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price" sheetId="1" state="visible" r:id="rId2"/>
    <sheet name="h_price_time" sheetId="2" state="visible" r:id="rId3"/>
    <sheet name="all_price_2" sheetId="3" state="visible" r:id="rId4"/>
  </sheets>
  <definedNames>
    <definedName function="false" hidden="true" localSheetId="0" name="_xlnm._FilterDatabase" vbProcedure="false">all_price!$A$1:$D$2128</definedName>
    <definedName function="false" hidden="true" localSheetId="2" name="_xlnm._FilterDatabase" vbProcedure="false">all_price_2!$A$1:$E$2128</definedName>
    <definedName function="false" hidden="false" localSheetId="1" name="_xlnm.Print_Area" vbProcedure="false">h_price_time!$A$1:$D$2157</definedName>
    <definedName function="false" hidden="false" localSheetId="1" name="_xlnm._FilterDatabase" vbProcedure="false">h_price_time!$A$4:$D$2151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<sst xmlns="http://schemas.openxmlformats.org/spreadsheetml/2006/main" count="16470" uniqueCount="4656">
  <si>
    <t xml:space="preserve">article</t>
  </si>
  <si>
    <t xml:space="preserve">price_h</t>
  </si>
  <si>
    <t xml:space="preserve">price_cost</t>
  </si>
  <si>
    <t xml:space="preserve">time</t>
  </si>
  <si>
    <t xml:space="preserve">02-001</t>
  </si>
  <si>
    <t xml:space="preserve">02-002</t>
  </si>
  <si>
    <t xml:space="preserve">02-003</t>
  </si>
  <si>
    <t xml:space="preserve">До 15:00 следующего дня</t>
  </si>
  <si>
    <t xml:space="preserve">02-004</t>
  </si>
  <si>
    <t xml:space="preserve">02-005</t>
  </si>
  <si>
    <t xml:space="preserve">02-006</t>
  </si>
  <si>
    <t xml:space="preserve">02-007</t>
  </si>
  <si>
    <t xml:space="preserve">02-008</t>
  </si>
  <si>
    <t xml:space="preserve">02-009</t>
  </si>
  <si>
    <t xml:space="preserve">02-010</t>
  </si>
  <si>
    <t xml:space="preserve">02-011</t>
  </si>
  <si>
    <t xml:space="preserve">02-012</t>
  </si>
  <si>
    <t xml:space="preserve">02-013</t>
  </si>
  <si>
    <t xml:space="preserve">02-014</t>
  </si>
  <si>
    <t xml:space="preserve">02-015</t>
  </si>
  <si>
    <t xml:space="preserve">02-021</t>
  </si>
  <si>
    <t xml:space="preserve">02-025</t>
  </si>
  <si>
    <t xml:space="preserve">02-027</t>
  </si>
  <si>
    <t xml:space="preserve">02-029</t>
  </si>
  <si>
    <t xml:space="preserve">02-031</t>
  </si>
  <si>
    <t xml:space="preserve">02-032</t>
  </si>
  <si>
    <t xml:space="preserve">02-033</t>
  </si>
  <si>
    <t xml:space="preserve">02-034</t>
  </si>
  <si>
    <t xml:space="preserve">02-036</t>
  </si>
  <si>
    <t xml:space="preserve">02-037</t>
  </si>
  <si>
    <t xml:space="preserve">02-038</t>
  </si>
  <si>
    <t xml:space="preserve">до 6 суток</t>
  </si>
  <si>
    <t xml:space="preserve">02-041</t>
  </si>
  <si>
    <t xml:space="preserve">02-042</t>
  </si>
  <si>
    <t xml:space="preserve">02-043</t>
  </si>
  <si>
    <t xml:space="preserve">02-047</t>
  </si>
  <si>
    <t xml:space="preserve">02-048</t>
  </si>
  <si>
    <t xml:space="preserve">02-049</t>
  </si>
  <si>
    <t xml:space="preserve">02-050</t>
  </si>
  <si>
    <t xml:space="preserve">02-051</t>
  </si>
  <si>
    <t xml:space="preserve">02-052</t>
  </si>
  <si>
    <t xml:space="preserve">02-054</t>
  </si>
  <si>
    <t xml:space="preserve">до 26 суток</t>
  </si>
  <si>
    <t xml:space="preserve">02-055</t>
  </si>
  <si>
    <t xml:space="preserve">02-056</t>
  </si>
  <si>
    <t xml:space="preserve">02-057</t>
  </si>
  <si>
    <t xml:space="preserve">03-001</t>
  </si>
  <si>
    <t xml:space="preserve">03-002</t>
  </si>
  <si>
    <t xml:space="preserve">03-003</t>
  </si>
  <si>
    <t xml:space="preserve">03-004</t>
  </si>
  <si>
    <t xml:space="preserve">03-005</t>
  </si>
  <si>
    <t xml:space="preserve">03-007</t>
  </si>
  <si>
    <t xml:space="preserve">03-008</t>
  </si>
  <si>
    <t xml:space="preserve">03-010</t>
  </si>
  <si>
    <t xml:space="preserve">03-011</t>
  </si>
  <si>
    <t xml:space="preserve">03-013</t>
  </si>
  <si>
    <t xml:space="preserve">до 8 суток</t>
  </si>
  <si>
    <t xml:space="preserve">03-015</t>
  </si>
  <si>
    <t xml:space="preserve">03-016</t>
  </si>
  <si>
    <t xml:space="preserve">03-018</t>
  </si>
  <si>
    <t xml:space="preserve">03-019</t>
  </si>
  <si>
    <t xml:space="preserve">03-020</t>
  </si>
  <si>
    <t xml:space="preserve">06-001</t>
  </si>
  <si>
    <t xml:space="preserve">06-002</t>
  </si>
  <si>
    <t xml:space="preserve">06-003</t>
  </si>
  <si>
    <t xml:space="preserve">06-004</t>
  </si>
  <si>
    <t xml:space="preserve">06-005</t>
  </si>
  <si>
    <t xml:space="preserve">06-006</t>
  </si>
  <si>
    <t xml:space="preserve">06-007</t>
  </si>
  <si>
    <t xml:space="preserve">06-008</t>
  </si>
  <si>
    <t xml:space="preserve">06-009</t>
  </si>
  <si>
    <t xml:space="preserve">06-010</t>
  </si>
  <si>
    <t xml:space="preserve">06-011</t>
  </si>
  <si>
    <t xml:space="preserve">до 4 суток</t>
  </si>
  <si>
    <t xml:space="preserve">06-012</t>
  </si>
  <si>
    <t xml:space="preserve">06-013</t>
  </si>
  <si>
    <t xml:space="preserve">06-014</t>
  </si>
  <si>
    <t xml:space="preserve">06-015</t>
  </si>
  <si>
    <t xml:space="preserve">06-016</t>
  </si>
  <si>
    <t xml:space="preserve">06-017</t>
  </si>
  <si>
    <t xml:space="preserve">06-018</t>
  </si>
  <si>
    <t xml:space="preserve">06-019</t>
  </si>
  <si>
    <t xml:space="preserve">06-020</t>
  </si>
  <si>
    <t xml:space="preserve">06-021</t>
  </si>
  <si>
    <t xml:space="preserve">06-022</t>
  </si>
  <si>
    <t xml:space="preserve">06-023</t>
  </si>
  <si>
    <t xml:space="preserve">06-024</t>
  </si>
  <si>
    <t xml:space="preserve">06-025</t>
  </si>
  <si>
    <t xml:space="preserve">06-026</t>
  </si>
  <si>
    <t xml:space="preserve">06-027</t>
  </si>
  <si>
    <t xml:space="preserve">06-028</t>
  </si>
  <si>
    <t xml:space="preserve">06-029</t>
  </si>
  <si>
    <t xml:space="preserve">06-031</t>
  </si>
  <si>
    <t xml:space="preserve">06-033</t>
  </si>
  <si>
    <t xml:space="preserve">06-034</t>
  </si>
  <si>
    <t xml:space="preserve">06-035</t>
  </si>
  <si>
    <t xml:space="preserve">06-036</t>
  </si>
  <si>
    <t xml:space="preserve">06-037</t>
  </si>
  <si>
    <t xml:space="preserve">06-038</t>
  </si>
  <si>
    <t xml:space="preserve">06-039</t>
  </si>
  <si>
    <t xml:space="preserve">06-040</t>
  </si>
  <si>
    <t xml:space="preserve">06-041</t>
  </si>
  <si>
    <t xml:space="preserve">06-042</t>
  </si>
  <si>
    <t xml:space="preserve">06-043</t>
  </si>
  <si>
    <t xml:space="preserve">06-045</t>
  </si>
  <si>
    <t xml:space="preserve">06-046</t>
  </si>
  <si>
    <t xml:space="preserve">06-047</t>
  </si>
  <si>
    <t xml:space="preserve">06-048</t>
  </si>
  <si>
    <t xml:space="preserve">06-049</t>
  </si>
  <si>
    <t xml:space="preserve">06-050</t>
  </si>
  <si>
    <t xml:space="preserve">06-051</t>
  </si>
  <si>
    <t xml:space="preserve">06-053</t>
  </si>
  <si>
    <t xml:space="preserve">06-054</t>
  </si>
  <si>
    <t xml:space="preserve">06-055</t>
  </si>
  <si>
    <t xml:space="preserve">06-056</t>
  </si>
  <si>
    <t xml:space="preserve">06-057</t>
  </si>
  <si>
    <t xml:space="preserve">06-058</t>
  </si>
  <si>
    <t xml:space="preserve">06-059</t>
  </si>
  <si>
    <t xml:space="preserve">06-060</t>
  </si>
  <si>
    <t xml:space="preserve">06-061</t>
  </si>
  <si>
    <t xml:space="preserve">06-062</t>
  </si>
  <si>
    <t xml:space="preserve">06-064</t>
  </si>
  <si>
    <t xml:space="preserve">06-065</t>
  </si>
  <si>
    <t xml:space="preserve">06-066</t>
  </si>
  <si>
    <t xml:space="preserve">06-067</t>
  </si>
  <si>
    <t xml:space="preserve">06-068</t>
  </si>
  <si>
    <t xml:space="preserve">06-069</t>
  </si>
  <si>
    <t xml:space="preserve">06-071</t>
  </si>
  <si>
    <t xml:space="preserve">до 2 суток</t>
  </si>
  <si>
    <t xml:space="preserve">06-075</t>
  </si>
  <si>
    <t xml:space="preserve">06-076</t>
  </si>
  <si>
    <t xml:space="preserve">06-077</t>
  </si>
  <si>
    <t xml:space="preserve">06-078</t>
  </si>
  <si>
    <t xml:space="preserve">06-079</t>
  </si>
  <si>
    <t xml:space="preserve">06-080</t>
  </si>
  <si>
    <t xml:space="preserve">до 5 суток</t>
  </si>
  <si>
    <t xml:space="preserve">06-082</t>
  </si>
  <si>
    <t xml:space="preserve">06-083</t>
  </si>
  <si>
    <t xml:space="preserve">06-084</t>
  </si>
  <si>
    <t xml:space="preserve">06-085</t>
  </si>
  <si>
    <t xml:space="preserve">06-086</t>
  </si>
  <si>
    <t xml:space="preserve">06-087</t>
  </si>
  <si>
    <t xml:space="preserve">06-088</t>
  </si>
  <si>
    <t xml:space="preserve">06-089</t>
  </si>
  <si>
    <t xml:space="preserve">06-090</t>
  </si>
  <si>
    <t xml:space="preserve">06-091</t>
  </si>
  <si>
    <t xml:space="preserve">06-092</t>
  </si>
  <si>
    <t xml:space="preserve">06-093</t>
  </si>
  <si>
    <t xml:space="preserve">06-094</t>
  </si>
  <si>
    <t xml:space="preserve">06-095</t>
  </si>
  <si>
    <t xml:space="preserve">06-096</t>
  </si>
  <si>
    <t xml:space="preserve">06-097</t>
  </si>
  <si>
    <t xml:space="preserve">06-098</t>
  </si>
  <si>
    <t xml:space="preserve">06-099</t>
  </si>
  <si>
    <t xml:space="preserve">06-101</t>
  </si>
  <si>
    <t xml:space="preserve">06-102</t>
  </si>
  <si>
    <t xml:space="preserve">06-103</t>
  </si>
  <si>
    <t xml:space="preserve">06-104</t>
  </si>
  <si>
    <t xml:space="preserve">06-105</t>
  </si>
  <si>
    <t xml:space="preserve">06-106</t>
  </si>
  <si>
    <t xml:space="preserve">06-107</t>
  </si>
  <si>
    <t xml:space="preserve">06-108</t>
  </si>
  <si>
    <t xml:space="preserve">06-109</t>
  </si>
  <si>
    <t xml:space="preserve">06-112</t>
  </si>
  <si>
    <t xml:space="preserve">06-114</t>
  </si>
  <si>
    <t xml:space="preserve">06-115</t>
  </si>
  <si>
    <t xml:space="preserve">06-116</t>
  </si>
  <si>
    <t xml:space="preserve">06-117</t>
  </si>
  <si>
    <t xml:space="preserve">06-118</t>
  </si>
  <si>
    <t xml:space="preserve">06-119</t>
  </si>
  <si>
    <t xml:space="preserve">06-120</t>
  </si>
  <si>
    <t xml:space="preserve">06-121</t>
  </si>
  <si>
    <t xml:space="preserve">06-122</t>
  </si>
  <si>
    <t xml:space="preserve">06-123</t>
  </si>
  <si>
    <t xml:space="preserve">06-124</t>
  </si>
  <si>
    <t xml:space="preserve">06-125</t>
  </si>
  <si>
    <t xml:space="preserve">06-126</t>
  </si>
  <si>
    <t xml:space="preserve">06-127</t>
  </si>
  <si>
    <t xml:space="preserve">06-128</t>
  </si>
  <si>
    <t xml:space="preserve">06-129</t>
  </si>
  <si>
    <t xml:space="preserve">06-130</t>
  </si>
  <si>
    <t xml:space="preserve">06-131</t>
  </si>
  <si>
    <t xml:space="preserve">06-133</t>
  </si>
  <si>
    <t xml:space="preserve">06-134</t>
  </si>
  <si>
    <t xml:space="preserve">06-135</t>
  </si>
  <si>
    <t xml:space="preserve">06-136</t>
  </si>
  <si>
    <t xml:space="preserve">06-137</t>
  </si>
  <si>
    <t xml:space="preserve">до 19 суток</t>
  </si>
  <si>
    <t xml:space="preserve">06-157</t>
  </si>
  <si>
    <t xml:space="preserve">06-178</t>
  </si>
  <si>
    <t xml:space="preserve">06-179</t>
  </si>
  <si>
    <t xml:space="preserve">06-180</t>
  </si>
  <si>
    <t xml:space="preserve">06-182</t>
  </si>
  <si>
    <t xml:space="preserve">06-183</t>
  </si>
  <si>
    <t xml:space="preserve">06-184</t>
  </si>
  <si>
    <t xml:space="preserve">06-185</t>
  </si>
  <si>
    <t xml:space="preserve">06-186</t>
  </si>
  <si>
    <t xml:space="preserve">06-187</t>
  </si>
  <si>
    <t xml:space="preserve">06-188</t>
  </si>
  <si>
    <t xml:space="preserve">06-189</t>
  </si>
  <si>
    <t xml:space="preserve">06-190</t>
  </si>
  <si>
    <t xml:space="preserve">06-191</t>
  </si>
  <si>
    <t xml:space="preserve">06-192</t>
  </si>
  <si>
    <t xml:space="preserve">06-193</t>
  </si>
  <si>
    <t xml:space="preserve">06-194</t>
  </si>
  <si>
    <t xml:space="preserve">06-195</t>
  </si>
  <si>
    <t xml:space="preserve">06-196</t>
  </si>
  <si>
    <t xml:space="preserve">06-197</t>
  </si>
  <si>
    <t xml:space="preserve">06-198</t>
  </si>
  <si>
    <t xml:space="preserve">06-199</t>
  </si>
  <si>
    <t xml:space="preserve">06-200</t>
  </si>
  <si>
    <t xml:space="preserve">06-201</t>
  </si>
  <si>
    <t xml:space="preserve">06-202</t>
  </si>
  <si>
    <t xml:space="preserve">06-203</t>
  </si>
  <si>
    <t xml:space="preserve">06-204</t>
  </si>
  <si>
    <t xml:space="preserve">06-205</t>
  </si>
  <si>
    <t xml:space="preserve">06-206</t>
  </si>
  <si>
    <t xml:space="preserve">06-207</t>
  </si>
  <si>
    <t xml:space="preserve">06-208</t>
  </si>
  <si>
    <t xml:space="preserve">06-209</t>
  </si>
  <si>
    <t xml:space="preserve">06-210</t>
  </si>
  <si>
    <t xml:space="preserve">06-211</t>
  </si>
  <si>
    <t xml:space="preserve">06-212</t>
  </si>
  <si>
    <t xml:space="preserve">06-213</t>
  </si>
  <si>
    <t xml:space="preserve">06-214</t>
  </si>
  <si>
    <t xml:space="preserve">06-215</t>
  </si>
  <si>
    <t xml:space="preserve">06-216</t>
  </si>
  <si>
    <t xml:space="preserve">06-217</t>
  </si>
  <si>
    <t xml:space="preserve">06-218</t>
  </si>
  <si>
    <t xml:space="preserve">06-219</t>
  </si>
  <si>
    <t xml:space="preserve">06-220</t>
  </si>
  <si>
    <t xml:space="preserve">06-221</t>
  </si>
  <si>
    <t xml:space="preserve">06-222</t>
  </si>
  <si>
    <t xml:space="preserve">06-223</t>
  </si>
  <si>
    <t xml:space="preserve">06-224</t>
  </si>
  <si>
    <t xml:space="preserve">до 10 суток</t>
  </si>
  <si>
    <t xml:space="preserve">06-226</t>
  </si>
  <si>
    <t xml:space="preserve">до 9 суток</t>
  </si>
  <si>
    <t xml:space="preserve">06-227</t>
  </si>
  <si>
    <t xml:space="preserve">06-228</t>
  </si>
  <si>
    <t xml:space="preserve">06-229</t>
  </si>
  <si>
    <t xml:space="preserve">06-230</t>
  </si>
  <si>
    <t xml:space="preserve">06-231</t>
  </si>
  <si>
    <t xml:space="preserve">06-232</t>
  </si>
  <si>
    <t xml:space="preserve">06-233</t>
  </si>
  <si>
    <t xml:space="preserve">06-234</t>
  </si>
  <si>
    <t xml:space="preserve">06-235</t>
  </si>
  <si>
    <t xml:space="preserve">06-236</t>
  </si>
  <si>
    <t xml:space="preserve">06-237</t>
  </si>
  <si>
    <t xml:space="preserve">06-238</t>
  </si>
  <si>
    <t xml:space="preserve">06-240</t>
  </si>
  <si>
    <t xml:space="preserve">06-241</t>
  </si>
  <si>
    <t xml:space="preserve">06-242</t>
  </si>
  <si>
    <t xml:space="preserve">06-243</t>
  </si>
  <si>
    <t xml:space="preserve">06-244</t>
  </si>
  <si>
    <t xml:space="preserve">06-245</t>
  </si>
  <si>
    <t xml:space="preserve">06-246</t>
  </si>
  <si>
    <t xml:space="preserve">06-247</t>
  </si>
  <si>
    <t xml:space="preserve">06-248</t>
  </si>
  <si>
    <t xml:space="preserve">06-249</t>
  </si>
  <si>
    <t xml:space="preserve">06-250</t>
  </si>
  <si>
    <t xml:space="preserve">06-251</t>
  </si>
  <si>
    <t xml:space="preserve">06-252</t>
  </si>
  <si>
    <t xml:space="preserve">06-253</t>
  </si>
  <si>
    <t xml:space="preserve">06-254</t>
  </si>
  <si>
    <t xml:space="preserve">06-255</t>
  </si>
  <si>
    <t xml:space="preserve">06-256</t>
  </si>
  <si>
    <t xml:space="preserve">06-258</t>
  </si>
  <si>
    <t xml:space="preserve">06-259</t>
  </si>
  <si>
    <t xml:space="preserve">06-260</t>
  </si>
  <si>
    <t xml:space="preserve">06-261</t>
  </si>
  <si>
    <t xml:space="preserve">до 3 суток</t>
  </si>
  <si>
    <t xml:space="preserve">06-263</t>
  </si>
  <si>
    <t xml:space="preserve">06-264</t>
  </si>
  <si>
    <t xml:space="preserve">06-265</t>
  </si>
  <si>
    <t xml:space="preserve">06-266</t>
  </si>
  <si>
    <t xml:space="preserve">06-268</t>
  </si>
  <si>
    <t xml:space="preserve">06-269</t>
  </si>
  <si>
    <t xml:space="preserve">06-270</t>
  </si>
  <si>
    <t xml:space="preserve">до 7 суток</t>
  </si>
  <si>
    <t xml:space="preserve">06-271</t>
  </si>
  <si>
    <t xml:space="preserve">06-273</t>
  </si>
  <si>
    <t xml:space="preserve">06-274</t>
  </si>
  <si>
    <t xml:space="preserve">06-275</t>
  </si>
  <si>
    <t xml:space="preserve">06-276</t>
  </si>
  <si>
    <t xml:space="preserve">до 17 суток</t>
  </si>
  <si>
    <t xml:space="preserve">06-277</t>
  </si>
  <si>
    <t xml:space="preserve">06-278</t>
  </si>
  <si>
    <t xml:space="preserve">06-279</t>
  </si>
  <si>
    <t xml:space="preserve">06-280</t>
  </si>
  <si>
    <t xml:space="preserve">06-281</t>
  </si>
  <si>
    <t xml:space="preserve">06-282</t>
  </si>
  <si>
    <t xml:space="preserve">06-283</t>
  </si>
  <si>
    <t xml:space="preserve">06-284</t>
  </si>
  <si>
    <t xml:space="preserve">06-285</t>
  </si>
  <si>
    <t xml:space="preserve">06-286</t>
  </si>
  <si>
    <t xml:space="preserve">06-287</t>
  </si>
  <si>
    <t xml:space="preserve">06-288</t>
  </si>
  <si>
    <t xml:space="preserve">06-289</t>
  </si>
  <si>
    <t xml:space="preserve">06-290</t>
  </si>
  <si>
    <t xml:space="preserve">06-291</t>
  </si>
  <si>
    <t xml:space="preserve">06-292</t>
  </si>
  <si>
    <t xml:space="preserve">06-293</t>
  </si>
  <si>
    <t xml:space="preserve">06-294</t>
  </si>
  <si>
    <t xml:space="preserve">06-295</t>
  </si>
  <si>
    <t xml:space="preserve">06-296</t>
  </si>
  <si>
    <t xml:space="preserve">06-297</t>
  </si>
  <si>
    <t xml:space="preserve">06-298</t>
  </si>
  <si>
    <t xml:space="preserve">06-299</t>
  </si>
  <si>
    <t xml:space="preserve">06-300</t>
  </si>
  <si>
    <t xml:space="preserve">06-301</t>
  </si>
  <si>
    <t xml:space="preserve">06-302</t>
  </si>
  <si>
    <t xml:space="preserve">06-303</t>
  </si>
  <si>
    <t xml:space="preserve">06-304</t>
  </si>
  <si>
    <t xml:space="preserve">06-305</t>
  </si>
  <si>
    <t xml:space="preserve">06-306</t>
  </si>
  <si>
    <t xml:space="preserve">06-307</t>
  </si>
  <si>
    <t xml:space="preserve">06-308</t>
  </si>
  <si>
    <t xml:space="preserve">06-309</t>
  </si>
  <si>
    <t xml:space="preserve">06-310</t>
  </si>
  <si>
    <t xml:space="preserve">06-311</t>
  </si>
  <si>
    <t xml:space="preserve">06-312</t>
  </si>
  <si>
    <t xml:space="preserve">06-313</t>
  </si>
  <si>
    <t xml:space="preserve">06-314</t>
  </si>
  <si>
    <t xml:space="preserve">06-315</t>
  </si>
  <si>
    <t xml:space="preserve">06-316</t>
  </si>
  <si>
    <t xml:space="preserve">06-317</t>
  </si>
  <si>
    <t xml:space="preserve">06-318</t>
  </si>
  <si>
    <t xml:space="preserve">06-319</t>
  </si>
  <si>
    <t xml:space="preserve">06-320</t>
  </si>
  <si>
    <t xml:space="preserve">06-321</t>
  </si>
  <si>
    <t xml:space="preserve">06-322</t>
  </si>
  <si>
    <t xml:space="preserve">06-323</t>
  </si>
  <si>
    <t xml:space="preserve">06-324</t>
  </si>
  <si>
    <t xml:space="preserve">06-325</t>
  </si>
  <si>
    <t xml:space="preserve">06-326</t>
  </si>
  <si>
    <t xml:space="preserve">06-327</t>
  </si>
  <si>
    <t xml:space="preserve">06-328</t>
  </si>
  <si>
    <t xml:space="preserve">06-329</t>
  </si>
  <si>
    <t xml:space="preserve">06-330</t>
  </si>
  <si>
    <t xml:space="preserve">06-331</t>
  </si>
  <si>
    <t xml:space="preserve">06-332</t>
  </si>
  <si>
    <t xml:space="preserve">06-333</t>
  </si>
  <si>
    <t xml:space="preserve">06-334</t>
  </si>
  <si>
    <t xml:space="preserve">06-335</t>
  </si>
  <si>
    <t xml:space="preserve">06-336</t>
  </si>
  <si>
    <t xml:space="preserve">06-337</t>
  </si>
  <si>
    <t xml:space="preserve">06-338</t>
  </si>
  <si>
    <t xml:space="preserve">06-339</t>
  </si>
  <si>
    <t xml:space="preserve">06-340</t>
  </si>
  <si>
    <t xml:space="preserve">06-341</t>
  </si>
  <si>
    <t xml:space="preserve">06-342</t>
  </si>
  <si>
    <t xml:space="preserve">06-343</t>
  </si>
  <si>
    <t xml:space="preserve">06-344</t>
  </si>
  <si>
    <t xml:space="preserve">06-345</t>
  </si>
  <si>
    <t xml:space="preserve">06-346</t>
  </si>
  <si>
    <t xml:space="preserve">06-347</t>
  </si>
  <si>
    <t xml:space="preserve">06-348</t>
  </si>
  <si>
    <t xml:space="preserve">06-349</t>
  </si>
  <si>
    <t xml:space="preserve">06-350</t>
  </si>
  <si>
    <t xml:space="preserve">06-351</t>
  </si>
  <si>
    <t xml:space="preserve">06-352</t>
  </si>
  <si>
    <t xml:space="preserve">06-353</t>
  </si>
  <si>
    <t xml:space="preserve">06-354</t>
  </si>
  <si>
    <t xml:space="preserve">06-355</t>
  </si>
  <si>
    <t xml:space="preserve">06-356</t>
  </si>
  <si>
    <t xml:space="preserve">06-357</t>
  </si>
  <si>
    <t xml:space="preserve">06-358</t>
  </si>
  <si>
    <t xml:space="preserve">06-360</t>
  </si>
  <si>
    <t xml:space="preserve">06-361</t>
  </si>
  <si>
    <t xml:space="preserve">06-362</t>
  </si>
  <si>
    <t xml:space="preserve">06-363</t>
  </si>
  <si>
    <t xml:space="preserve">06-364</t>
  </si>
  <si>
    <t xml:space="preserve">06-365</t>
  </si>
  <si>
    <t xml:space="preserve">06-366</t>
  </si>
  <si>
    <t xml:space="preserve">06-367</t>
  </si>
  <si>
    <t xml:space="preserve">06-368</t>
  </si>
  <si>
    <t xml:space="preserve">06-369</t>
  </si>
  <si>
    <t xml:space="preserve">06-370</t>
  </si>
  <si>
    <t xml:space="preserve">06-371</t>
  </si>
  <si>
    <t xml:space="preserve">06-372</t>
  </si>
  <si>
    <t xml:space="preserve">06-373</t>
  </si>
  <si>
    <t xml:space="preserve">06-374</t>
  </si>
  <si>
    <t xml:space="preserve">06-375</t>
  </si>
  <si>
    <t xml:space="preserve">06-376</t>
  </si>
  <si>
    <t xml:space="preserve">06-377</t>
  </si>
  <si>
    <t xml:space="preserve">06-378</t>
  </si>
  <si>
    <t xml:space="preserve">06-379</t>
  </si>
  <si>
    <t xml:space="preserve">06-380</t>
  </si>
  <si>
    <t xml:space="preserve">06-381</t>
  </si>
  <si>
    <t xml:space="preserve">06-382</t>
  </si>
  <si>
    <t xml:space="preserve">06-383</t>
  </si>
  <si>
    <t xml:space="preserve">06-384</t>
  </si>
  <si>
    <t xml:space="preserve">06-385</t>
  </si>
  <si>
    <t xml:space="preserve">06-386</t>
  </si>
  <si>
    <t xml:space="preserve">06-387</t>
  </si>
  <si>
    <t xml:space="preserve">06-388</t>
  </si>
  <si>
    <t xml:space="preserve">06-389</t>
  </si>
  <si>
    <t xml:space="preserve">06-390</t>
  </si>
  <si>
    <t xml:space="preserve">до 12 суток</t>
  </si>
  <si>
    <t xml:space="preserve">07-002</t>
  </si>
  <si>
    <t xml:space="preserve">07-004</t>
  </si>
  <si>
    <t xml:space="preserve">07-005</t>
  </si>
  <si>
    <t xml:space="preserve">07-007</t>
  </si>
  <si>
    <t xml:space="preserve">07-009</t>
  </si>
  <si>
    <t xml:space="preserve">1 сутки. В случае проведения подтверждающего теста срок выполнения увеличивается до 2 суток</t>
  </si>
  <si>
    <t xml:space="preserve">07-010</t>
  </si>
  <si>
    <t xml:space="preserve">07-011</t>
  </si>
  <si>
    <t xml:space="preserve">07-012</t>
  </si>
  <si>
    <t xml:space="preserve">07-013</t>
  </si>
  <si>
    <t xml:space="preserve">07-014</t>
  </si>
  <si>
    <t xml:space="preserve">07-015</t>
  </si>
  <si>
    <t xml:space="preserve">07-016</t>
  </si>
  <si>
    <t xml:space="preserve">07-017</t>
  </si>
  <si>
    <t xml:space="preserve">07-018</t>
  </si>
  <si>
    <t xml:space="preserve">07-019</t>
  </si>
  <si>
    <t xml:space="preserve">07-020</t>
  </si>
  <si>
    <t xml:space="preserve">07-021</t>
  </si>
  <si>
    <t xml:space="preserve">07-022</t>
  </si>
  <si>
    <t xml:space="preserve">07-023</t>
  </si>
  <si>
    <t xml:space="preserve">07-024</t>
  </si>
  <si>
    <t xml:space="preserve">07-025</t>
  </si>
  <si>
    <t xml:space="preserve">1 сутки. В случае проведения подтверждающего теста срок выполнения увеличивается до 4 суток</t>
  </si>
  <si>
    <t xml:space="preserve">07-027</t>
  </si>
  <si>
    <t xml:space="preserve">07-028</t>
  </si>
  <si>
    <t xml:space="preserve">07-030</t>
  </si>
  <si>
    <t xml:space="preserve">07-031</t>
  </si>
  <si>
    <t xml:space="preserve">07-032</t>
  </si>
  <si>
    <t xml:space="preserve">1 сутки.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</si>
  <si>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07-033</t>
  </si>
  <si>
    <t xml:space="preserve">07-034</t>
  </si>
  <si>
    <t xml:space="preserve">07-035</t>
  </si>
  <si>
    <t xml:space="preserve">07-036</t>
  </si>
  <si>
    <t xml:space="preserve">07-037</t>
  </si>
  <si>
    <t xml:space="preserve">07-040</t>
  </si>
  <si>
    <t xml:space="preserve">07-042</t>
  </si>
  <si>
    <t xml:space="preserve">07-043</t>
  </si>
  <si>
    <t xml:space="preserve">07-044</t>
  </si>
  <si>
    <t xml:space="preserve">07-046</t>
  </si>
  <si>
    <t xml:space="preserve">07-047</t>
  </si>
  <si>
    <t xml:space="preserve">07-048</t>
  </si>
  <si>
    <t xml:space="preserve">07-049</t>
  </si>
  <si>
    <t xml:space="preserve">07-050</t>
  </si>
  <si>
    <t xml:space="preserve">07-051</t>
  </si>
  <si>
    <t xml:space="preserve">07-052</t>
  </si>
  <si>
    <t xml:space="preserve">07-053</t>
  </si>
  <si>
    <t xml:space="preserve">07-054</t>
  </si>
  <si>
    <t xml:space="preserve">07-055</t>
  </si>
  <si>
    <t xml:space="preserve">07-056</t>
  </si>
  <si>
    <t xml:space="preserve">07-062</t>
  </si>
  <si>
    <t xml:space="preserve">07-064</t>
  </si>
  <si>
    <t xml:space="preserve">07-070</t>
  </si>
  <si>
    <t xml:space="preserve">07-071</t>
  </si>
  <si>
    <t xml:space="preserve">07-074</t>
  </si>
  <si>
    <t xml:space="preserve">07-076</t>
  </si>
  <si>
    <t xml:space="preserve">07-077</t>
  </si>
  <si>
    <t xml:space="preserve">07-078</t>
  </si>
  <si>
    <t xml:space="preserve">07-079</t>
  </si>
  <si>
    <t xml:space="preserve">07-080</t>
  </si>
  <si>
    <t xml:space="preserve">07-082</t>
  </si>
  <si>
    <t xml:space="preserve">07-086</t>
  </si>
  <si>
    <t xml:space="preserve">07-092</t>
  </si>
  <si>
    <t xml:space="preserve">07-093</t>
  </si>
  <si>
    <t xml:space="preserve">07-096</t>
  </si>
  <si>
    <t xml:space="preserve">07-097</t>
  </si>
  <si>
    <t xml:space="preserve">07-098</t>
  </si>
  <si>
    <t xml:space="preserve">07-099</t>
  </si>
  <si>
    <t xml:space="preserve">07-101</t>
  </si>
  <si>
    <t xml:space="preserve">2 суток. В случае проведения подтверждающего теста срок выполнения увеличивается до 3 суток</t>
  </si>
  <si>
    <t xml:space="preserve">07-102</t>
  </si>
  <si>
    <t xml:space="preserve">07-104</t>
  </si>
  <si>
    <t xml:space="preserve">07-106</t>
  </si>
  <si>
    <t xml:space="preserve">до 11 суток</t>
  </si>
  <si>
    <t xml:space="preserve">07-107</t>
  </si>
  <si>
    <t xml:space="preserve">07-108</t>
  </si>
  <si>
    <t xml:space="preserve">07-110</t>
  </si>
  <si>
    <t xml:space="preserve">07-111</t>
  </si>
  <si>
    <t xml:space="preserve">07-113</t>
  </si>
  <si>
    <t xml:space="preserve">07-114</t>
  </si>
  <si>
    <t xml:space="preserve">07-115</t>
  </si>
  <si>
    <t xml:space="preserve">07-116</t>
  </si>
  <si>
    <t xml:space="preserve">07-117</t>
  </si>
  <si>
    <t xml:space="preserve">07-118</t>
  </si>
  <si>
    <t xml:space="preserve">07-123</t>
  </si>
  <si>
    <t xml:space="preserve">07-124</t>
  </si>
  <si>
    <t xml:space="preserve">07-125</t>
  </si>
  <si>
    <t xml:space="preserve">07-126</t>
  </si>
  <si>
    <t xml:space="preserve">07-127</t>
  </si>
  <si>
    <t xml:space="preserve">07-128</t>
  </si>
  <si>
    <t xml:space="preserve">07-129</t>
  </si>
  <si>
    <t xml:space="preserve">07-131</t>
  </si>
  <si>
    <t xml:space="preserve">07-132</t>
  </si>
  <si>
    <t xml:space="preserve">07-133</t>
  </si>
  <si>
    <t xml:space="preserve">07-134</t>
  </si>
  <si>
    <t xml:space="preserve">07-135</t>
  </si>
  <si>
    <t xml:space="preserve">07-136</t>
  </si>
  <si>
    <t xml:space="preserve">07-137</t>
  </si>
  <si>
    <t xml:space="preserve">07-138</t>
  </si>
  <si>
    <t xml:space="preserve">07-140</t>
  </si>
  <si>
    <t xml:space="preserve">от 2 до 6 суток</t>
  </si>
  <si>
    <t xml:space="preserve">07-141</t>
  </si>
  <si>
    <t xml:space="preserve">07-143</t>
  </si>
  <si>
    <t xml:space="preserve">07-144</t>
  </si>
  <si>
    <t xml:space="preserve">07-145</t>
  </si>
  <si>
    <t xml:space="preserve">07-147</t>
  </si>
  <si>
    <t xml:space="preserve">07-148</t>
  </si>
  <si>
    <t xml:space="preserve">до 14 суток</t>
  </si>
  <si>
    <t xml:space="preserve">07-150</t>
  </si>
  <si>
    <t xml:space="preserve">07-151</t>
  </si>
  <si>
    <t xml:space="preserve">07-152</t>
  </si>
  <si>
    <t xml:space="preserve">07-153</t>
  </si>
  <si>
    <t xml:space="preserve">07-154</t>
  </si>
  <si>
    <t xml:space="preserve">07-155</t>
  </si>
  <si>
    <t xml:space="preserve">07-156</t>
  </si>
  <si>
    <t xml:space="preserve">до 13 суток</t>
  </si>
  <si>
    <t xml:space="preserve">07-157</t>
  </si>
  <si>
    <t xml:space="preserve">07-158</t>
  </si>
  <si>
    <t xml:space="preserve">07-159</t>
  </si>
  <si>
    <t xml:space="preserve">07-160</t>
  </si>
  <si>
    <t xml:space="preserve">07-161</t>
  </si>
  <si>
    <t xml:space="preserve">07-162</t>
  </si>
  <si>
    <t xml:space="preserve">07-163</t>
  </si>
  <si>
    <t xml:space="preserve">07-164</t>
  </si>
  <si>
    <t xml:space="preserve">07-166</t>
  </si>
  <si>
    <t xml:space="preserve">07-167</t>
  </si>
  <si>
    <t xml:space="preserve">07-168</t>
  </si>
  <si>
    <t xml:space="preserve">07-169</t>
  </si>
  <si>
    <t xml:space="preserve">07-170</t>
  </si>
  <si>
    <t xml:space="preserve">07-171</t>
  </si>
  <si>
    <t xml:space="preserve">07-172</t>
  </si>
  <si>
    <t xml:space="preserve">07-173</t>
  </si>
  <si>
    <t xml:space="preserve">07-174</t>
  </si>
  <si>
    <t xml:space="preserve">07-175</t>
  </si>
  <si>
    <t xml:space="preserve">07-176</t>
  </si>
  <si>
    <t xml:space="preserve">07-177</t>
  </si>
  <si>
    <t xml:space="preserve">07-178</t>
  </si>
  <si>
    <t xml:space="preserve">07-179</t>
  </si>
  <si>
    <t xml:space="preserve">07-180</t>
  </si>
  <si>
    <t xml:space="preserve">07-181</t>
  </si>
  <si>
    <t xml:space="preserve">07-182</t>
  </si>
  <si>
    <t xml:space="preserve">07-183</t>
  </si>
  <si>
    <t xml:space="preserve">07-184</t>
  </si>
  <si>
    <t xml:space="preserve">07-185</t>
  </si>
  <si>
    <t xml:space="preserve">07-186</t>
  </si>
  <si>
    <t xml:space="preserve">07-187</t>
  </si>
  <si>
    <t xml:space="preserve">07-188</t>
  </si>
  <si>
    <t xml:space="preserve">07-189</t>
  </si>
  <si>
    <t xml:space="preserve">07-190</t>
  </si>
  <si>
    <t xml:space="preserve">07-191</t>
  </si>
  <si>
    <t xml:space="preserve">07-192</t>
  </si>
  <si>
    <t xml:space="preserve">07-193</t>
  </si>
  <si>
    <t xml:space="preserve">07-194</t>
  </si>
  <si>
    <t xml:space="preserve">07-195</t>
  </si>
  <si>
    <t xml:space="preserve">07-196</t>
  </si>
  <si>
    <t xml:space="preserve">07-197</t>
  </si>
  <si>
    <t xml:space="preserve">07-198</t>
  </si>
  <si>
    <t xml:space="preserve">07-199</t>
  </si>
  <si>
    <t xml:space="preserve">07-200</t>
  </si>
  <si>
    <t xml:space="preserve">07-201</t>
  </si>
  <si>
    <t xml:space="preserve">07-202</t>
  </si>
  <si>
    <t xml:space="preserve">07-203</t>
  </si>
  <si>
    <t xml:space="preserve">07-204</t>
  </si>
  <si>
    <t xml:space="preserve">07-206</t>
  </si>
  <si>
    <t xml:space="preserve">07-208</t>
  </si>
  <si>
    <t xml:space="preserve">07-209</t>
  </si>
  <si>
    <t xml:space="preserve">07-210</t>
  </si>
  <si>
    <t xml:space="preserve">07-212</t>
  </si>
  <si>
    <t xml:space="preserve">07-213</t>
  </si>
  <si>
    <t xml:space="preserve">08-001</t>
  </si>
  <si>
    <t xml:space="preserve">08-003</t>
  </si>
  <si>
    <t xml:space="preserve">08-004</t>
  </si>
  <si>
    <t xml:space="preserve">08-005</t>
  </si>
  <si>
    <t xml:space="preserve">08-006</t>
  </si>
  <si>
    <t xml:space="preserve">08-007</t>
  </si>
  <si>
    <t xml:space="preserve">08-008</t>
  </si>
  <si>
    <t xml:space="preserve">08-009</t>
  </si>
  <si>
    <t xml:space="preserve">08-010</t>
  </si>
  <si>
    <t xml:space="preserve">08-011</t>
  </si>
  <si>
    <t xml:space="preserve">08-012</t>
  </si>
  <si>
    <t xml:space="preserve">08-013</t>
  </si>
  <si>
    <t xml:space="preserve">08-014</t>
  </si>
  <si>
    <t xml:space="preserve">08-016</t>
  </si>
  <si>
    <t xml:space="preserve">08-017</t>
  </si>
  <si>
    <t xml:space="preserve">08-018</t>
  </si>
  <si>
    <t xml:space="preserve">08-019</t>
  </si>
  <si>
    <t xml:space="preserve">08-020</t>
  </si>
  <si>
    <t xml:space="preserve">08-021</t>
  </si>
  <si>
    <t xml:space="preserve">08-023</t>
  </si>
  <si>
    <t xml:space="preserve">08-024</t>
  </si>
  <si>
    <t xml:space="preserve">08-026</t>
  </si>
  <si>
    <t xml:space="preserve">08-027</t>
  </si>
  <si>
    <t xml:space="preserve">08-029</t>
  </si>
  <si>
    <t xml:space="preserve">08-030</t>
  </si>
  <si>
    <t xml:space="preserve">08-031</t>
  </si>
  <si>
    <t xml:space="preserve">08-033</t>
  </si>
  <si>
    <t xml:space="preserve">08-034</t>
  </si>
  <si>
    <t xml:space="preserve">08-038</t>
  </si>
  <si>
    <t xml:space="preserve">08-042</t>
  </si>
  <si>
    <t xml:space="preserve">08-043</t>
  </si>
  <si>
    <t xml:space="preserve">08-050</t>
  </si>
  <si>
    <t xml:space="preserve">08-051</t>
  </si>
  <si>
    <t xml:space="preserve">08-056</t>
  </si>
  <si>
    <t xml:space="preserve">08-057</t>
  </si>
  <si>
    <t xml:space="preserve">08-058</t>
  </si>
  <si>
    <t xml:space="preserve">08-071</t>
  </si>
  <si>
    <t xml:space="preserve">08-073</t>
  </si>
  <si>
    <t xml:space="preserve">08-074</t>
  </si>
  <si>
    <t xml:space="preserve">08-083</t>
  </si>
  <si>
    <t xml:space="preserve">08-085</t>
  </si>
  <si>
    <t xml:space="preserve">08-088</t>
  </si>
  <si>
    <t xml:space="preserve">08-089</t>
  </si>
  <si>
    <t xml:space="preserve">08-090</t>
  </si>
  <si>
    <t xml:space="preserve">08-091</t>
  </si>
  <si>
    <t xml:space="preserve">08-092</t>
  </si>
  <si>
    <t xml:space="preserve">08-093</t>
  </si>
  <si>
    <t xml:space="preserve">08-094</t>
  </si>
  <si>
    <t xml:space="preserve">08-095</t>
  </si>
  <si>
    <t xml:space="preserve">08-096</t>
  </si>
  <si>
    <t xml:space="preserve">08-097</t>
  </si>
  <si>
    <t xml:space="preserve">08-099</t>
  </si>
  <si>
    <t xml:space="preserve">08-105</t>
  </si>
  <si>
    <t xml:space="preserve">08-110</t>
  </si>
  <si>
    <t xml:space="preserve">08-111</t>
  </si>
  <si>
    <t xml:space="preserve">08-112</t>
  </si>
  <si>
    <t xml:space="preserve">08-113</t>
  </si>
  <si>
    <t xml:space="preserve">08-114</t>
  </si>
  <si>
    <t xml:space="preserve">08-115</t>
  </si>
  <si>
    <t xml:space="preserve">08-116</t>
  </si>
  <si>
    <t xml:space="preserve">08-117</t>
  </si>
  <si>
    <t xml:space="preserve">08-118</t>
  </si>
  <si>
    <t xml:space="preserve">08-119</t>
  </si>
  <si>
    <t xml:space="preserve">08-120</t>
  </si>
  <si>
    <t xml:space="preserve">08-121</t>
  </si>
  <si>
    <t xml:space="preserve">08-122</t>
  </si>
  <si>
    <t xml:space="preserve">08-123</t>
  </si>
  <si>
    <t xml:space="preserve">до 16 суток</t>
  </si>
  <si>
    <t xml:space="preserve">08-124</t>
  </si>
  <si>
    <t xml:space="preserve">08-125</t>
  </si>
  <si>
    <t xml:space="preserve">08-126</t>
  </si>
  <si>
    <t xml:space="preserve">08-128</t>
  </si>
  <si>
    <t xml:space="preserve">08-131</t>
  </si>
  <si>
    <t xml:space="preserve">08-132</t>
  </si>
  <si>
    <t xml:space="preserve">08-133</t>
  </si>
  <si>
    <t xml:space="preserve">08-134</t>
  </si>
  <si>
    <t xml:space="preserve">08-135</t>
  </si>
  <si>
    <t xml:space="preserve">08-136</t>
  </si>
  <si>
    <t xml:space="preserve">08-137</t>
  </si>
  <si>
    <t xml:space="preserve">08-139</t>
  </si>
  <si>
    <t xml:space="preserve">до 15 суток</t>
  </si>
  <si>
    <t xml:space="preserve">08-140</t>
  </si>
  <si>
    <t xml:space="preserve">08-141</t>
  </si>
  <si>
    <t xml:space="preserve">08-143</t>
  </si>
  <si>
    <t xml:space="preserve">08-144</t>
  </si>
  <si>
    <t xml:space="preserve">08-145</t>
  </si>
  <si>
    <t xml:space="preserve">08-146</t>
  </si>
  <si>
    <t xml:space="preserve">08-147</t>
  </si>
  <si>
    <t xml:space="preserve">08-148</t>
  </si>
  <si>
    <t xml:space="preserve">08-149</t>
  </si>
  <si>
    <t xml:space="preserve">08-150</t>
  </si>
  <si>
    <t xml:space="preserve">08-151</t>
  </si>
  <si>
    <t xml:space="preserve">08-152</t>
  </si>
  <si>
    <t xml:space="preserve">08-153</t>
  </si>
  <si>
    <t xml:space="preserve">08-154</t>
  </si>
  <si>
    <t xml:space="preserve">08-156</t>
  </si>
  <si>
    <t xml:space="preserve">08-157</t>
  </si>
  <si>
    <t xml:space="preserve">08-158</t>
  </si>
  <si>
    <t xml:space="preserve">08-159</t>
  </si>
  <si>
    <t xml:space="preserve">08-160</t>
  </si>
  <si>
    <t xml:space="preserve">08-161</t>
  </si>
  <si>
    <t xml:space="preserve">08-162</t>
  </si>
  <si>
    <t xml:space="preserve">08-163</t>
  </si>
  <si>
    <t xml:space="preserve">08-164</t>
  </si>
  <si>
    <t xml:space="preserve">08-166</t>
  </si>
  <si>
    <t xml:space="preserve">08-167</t>
  </si>
  <si>
    <t xml:space="preserve">08-168</t>
  </si>
  <si>
    <t xml:space="preserve">09-001</t>
  </si>
  <si>
    <t xml:space="preserve">09-002</t>
  </si>
  <si>
    <t xml:space="preserve">09-003</t>
  </si>
  <si>
    <t xml:space="preserve">09-006</t>
  </si>
  <si>
    <t xml:space="preserve">09-007</t>
  </si>
  <si>
    <t xml:space="preserve">09-008</t>
  </si>
  <si>
    <t xml:space="preserve">09-009</t>
  </si>
  <si>
    <t xml:space="preserve">09-010</t>
  </si>
  <si>
    <t xml:space="preserve">09-011</t>
  </si>
  <si>
    <t xml:space="preserve">09-012</t>
  </si>
  <si>
    <t xml:space="preserve">09-013</t>
  </si>
  <si>
    <t xml:space="preserve">09-015</t>
  </si>
  <si>
    <t xml:space="preserve">09-016</t>
  </si>
  <si>
    <t xml:space="preserve">09-018</t>
  </si>
  <si>
    <t xml:space="preserve">09-019</t>
  </si>
  <si>
    <t xml:space="preserve">09-020</t>
  </si>
  <si>
    <t xml:space="preserve">09-022</t>
  </si>
  <si>
    <t xml:space="preserve">09-023</t>
  </si>
  <si>
    <t xml:space="preserve">09-025</t>
  </si>
  <si>
    <t xml:space="preserve">09-026</t>
  </si>
  <si>
    <t xml:space="preserve">09-027</t>
  </si>
  <si>
    <t xml:space="preserve">09-030</t>
  </si>
  <si>
    <t xml:space="preserve">09-031</t>
  </si>
  <si>
    <t xml:space="preserve">09-032</t>
  </si>
  <si>
    <t xml:space="preserve">09-036</t>
  </si>
  <si>
    <t xml:space="preserve">09-038</t>
  </si>
  <si>
    <t xml:space="preserve">09-039</t>
  </si>
  <si>
    <t xml:space="preserve">09-040</t>
  </si>
  <si>
    <t xml:space="preserve">09-043</t>
  </si>
  <si>
    <t xml:space="preserve">09-046</t>
  </si>
  <si>
    <t xml:space="preserve">09-053</t>
  </si>
  <si>
    <t xml:space="preserve">09-060</t>
  </si>
  <si>
    <t xml:space="preserve">09-063</t>
  </si>
  <si>
    <t xml:space="preserve">09-065</t>
  </si>
  <si>
    <t xml:space="preserve">09-066</t>
  </si>
  <si>
    <t xml:space="preserve">09-067</t>
  </si>
  <si>
    <t xml:space="preserve">09-068</t>
  </si>
  <si>
    <t xml:space="preserve">09-071</t>
  </si>
  <si>
    <t xml:space="preserve">09-074</t>
  </si>
  <si>
    <t xml:space="preserve">09-075</t>
  </si>
  <si>
    <t xml:space="preserve">09-084</t>
  </si>
  <si>
    <t xml:space="preserve">09-095</t>
  </si>
  <si>
    <t xml:space="preserve">09-097</t>
  </si>
  <si>
    <t xml:space="preserve">09-100</t>
  </si>
  <si>
    <t xml:space="preserve">09-101</t>
  </si>
  <si>
    <t xml:space="preserve">09-102</t>
  </si>
  <si>
    <t xml:space="preserve">09-106</t>
  </si>
  <si>
    <t xml:space="preserve">09-113</t>
  </si>
  <si>
    <t xml:space="preserve">09-114</t>
  </si>
  <si>
    <t xml:space="preserve">09-116</t>
  </si>
  <si>
    <t xml:space="preserve">09-117</t>
  </si>
  <si>
    <t xml:space="preserve">09-119</t>
  </si>
  <si>
    <t xml:space="preserve">09-120</t>
  </si>
  <si>
    <t xml:space="preserve">09-121</t>
  </si>
  <si>
    <t xml:space="preserve">09-123</t>
  </si>
  <si>
    <t xml:space="preserve">09-134</t>
  </si>
  <si>
    <t xml:space="preserve">09-138</t>
  </si>
  <si>
    <t xml:space="preserve">09-140</t>
  </si>
  <si>
    <t xml:space="preserve">09-148</t>
  </si>
  <si>
    <t xml:space="preserve">09-149</t>
  </si>
  <si>
    <t xml:space="preserve">09-150</t>
  </si>
  <si>
    <t xml:space="preserve">09-151</t>
  </si>
  <si>
    <t xml:space="preserve">09-152</t>
  </si>
  <si>
    <t xml:space="preserve">09-155</t>
  </si>
  <si>
    <t xml:space="preserve">09-157</t>
  </si>
  <si>
    <t xml:space="preserve">09-158</t>
  </si>
  <si>
    <t xml:space="preserve">09-159</t>
  </si>
  <si>
    <t xml:space="preserve">09-160</t>
  </si>
  <si>
    <t xml:space="preserve">09-163</t>
  </si>
  <si>
    <t xml:space="preserve">09-164</t>
  </si>
  <si>
    <t xml:space="preserve">09-165</t>
  </si>
  <si>
    <t xml:space="preserve">09-168</t>
  </si>
  <si>
    <t xml:space="preserve">09-170</t>
  </si>
  <si>
    <t xml:space="preserve">09-171</t>
  </si>
  <si>
    <t xml:space="preserve">09-172</t>
  </si>
  <si>
    <t xml:space="preserve">09-173</t>
  </si>
  <si>
    <t xml:space="preserve">09-174</t>
  </si>
  <si>
    <t xml:space="preserve">09-175</t>
  </si>
  <si>
    <t xml:space="preserve">09-176</t>
  </si>
  <si>
    <t xml:space="preserve">09-177</t>
  </si>
  <si>
    <t xml:space="preserve">09-178</t>
  </si>
  <si>
    <t xml:space="preserve">09-181</t>
  </si>
  <si>
    <t xml:space="preserve">09-182</t>
  </si>
  <si>
    <t xml:space="preserve">09-183</t>
  </si>
  <si>
    <t xml:space="preserve">09-184</t>
  </si>
  <si>
    <t xml:space="preserve">09-185</t>
  </si>
  <si>
    <t xml:space="preserve">2 суток. В случае возникновения необходимости выполнения дополнительного теста, срок выполнения исследования может составить до 3 суток</t>
  </si>
  <si>
    <t xml:space="preserve">09-186</t>
  </si>
  <si>
    <t xml:space="preserve">1 сутки. В случае возникновения необходимости выполнения дополнительного теста, срок выполнения исследования может составить 2 суток.</t>
  </si>
  <si>
    <t xml:space="preserve">10-002</t>
  </si>
  <si>
    <t xml:space="preserve">от 2 до 4 суток</t>
  </si>
  <si>
    <t xml:space="preserve">10-003</t>
  </si>
  <si>
    <t xml:space="preserve">10-004</t>
  </si>
  <si>
    <t xml:space="preserve">от 3 до 4 суток</t>
  </si>
  <si>
    <t xml:space="preserve">10-005</t>
  </si>
  <si>
    <t xml:space="preserve">10-006</t>
  </si>
  <si>
    <t xml:space="preserve">10-007</t>
  </si>
  <si>
    <t xml:space="preserve">от 3 до 7 суток</t>
  </si>
  <si>
    <t xml:space="preserve">10-009</t>
  </si>
  <si>
    <t xml:space="preserve">от 2 до 3 суток</t>
  </si>
  <si>
    <t xml:space="preserve">10-010</t>
  </si>
  <si>
    <t xml:space="preserve">от 3 до 5 суток</t>
  </si>
  <si>
    <t xml:space="preserve">10-012</t>
  </si>
  <si>
    <t xml:space="preserve">от 4 до 6 суток</t>
  </si>
  <si>
    <t xml:space="preserve">10-014</t>
  </si>
  <si>
    <t xml:space="preserve">10-015</t>
  </si>
  <si>
    <t xml:space="preserve">10-025</t>
  </si>
  <si>
    <t xml:space="preserve">10-026</t>
  </si>
  <si>
    <t xml:space="preserve">от 4 до 5 суток</t>
  </si>
  <si>
    <t xml:space="preserve">10-032</t>
  </si>
  <si>
    <t xml:space="preserve">10-033</t>
  </si>
  <si>
    <t xml:space="preserve">10-034</t>
  </si>
  <si>
    <t xml:space="preserve">10-038</t>
  </si>
  <si>
    <t xml:space="preserve">10-043</t>
  </si>
  <si>
    <t xml:space="preserve">10-044</t>
  </si>
  <si>
    <t xml:space="preserve">10-045</t>
  </si>
  <si>
    <t xml:space="preserve">10-046</t>
  </si>
  <si>
    <t xml:space="preserve">10-047</t>
  </si>
  <si>
    <t xml:space="preserve">10-048</t>
  </si>
  <si>
    <t xml:space="preserve">10-049</t>
  </si>
  <si>
    <t xml:space="preserve">10-051</t>
  </si>
  <si>
    <t xml:space="preserve">10-052</t>
  </si>
  <si>
    <t xml:space="preserve">10-053</t>
  </si>
  <si>
    <t xml:space="preserve">10-055</t>
  </si>
  <si>
    <t xml:space="preserve">от 5 до 6 суток</t>
  </si>
  <si>
    <t xml:space="preserve">10-056</t>
  </si>
  <si>
    <t xml:space="preserve">10-057</t>
  </si>
  <si>
    <t xml:space="preserve">10-059</t>
  </si>
  <si>
    <t xml:space="preserve">10-060</t>
  </si>
  <si>
    <t xml:space="preserve">10-062</t>
  </si>
  <si>
    <t xml:space="preserve">10-065</t>
  </si>
  <si>
    <t xml:space="preserve">от 5 до 7 суток</t>
  </si>
  <si>
    <t xml:space="preserve">10-067</t>
  </si>
  <si>
    <t xml:space="preserve">10-068</t>
  </si>
  <si>
    <t xml:space="preserve">10-069</t>
  </si>
  <si>
    <t xml:space="preserve">10-070</t>
  </si>
  <si>
    <t xml:space="preserve">10-071</t>
  </si>
  <si>
    <t xml:space="preserve">10-072</t>
  </si>
  <si>
    <t xml:space="preserve">до 31 суток</t>
  </si>
  <si>
    <t xml:space="preserve">10-073</t>
  </si>
  <si>
    <t xml:space="preserve">10-074</t>
  </si>
  <si>
    <t xml:space="preserve">10-076</t>
  </si>
  <si>
    <t xml:space="preserve">12-001</t>
  </si>
  <si>
    <t xml:space="preserve">12-003</t>
  </si>
  <si>
    <t xml:space="preserve">12-005</t>
  </si>
  <si>
    <t xml:space="preserve">12-006</t>
  </si>
  <si>
    <t xml:space="preserve">12-012</t>
  </si>
  <si>
    <t xml:space="preserve">12-014</t>
  </si>
  <si>
    <t xml:space="preserve">12-017</t>
  </si>
  <si>
    <t xml:space="preserve">12-018</t>
  </si>
  <si>
    <t xml:space="preserve">12-024</t>
  </si>
  <si>
    <t xml:space="preserve">12-027</t>
  </si>
  <si>
    <t xml:space="preserve">12-030</t>
  </si>
  <si>
    <t xml:space="preserve">12-031</t>
  </si>
  <si>
    <t xml:space="preserve">12-032</t>
  </si>
  <si>
    <t xml:space="preserve">12-037</t>
  </si>
  <si>
    <t xml:space="preserve">12-039</t>
  </si>
  <si>
    <t xml:space="preserve">12-043</t>
  </si>
  <si>
    <t xml:space="preserve">12-044</t>
  </si>
  <si>
    <t xml:space="preserve">12-045</t>
  </si>
  <si>
    <t xml:space="preserve">12-046</t>
  </si>
  <si>
    <t xml:space="preserve">12-047</t>
  </si>
  <si>
    <t xml:space="preserve">12-048</t>
  </si>
  <si>
    <t xml:space="preserve">12-050</t>
  </si>
  <si>
    <t xml:space="preserve">12-051</t>
  </si>
  <si>
    <t xml:space="preserve">12-052</t>
  </si>
  <si>
    <t xml:space="preserve">12-053</t>
  </si>
  <si>
    <t xml:space="preserve">12-054</t>
  </si>
  <si>
    <t xml:space="preserve">12-055</t>
  </si>
  <si>
    <t xml:space="preserve">12-056</t>
  </si>
  <si>
    <t xml:space="preserve">12-057</t>
  </si>
  <si>
    <t xml:space="preserve">12-058</t>
  </si>
  <si>
    <t xml:space="preserve">12-059</t>
  </si>
  <si>
    <t xml:space="preserve">12-060</t>
  </si>
  <si>
    <t xml:space="preserve">12-061</t>
  </si>
  <si>
    <t xml:space="preserve">12-062</t>
  </si>
  <si>
    <t xml:space="preserve">12-063</t>
  </si>
  <si>
    <t xml:space="preserve">12-064</t>
  </si>
  <si>
    <t xml:space="preserve">12-065</t>
  </si>
  <si>
    <t xml:space="preserve">12-066</t>
  </si>
  <si>
    <t xml:space="preserve">12-067</t>
  </si>
  <si>
    <t xml:space="preserve">12-069</t>
  </si>
  <si>
    <t xml:space="preserve">12-070</t>
  </si>
  <si>
    <t xml:space="preserve">12-071</t>
  </si>
  <si>
    <t xml:space="preserve">12-106</t>
  </si>
  <si>
    <t xml:space="preserve">12-107</t>
  </si>
  <si>
    <t xml:space="preserve">12-108</t>
  </si>
  <si>
    <t xml:space="preserve">12-109</t>
  </si>
  <si>
    <t xml:space="preserve">12-110</t>
  </si>
  <si>
    <t xml:space="preserve">12-111</t>
  </si>
  <si>
    <t xml:space="preserve">12-112</t>
  </si>
  <si>
    <t xml:space="preserve">12-113</t>
  </si>
  <si>
    <t xml:space="preserve">12-114</t>
  </si>
  <si>
    <t xml:space="preserve">12-115</t>
  </si>
  <si>
    <t xml:space="preserve">12-116</t>
  </si>
  <si>
    <t xml:space="preserve">12-117</t>
  </si>
  <si>
    <t xml:space="preserve">12-118</t>
  </si>
  <si>
    <t xml:space="preserve">12-119</t>
  </si>
  <si>
    <t xml:space="preserve">12-120</t>
  </si>
  <si>
    <t xml:space="preserve">12-121</t>
  </si>
  <si>
    <t xml:space="preserve">12-122</t>
  </si>
  <si>
    <t xml:space="preserve">12-123</t>
  </si>
  <si>
    <t xml:space="preserve">12-124</t>
  </si>
  <si>
    <t xml:space="preserve">12-125</t>
  </si>
  <si>
    <t xml:space="preserve">12-126</t>
  </si>
  <si>
    <t xml:space="preserve">12-127</t>
  </si>
  <si>
    <t xml:space="preserve">12-128</t>
  </si>
  <si>
    <t xml:space="preserve">12-129</t>
  </si>
  <si>
    <t xml:space="preserve">12-130</t>
  </si>
  <si>
    <t xml:space="preserve">12-131</t>
  </si>
  <si>
    <t xml:space="preserve">12-132</t>
  </si>
  <si>
    <t xml:space="preserve">12-133</t>
  </si>
  <si>
    <t xml:space="preserve">12-134</t>
  </si>
  <si>
    <t xml:space="preserve">12-135</t>
  </si>
  <si>
    <t xml:space="preserve">12-136</t>
  </si>
  <si>
    <t xml:space="preserve">12-137</t>
  </si>
  <si>
    <t xml:space="preserve">12-138</t>
  </si>
  <si>
    <t xml:space="preserve">12-139</t>
  </si>
  <si>
    <t xml:space="preserve">12-140</t>
  </si>
  <si>
    <t xml:space="preserve">12-141</t>
  </si>
  <si>
    <t xml:space="preserve">12-142</t>
  </si>
  <si>
    <t xml:space="preserve">12-143</t>
  </si>
  <si>
    <t xml:space="preserve">12-144</t>
  </si>
  <si>
    <t xml:space="preserve">12-145</t>
  </si>
  <si>
    <t xml:space="preserve">12-146</t>
  </si>
  <si>
    <t xml:space="preserve">12-147</t>
  </si>
  <si>
    <t xml:space="preserve">12-148</t>
  </si>
  <si>
    <t xml:space="preserve">13-001</t>
  </si>
  <si>
    <t xml:space="preserve">13-002</t>
  </si>
  <si>
    <t xml:space="preserve">13-003</t>
  </si>
  <si>
    <t xml:space="preserve">13-004</t>
  </si>
  <si>
    <t xml:space="preserve">13-007</t>
  </si>
  <si>
    <t xml:space="preserve">13-008</t>
  </si>
  <si>
    <t xml:space="preserve">13-010</t>
  </si>
  <si>
    <t xml:space="preserve">13-013</t>
  </si>
  <si>
    <t xml:space="preserve">13-014</t>
  </si>
  <si>
    <t xml:space="preserve">13-015</t>
  </si>
  <si>
    <t xml:space="preserve">13-016</t>
  </si>
  <si>
    <t xml:space="preserve">13-017</t>
  </si>
  <si>
    <t xml:space="preserve">13-018</t>
  </si>
  <si>
    <t xml:space="preserve">13-019</t>
  </si>
  <si>
    <t xml:space="preserve">13-020</t>
  </si>
  <si>
    <t xml:space="preserve">13-021</t>
  </si>
  <si>
    <t xml:space="preserve">13-022</t>
  </si>
  <si>
    <t xml:space="preserve">13-024</t>
  </si>
  <si>
    <t xml:space="preserve">13-025</t>
  </si>
  <si>
    <t xml:space="preserve">13-026</t>
  </si>
  <si>
    <t xml:space="preserve">13-027</t>
  </si>
  <si>
    <t xml:space="preserve">13-028</t>
  </si>
  <si>
    <t xml:space="preserve">13-029</t>
  </si>
  <si>
    <t xml:space="preserve">13-030</t>
  </si>
  <si>
    <t xml:space="preserve">13-031</t>
  </si>
  <si>
    <t xml:space="preserve">13-032</t>
  </si>
  <si>
    <t xml:space="preserve">13-033</t>
  </si>
  <si>
    <t xml:space="preserve">13-034</t>
  </si>
  <si>
    <t xml:space="preserve">13-035</t>
  </si>
  <si>
    <t xml:space="preserve">13-036</t>
  </si>
  <si>
    <t xml:space="preserve">13-037</t>
  </si>
  <si>
    <t xml:space="preserve">13-038</t>
  </si>
  <si>
    <t xml:space="preserve">13-039</t>
  </si>
  <si>
    <t xml:space="preserve">13-040</t>
  </si>
  <si>
    <t xml:space="preserve">13-041</t>
  </si>
  <si>
    <t xml:space="preserve">13-043</t>
  </si>
  <si>
    <t xml:space="preserve">13-045</t>
  </si>
  <si>
    <t xml:space="preserve">13-046</t>
  </si>
  <si>
    <t xml:space="preserve">13-047</t>
  </si>
  <si>
    <t xml:space="preserve">13-048</t>
  </si>
  <si>
    <t xml:space="preserve">13-050</t>
  </si>
  <si>
    <t xml:space="preserve">13-052</t>
  </si>
  <si>
    <t xml:space="preserve">13-053</t>
  </si>
  <si>
    <t xml:space="preserve">13-054</t>
  </si>
  <si>
    <t xml:space="preserve">13-055</t>
  </si>
  <si>
    <t xml:space="preserve">13-058</t>
  </si>
  <si>
    <t xml:space="preserve">13-059</t>
  </si>
  <si>
    <t xml:space="preserve">13-060</t>
  </si>
  <si>
    <t xml:space="preserve">13-061</t>
  </si>
  <si>
    <t xml:space="preserve">13-062</t>
  </si>
  <si>
    <t xml:space="preserve">13-063</t>
  </si>
  <si>
    <t xml:space="preserve">13-064</t>
  </si>
  <si>
    <t xml:space="preserve">13-065</t>
  </si>
  <si>
    <t xml:space="preserve">13-066</t>
  </si>
  <si>
    <t xml:space="preserve">13-067</t>
  </si>
  <si>
    <t xml:space="preserve">13-068</t>
  </si>
  <si>
    <t xml:space="preserve">13-069</t>
  </si>
  <si>
    <t xml:space="preserve">13-070</t>
  </si>
  <si>
    <t xml:space="preserve">13-072</t>
  </si>
  <si>
    <t xml:space="preserve">13-074</t>
  </si>
  <si>
    <t xml:space="preserve">13-075</t>
  </si>
  <si>
    <t xml:space="preserve">13-076</t>
  </si>
  <si>
    <t xml:space="preserve">13-077</t>
  </si>
  <si>
    <t xml:space="preserve">13-078</t>
  </si>
  <si>
    <t xml:space="preserve">13-079</t>
  </si>
  <si>
    <t xml:space="preserve">13-080</t>
  </si>
  <si>
    <t xml:space="preserve">13-081</t>
  </si>
  <si>
    <t xml:space="preserve">13-082</t>
  </si>
  <si>
    <t xml:space="preserve">13-083</t>
  </si>
  <si>
    <t xml:space="preserve">13-087</t>
  </si>
  <si>
    <t xml:space="preserve">13-088</t>
  </si>
  <si>
    <t xml:space="preserve">13-089</t>
  </si>
  <si>
    <t xml:space="preserve">13-090</t>
  </si>
  <si>
    <t xml:space="preserve">13-091</t>
  </si>
  <si>
    <t xml:space="preserve">13-092</t>
  </si>
  <si>
    <t xml:space="preserve">13-093</t>
  </si>
  <si>
    <t xml:space="preserve">13-094</t>
  </si>
  <si>
    <t xml:space="preserve">13-095</t>
  </si>
  <si>
    <t xml:space="preserve">13-096</t>
  </si>
  <si>
    <t xml:space="preserve">13-097</t>
  </si>
  <si>
    <t xml:space="preserve">13-099</t>
  </si>
  <si>
    <t xml:space="preserve">13-101</t>
  </si>
  <si>
    <t xml:space="preserve">13-102</t>
  </si>
  <si>
    <t xml:space="preserve">13-104</t>
  </si>
  <si>
    <t xml:space="preserve">13-106</t>
  </si>
  <si>
    <t xml:space="preserve">13-107</t>
  </si>
  <si>
    <t xml:space="preserve">13-108</t>
  </si>
  <si>
    <t xml:space="preserve">13-109</t>
  </si>
  <si>
    <t xml:space="preserve">13-110</t>
  </si>
  <si>
    <t xml:space="preserve">13-111</t>
  </si>
  <si>
    <t xml:space="preserve">13-112</t>
  </si>
  <si>
    <t xml:space="preserve">13-113</t>
  </si>
  <si>
    <t xml:space="preserve">13-114</t>
  </si>
  <si>
    <t xml:space="preserve">13-115</t>
  </si>
  <si>
    <t xml:space="preserve">13-116</t>
  </si>
  <si>
    <t xml:space="preserve">13-117</t>
  </si>
  <si>
    <t xml:space="preserve">13-118</t>
  </si>
  <si>
    <t xml:space="preserve">13-119</t>
  </si>
  <si>
    <t xml:space="preserve">13-120</t>
  </si>
  <si>
    <t xml:space="preserve">13-121</t>
  </si>
  <si>
    <t xml:space="preserve">13-122</t>
  </si>
  <si>
    <t xml:space="preserve">13-123</t>
  </si>
  <si>
    <t xml:space="preserve">13-124</t>
  </si>
  <si>
    <t xml:space="preserve">13-125</t>
  </si>
  <si>
    <t xml:space="preserve">13-126</t>
  </si>
  <si>
    <t xml:space="preserve">13-127</t>
  </si>
  <si>
    <t xml:space="preserve">13-128</t>
  </si>
  <si>
    <t xml:space="preserve">13-129</t>
  </si>
  <si>
    <t xml:space="preserve">13-130</t>
  </si>
  <si>
    <t xml:space="preserve">13-131</t>
  </si>
  <si>
    <t xml:space="preserve">13-132</t>
  </si>
  <si>
    <t xml:space="preserve">13-133</t>
  </si>
  <si>
    <t xml:space="preserve">13-134</t>
  </si>
  <si>
    <t xml:space="preserve">13-136</t>
  </si>
  <si>
    <t xml:space="preserve">13-137</t>
  </si>
  <si>
    <t xml:space="preserve">13-138</t>
  </si>
  <si>
    <t xml:space="preserve">13-139</t>
  </si>
  <si>
    <t xml:space="preserve">13-140</t>
  </si>
  <si>
    <t xml:space="preserve">13-141</t>
  </si>
  <si>
    <t xml:space="preserve">13-142</t>
  </si>
  <si>
    <t xml:space="preserve">13-144</t>
  </si>
  <si>
    <t xml:space="preserve">13-145</t>
  </si>
  <si>
    <t xml:space="preserve">13-146</t>
  </si>
  <si>
    <t xml:space="preserve">13-149</t>
  </si>
  <si>
    <t xml:space="preserve">13-150</t>
  </si>
  <si>
    <t xml:space="preserve">13-151</t>
  </si>
  <si>
    <t xml:space="preserve">13-152</t>
  </si>
  <si>
    <t xml:space="preserve">13-153</t>
  </si>
  <si>
    <t xml:space="preserve">13-154</t>
  </si>
  <si>
    <t xml:space="preserve">13-155</t>
  </si>
  <si>
    <t xml:space="preserve">13-156</t>
  </si>
  <si>
    <t xml:space="preserve">13-157</t>
  </si>
  <si>
    <t xml:space="preserve">13-158</t>
  </si>
  <si>
    <t xml:space="preserve">13-159</t>
  </si>
  <si>
    <t xml:space="preserve">13-160</t>
  </si>
  <si>
    <t xml:space="preserve">13-161</t>
  </si>
  <si>
    <t xml:space="preserve">13-162</t>
  </si>
  <si>
    <t xml:space="preserve">13-163</t>
  </si>
  <si>
    <t xml:space="preserve">13-164</t>
  </si>
  <si>
    <t xml:space="preserve">13-165</t>
  </si>
  <si>
    <t xml:space="preserve">13-166</t>
  </si>
  <si>
    <t xml:space="preserve">до 20 суток</t>
  </si>
  <si>
    <t xml:space="preserve">13-167</t>
  </si>
  <si>
    <t xml:space="preserve">15-001</t>
  </si>
  <si>
    <t xml:space="preserve">15-002</t>
  </si>
  <si>
    <t xml:space="preserve">15-004</t>
  </si>
  <si>
    <t xml:space="preserve">15-005</t>
  </si>
  <si>
    <t xml:space="preserve">15-006</t>
  </si>
  <si>
    <t xml:space="preserve">15-007</t>
  </si>
  <si>
    <t xml:space="preserve">15-008</t>
  </si>
  <si>
    <t xml:space="preserve">15-009</t>
  </si>
  <si>
    <t xml:space="preserve">15-011</t>
  </si>
  <si>
    <t xml:space="preserve">15-012</t>
  </si>
  <si>
    <t xml:space="preserve">15-013</t>
  </si>
  <si>
    <t xml:space="preserve">15-014</t>
  </si>
  <si>
    <t xml:space="preserve">15-015</t>
  </si>
  <si>
    <t xml:space="preserve">15-016</t>
  </si>
  <si>
    <t xml:space="preserve">15-017</t>
  </si>
  <si>
    <t xml:space="preserve">15-018</t>
  </si>
  <si>
    <t xml:space="preserve">15-019</t>
  </si>
  <si>
    <t xml:space="preserve">15-020</t>
  </si>
  <si>
    <t xml:space="preserve">15-021</t>
  </si>
  <si>
    <t xml:space="preserve">15-022</t>
  </si>
  <si>
    <t xml:space="preserve">15-023</t>
  </si>
  <si>
    <t xml:space="preserve">15-024</t>
  </si>
  <si>
    <t xml:space="preserve">15-025</t>
  </si>
  <si>
    <t xml:space="preserve">15-026</t>
  </si>
  <si>
    <t xml:space="preserve">15-027</t>
  </si>
  <si>
    <t xml:space="preserve">15-028</t>
  </si>
  <si>
    <t xml:space="preserve">15-030</t>
  </si>
  <si>
    <t xml:space="preserve">15-031</t>
  </si>
  <si>
    <t xml:space="preserve">15-032</t>
  </si>
  <si>
    <t xml:space="preserve">15-033</t>
  </si>
  <si>
    <t xml:space="preserve">16-001</t>
  </si>
  <si>
    <t xml:space="preserve">16-017</t>
  </si>
  <si>
    <t xml:space="preserve">16-018</t>
  </si>
  <si>
    <t xml:space="preserve">17-001</t>
  </si>
  <si>
    <t xml:space="preserve">17-003</t>
  </si>
  <si>
    <t xml:space="preserve">17-004</t>
  </si>
  <si>
    <t xml:space="preserve">17-005</t>
  </si>
  <si>
    <t xml:space="preserve">до 37 суток</t>
  </si>
  <si>
    <t xml:space="preserve">17-006</t>
  </si>
  <si>
    <t xml:space="preserve">17-007</t>
  </si>
  <si>
    <t xml:space="preserve">17-031</t>
  </si>
  <si>
    <t xml:space="preserve">17-032</t>
  </si>
  <si>
    <t xml:space="preserve">до 18 суток</t>
  </si>
  <si>
    <t xml:space="preserve">17-033</t>
  </si>
  <si>
    <t xml:space="preserve">17-034</t>
  </si>
  <si>
    <t xml:space="preserve">17-035</t>
  </si>
  <si>
    <t xml:space="preserve">17-036</t>
  </si>
  <si>
    <t xml:space="preserve">18-001</t>
  </si>
  <si>
    <t xml:space="preserve">18-002</t>
  </si>
  <si>
    <t xml:space="preserve">18-003</t>
  </si>
  <si>
    <t xml:space="preserve">18-004</t>
  </si>
  <si>
    <t xml:space="preserve">18-005</t>
  </si>
  <si>
    <t xml:space="preserve">18-006</t>
  </si>
  <si>
    <t xml:space="preserve">18-007</t>
  </si>
  <si>
    <t xml:space="preserve">18-008</t>
  </si>
  <si>
    <t xml:space="preserve">18-009</t>
  </si>
  <si>
    <t xml:space="preserve">18-010</t>
  </si>
  <si>
    <t xml:space="preserve">18-012</t>
  </si>
  <si>
    <t xml:space="preserve">18-013</t>
  </si>
  <si>
    <t xml:space="preserve">18-014</t>
  </si>
  <si>
    <t xml:space="preserve">18-016</t>
  </si>
  <si>
    <t xml:space="preserve">18-018</t>
  </si>
  <si>
    <t xml:space="preserve">18-019</t>
  </si>
  <si>
    <t xml:space="preserve">18-021</t>
  </si>
  <si>
    <t xml:space="preserve">18-022</t>
  </si>
  <si>
    <t xml:space="preserve">18-023</t>
  </si>
  <si>
    <t xml:space="preserve">18-025</t>
  </si>
  <si>
    <t xml:space="preserve">18-026</t>
  </si>
  <si>
    <t xml:space="preserve">18-027</t>
  </si>
  <si>
    <t xml:space="preserve">18-029</t>
  </si>
  <si>
    <t xml:space="preserve">18-030</t>
  </si>
  <si>
    <t xml:space="preserve">18-031</t>
  </si>
  <si>
    <t xml:space="preserve">18-032</t>
  </si>
  <si>
    <t xml:space="preserve">18-033</t>
  </si>
  <si>
    <t xml:space="preserve">18-034</t>
  </si>
  <si>
    <t xml:space="preserve">18-035</t>
  </si>
  <si>
    <t xml:space="preserve">18-036</t>
  </si>
  <si>
    <t xml:space="preserve">18-039</t>
  </si>
  <si>
    <t xml:space="preserve">18-044</t>
  </si>
  <si>
    <t xml:space="preserve">18-079</t>
  </si>
  <si>
    <t xml:space="preserve">18-080</t>
  </si>
  <si>
    <t xml:space="preserve">18-081</t>
  </si>
  <si>
    <t xml:space="preserve">18-082</t>
  </si>
  <si>
    <t xml:space="preserve">18-083</t>
  </si>
  <si>
    <t xml:space="preserve">18-086</t>
  </si>
  <si>
    <t xml:space="preserve">18-087</t>
  </si>
  <si>
    <t xml:space="preserve">18-093</t>
  </si>
  <si>
    <t xml:space="preserve">18-113</t>
  </si>
  <si>
    <t xml:space="preserve">18-114</t>
  </si>
  <si>
    <t xml:space="preserve">18-115</t>
  </si>
  <si>
    <t xml:space="preserve">18-116</t>
  </si>
  <si>
    <t xml:space="preserve">18-117</t>
  </si>
  <si>
    <t xml:space="preserve">18-118</t>
  </si>
  <si>
    <t xml:space="preserve">18-119</t>
  </si>
  <si>
    <t xml:space="preserve">18-120</t>
  </si>
  <si>
    <t xml:space="preserve">18-121</t>
  </si>
  <si>
    <t xml:space="preserve">18-122</t>
  </si>
  <si>
    <t xml:space="preserve">18-123</t>
  </si>
  <si>
    <t xml:space="preserve">18-124</t>
  </si>
  <si>
    <t xml:space="preserve">18-125</t>
  </si>
  <si>
    <t xml:space="preserve">18-126</t>
  </si>
  <si>
    <t xml:space="preserve">18-127</t>
  </si>
  <si>
    <t xml:space="preserve">18-128</t>
  </si>
  <si>
    <t xml:space="preserve">18-129</t>
  </si>
  <si>
    <t xml:space="preserve">18-130</t>
  </si>
  <si>
    <t xml:space="preserve">18-131</t>
  </si>
  <si>
    <t xml:space="preserve">18-132</t>
  </si>
  <si>
    <t xml:space="preserve">18-133</t>
  </si>
  <si>
    <t xml:space="preserve">18-135</t>
  </si>
  <si>
    <t xml:space="preserve">18-136</t>
  </si>
  <si>
    <t xml:space="preserve">18-137</t>
  </si>
  <si>
    <t xml:space="preserve">18-138</t>
  </si>
  <si>
    <t xml:space="preserve">18-139</t>
  </si>
  <si>
    <t xml:space="preserve">19-001</t>
  </si>
  <si>
    <t xml:space="preserve">19-009</t>
  </si>
  <si>
    <t xml:space="preserve">19-010</t>
  </si>
  <si>
    <t xml:space="preserve">19-011</t>
  </si>
  <si>
    <t xml:space="preserve">19-012</t>
  </si>
  <si>
    <t xml:space="preserve">19-013</t>
  </si>
  <si>
    <t xml:space="preserve">19-016</t>
  </si>
  <si>
    <t xml:space="preserve">19-017</t>
  </si>
  <si>
    <t xml:space="preserve">19-018</t>
  </si>
  <si>
    <t xml:space="preserve">19-019</t>
  </si>
  <si>
    <t xml:space="preserve">19-020</t>
  </si>
  <si>
    <t xml:space="preserve">20-001</t>
  </si>
  <si>
    <t xml:space="preserve">20-005</t>
  </si>
  <si>
    <t xml:space="preserve">20-010</t>
  </si>
  <si>
    <t xml:space="preserve">20-011</t>
  </si>
  <si>
    <t xml:space="preserve">20-012</t>
  </si>
  <si>
    <t xml:space="preserve">20-019</t>
  </si>
  <si>
    <t xml:space="preserve">20-020</t>
  </si>
  <si>
    <t xml:space="preserve">20-024</t>
  </si>
  <si>
    <t xml:space="preserve">20-067</t>
  </si>
  <si>
    <t xml:space="preserve">20-068</t>
  </si>
  <si>
    <t xml:space="preserve">20-069</t>
  </si>
  <si>
    <t xml:space="preserve">20-070</t>
  </si>
  <si>
    <t xml:space="preserve">20-073</t>
  </si>
  <si>
    <t xml:space="preserve">20-075</t>
  </si>
  <si>
    <t xml:space="preserve">20-076</t>
  </si>
  <si>
    <t xml:space="preserve">20-077</t>
  </si>
  <si>
    <t xml:space="preserve">20-078</t>
  </si>
  <si>
    <t xml:space="preserve">20-079</t>
  </si>
  <si>
    <t xml:space="preserve">20-080</t>
  </si>
  <si>
    <t xml:space="preserve">20-081</t>
  </si>
  <si>
    <t xml:space="preserve">20-082</t>
  </si>
  <si>
    <t xml:space="preserve">20-083</t>
  </si>
  <si>
    <t xml:space="preserve">20-084</t>
  </si>
  <si>
    <t xml:space="preserve">20-085</t>
  </si>
  <si>
    <t xml:space="preserve">20-108</t>
  </si>
  <si>
    <t xml:space="preserve">20-109</t>
  </si>
  <si>
    <t xml:space="preserve">20-110</t>
  </si>
  <si>
    <t xml:space="preserve">21-001</t>
  </si>
  <si>
    <t xml:space="preserve">21-006</t>
  </si>
  <si>
    <t xml:space="preserve">21-017</t>
  </si>
  <si>
    <t xml:space="preserve">21-018</t>
  </si>
  <si>
    <t xml:space="preserve">21-019</t>
  </si>
  <si>
    <t xml:space="preserve">21-024</t>
  </si>
  <si>
    <t xml:space="preserve">21-025</t>
  </si>
  <si>
    <t xml:space="preserve">21-027</t>
  </si>
  <si>
    <t xml:space="preserve">21-028</t>
  </si>
  <si>
    <t xml:space="preserve">21-034</t>
  </si>
  <si>
    <t xml:space="preserve">21-036</t>
  </si>
  <si>
    <t xml:space="preserve">21-037</t>
  </si>
  <si>
    <t xml:space="preserve">21-040</t>
  </si>
  <si>
    <t xml:space="preserve">21-042</t>
  </si>
  <si>
    <t xml:space="preserve">21-051</t>
  </si>
  <si>
    <t xml:space="preserve">21-054</t>
  </si>
  <si>
    <t xml:space="preserve">21-055</t>
  </si>
  <si>
    <t xml:space="preserve">21-059</t>
  </si>
  <si>
    <t xml:space="preserve">21-062</t>
  </si>
  <si>
    <t xml:space="preserve">21-070</t>
  </si>
  <si>
    <t xml:space="preserve">21-071</t>
  </si>
  <si>
    <t xml:space="preserve">21-073</t>
  </si>
  <si>
    <t xml:space="preserve">21-074</t>
  </si>
  <si>
    <t xml:space="preserve">21-075</t>
  </si>
  <si>
    <t xml:space="preserve">21-076</t>
  </si>
  <si>
    <t xml:space="preserve">21-080</t>
  </si>
  <si>
    <t xml:space="preserve">21-087</t>
  </si>
  <si>
    <t xml:space="preserve">21-090</t>
  </si>
  <si>
    <t xml:space="preserve">21-092</t>
  </si>
  <si>
    <t xml:space="preserve">21-095</t>
  </si>
  <si>
    <t xml:space="preserve">21-099</t>
  </si>
  <si>
    <t xml:space="preserve">21-100</t>
  </si>
  <si>
    <t xml:space="preserve">21-1000</t>
  </si>
  <si>
    <t xml:space="preserve">21-1001</t>
  </si>
  <si>
    <t xml:space="preserve">21-1002</t>
  </si>
  <si>
    <t xml:space="preserve">21-1003</t>
  </si>
  <si>
    <t xml:space="preserve">21-1004</t>
  </si>
  <si>
    <t xml:space="preserve">21-1005</t>
  </si>
  <si>
    <t xml:space="preserve">21-1006</t>
  </si>
  <si>
    <t xml:space="preserve">21-1007</t>
  </si>
  <si>
    <t xml:space="preserve">21-1008</t>
  </si>
  <si>
    <t xml:space="preserve">21-1009</t>
  </si>
  <si>
    <t xml:space="preserve">21-101</t>
  </si>
  <si>
    <t xml:space="preserve">21-1010</t>
  </si>
  <si>
    <t xml:space="preserve">21-1011</t>
  </si>
  <si>
    <t xml:space="preserve">21-1012</t>
  </si>
  <si>
    <t xml:space="preserve">21-1013</t>
  </si>
  <si>
    <t xml:space="preserve">21-1014</t>
  </si>
  <si>
    <t xml:space="preserve">21-1015</t>
  </si>
  <si>
    <t xml:space="preserve">21-1016</t>
  </si>
  <si>
    <t xml:space="preserve">До 12:00 следующего дня</t>
  </si>
  <si>
    <t xml:space="preserve">21-1017</t>
  </si>
  <si>
    <t xml:space="preserve">21-1018</t>
  </si>
  <si>
    <t xml:space="preserve">21-1019</t>
  </si>
  <si>
    <t xml:space="preserve">21-102</t>
  </si>
  <si>
    <t xml:space="preserve">21-1020</t>
  </si>
  <si>
    <t xml:space="preserve">21-1021</t>
  </si>
  <si>
    <t xml:space="preserve">21-1022</t>
  </si>
  <si>
    <t xml:space="preserve">21-1023</t>
  </si>
  <si>
    <t xml:space="preserve">21-1024</t>
  </si>
  <si>
    <t xml:space="preserve">21-1025</t>
  </si>
  <si>
    <t xml:space="preserve">21-1026</t>
  </si>
  <si>
    <t xml:space="preserve">21-1027</t>
  </si>
  <si>
    <t xml:space="preserve">21-1028</t>
  </si>
  <si>
    <t xml:space="preserve">21-1029</t>
  </si>
  <si>
    <t xml:space="preserve">21-103</t>
  </si>
  <si>
    <t xml:space="preserve">21-1030</t>
  </si>
  <si>
    <t xml:space="preserve">21-1031</t>
  </si>
  <si>
    <t xml:space="preserve">21-1032</t>
  </si>
  <si>
    <t xml:space="preserve">21-1034</t>
  </si>
  <si>
    <t xml:space="preserve">21-1035</t>
  </si>
  <si>
    <t xml:space="preserve">21-1036</t>
  </si>
  <si>
    <t xml:space="preserve">21-1037</t>
  </si>
  <si>
    <t xml:space="preserve">21-1038</t>
  </si>
  <si>
    <t xml:space="preserve">21-1039</t>
  </si>
  <si>
    <t xml:space="preserve">21-104</t>
  </si>
  <si>
    <t xml:space="preserve">21-1040</t>
  </si>
  <si>
    <t xml:space="preserve">21-1041</t>
  </si>
  <si>
    <t xml:space="preserve">21-1042</t>
  </si>
  <si>
    <t xml:space="preserve">21-1043</t>
  </si>
  <si>
    <t xml:space="preserve">21-1044</t>
  </si>
  <si>
    <t xml:space="preserve">21-1045</t>
  </si>
  <si>
    <t xml:space="preserve">21-1046</t>
  </si>
  <si>
    <t xml:space="preserve">21-1047</t>
  </si>
  <si>
    <t xml:space="preserve">21-1049</t>
  </si>
  <si>
    <t xml:space="preserve">21-105</t>
  </si>
  <si>
    <t xml:space="preserve">21-107</t>
  </si>
  <si>
    <t xml:space="preserve">21-109</t>
  </si>
  <si>
    <t xml:space="preserve">21-110</t>
  </si>
  <si>
    <t xml:space="preserve">21-111</t>
  </si>
  <si>
    <t xml:space="preserve">21-114</t>
  </si>
  <si>
    <t xml:space="preserve">21-116</t>
  </si>
  <si>
    <t xml:space="preserve">21-117</t>
  </si>
  <si>
    <t xml:space="preserve">21-119</t>
  </si>
  <si>
    <t xml:space="preserve">21-120</t>
  </si>
  <si>
    <t xml:space="preserve">21-121</t>
  </si>
  <si>
    <t xml:space="preserve">21-122</t>
  </si>
  <si>
    <t xml:space="preserve">21-123</t>
  </si>
  <si>
    <t xml:space="preserve">21-124</t>
  </si>
  <si>
    <t xml:space="preserve">21-128</t>
  </si>
  <si>
    <t xml:space="preserve">21-130</t>
  </si>
  <si>
    <t xml:space="preserve">21-131</t>
  </si>
  <si>
    <t xml:space="preserve">21-132</t>
  </si>
  <si>
    <t xml:space="preserve">21-134</t>
  </si>
  <si>
    <t xml:space="preserve">21-135</t>
  </si>
  <si>
    <t xml:space="preserve">21-136</t>
  </si>
  <si>
    <t xml:space="preserve">21-137</t>
  </si>
  <si>
    <t xml:space="preserve">21-139</t>
  </si>
  <si>
    <t xml:space="preserve">21-140</t>
  </si>
  <si>
    <t xml:space="preserve">21-142</t>
  </si>
  <si>
    <t xml:space="preserve">21-143</t>
  </si>
  <si>
    <t xml:space="preserve">21-144</t>
  </si>
  <si>
    <t xml:space="preserve">21-146</t>
  </si>
  <si>
    <t xml:space="preserve">21-147</t>
  </si>
  <si>
    <t xml:space="preserve">21-149</t>
  </si>
  <si>
    <t xml:space="preserve">21-150</t>
  </si>
  <si>
    <t xml:space="preserve">21-151</t>
  </si>
  <si>
    <t xml:space="preserve">21-154</t>
  </si>
  <si>
    <t xml:space="preserve">21-155</t>
  </si>
  <si>
    <t xml:space="preserve">21-156</t>
  </si>
  <si>
    <t xml:space="preserve">21-157</t>
  </si>
  <si>
    <t xml:space="preserve">21-162</t>
  </si>
  <si>
    <t xml:space="preserve">21-163</t>
  </si>
  <si>
    <t xml:space="preserve">21-164</t>
  </si>
  <si>
    <t xml:space="preserve">21-167</t>
  </si>
  <si>
    <t xml:space="preserve">21-170</t>
  </si>
  <si>
    <t xml:space="preserve">21-173</t>
  </si>
  <si>
    <t xml:space="preserve">21-174</t>
  </si>
  <si>
    <t xml:space="preserve">21-175</t>
  </si>
  <si>
    <t xml:space="preserve">21-176</t>
  </si>
  <si>
    <t xml:space="preserve">21-177</t>
  </si>
  <si>
    <t xml:space="preserve">21-178</t>
  </si>
  <si>
    <t xml:space="preserve">21-179</t>
  </si>
  <si>
    <t xml:space="preserve">21-182</t>
  </si>
  <si>
    <t xml:space="preserve">21-183</t>
  </si>
  <si>
    <t xml:space="preserve">21-184</t>
  </si>
  <si>
    <t xml:space="preserve">21-186</t>
  </si>
  <si>
    <t xml:space="preserve">21-187</t>
  </si>
  <si>
    <t xml:space="preserve">21-189</t>
  </si>
  <si>
    <t xml:space="preserve">21-191</t>
  </si>
  <si>
    <t xml:space="preserve">21-192</t>
  </si>
  <si>
    <t xml:space="preserve">21-194</t>
  </si>
  <si>
    <t xml:space="preserve">21-198</t>
  </si>
  <si>
    <t xml:space="preserve">21-199</t>
  </si>
  <si>
    <t xml:space="preserve">21-201</t>
  </si>
  <si>
    <t xml:space="preserve">21-204</t>
  </si>
  <si>
    <t xml:space="preserve">21-205</t>
  </si>
  <si>
    <t xml:space="preserve">21-206</t>
  </si>
  <si>
    <t xml:space="preserve">21-207</t>
  </si>
  <si>
    <t xml:space="preserve">21-209</t>
  </si>
  <si>
    <t xml:space="preserve">21-218</t>
  </si>
  <si>
    <t xml:space="preserve">21-223</t>
  </si>
  <si>
    <t xml:space="preserve">21-225</t>
  </si>
  <si>
    <t xml:space="preserve">21-229</t>
  </si>
  <si>
    <t xml:space="preserve">21-230</t>
  </si>
  <si>
    <t xml:space="preserve">21-235</t>
  </si>
  <si>
    <t xml:space="preserve">21-236</t>
  </si>
  <si>
    <t xml:space="preserve">21-238</t>
  </si>
  <si>
    <t xml:space="preserve">21-241</t>
  </si>
  <si>
    <t xml:space="preserve">21-242</t>
  </si>
  <si>
    <t xml:space="preserve">21-245</t>
  </si>
  <si>
    <t xml:space="preserve">21-246</t>
  </si>
  <si>
    <t xml:space="preserve">21-247</t>
  </si>
  <si>
    <t xml:space="preserve">21-248</t>
  </si>
  <si>
    <t xml:space="preserve">21-249</t>
  </si>
  <si>
    <t xml:space="preserve">21-251</t>
  </si>
  <si>
    <t xml:space="preserve">21-252</t>
  </si>
  <si>
    <t xml:space="preserve">21-255</t>
  </si>
  <si>
    <t xml:space="preserve">21-256</t>
  </si>
  <si>
    <t xml:space="preserve">21-257</t>
  </si>
  <si>
    <t xml:space="preserve">21-258</t>
  </si>
  <si>
    <t xml:space="preserve">21-261</t>
  </si>
  <si>
    <t xml:space="preserve">21-262</t>
  </si>
  <si>
    <t xml:space="preserve">21-263</t>
  </si>
  <si>
    <t xml:space="preserve">21-265</t>
  </si>
  <si>
    <t xml:space="preserve">21-266</t>
  </si>
  <si>
    <t xml:space="preserve">21-267</t>
  </si>
  <si>
    <t xml:space="preserve">21-279</t>
  </si>
  <si>
    <t xml:space="preserve">21-280</t>
  </si>
  <si>
    <t xml:space="preserve">21-281</t>
  </si>
  <si>
    <t xml:space="preserve">21-282</t>
  </si>
  <si>
    <t xml:space="preserve">21-285</t>
  </si>
  <si>
    <t xml:space="preserve">21-286</t>
  </si>
  <si>
    <t xml:space="preserve">21-287</t>
  </si>
  <si>
    <t xml:space="preserve">21-289</t>
  </si>
  <si>
    <t xml:space="preserve">21-294</t>
  </si>
  <si>
    <t xml:space="preserve">21-296</t>
  </si>
  <si>
    <t xml:space="preserve">21-297</t>
  </si>
  <si>
    <t xml:space="preserve">21-299</t>
  </si>
  <si>
    <t xml:space="preserve">21-300</t>
  </si>
  <si>
    <t xml:space="preserve">21-303</t>
  </si>
  <si>
    <t xml:space="preserve">21-305</t>
  </si>
  <si>
    <t xml:space="preserve">21-306</t>
  </si>
  <si>
    <t xml:space="preserve">21-307</t>
  </si>
  <si>
    <t xml:space="preserve">21-308</t>
  </si>
  <si>
    <t xml:space="preserve">21-311</t>
  </si>
  <si>
    <t xml:space="preserve">21-313</t>
  </si>
  <si>
    <t xml:space="preserve">21-314</t>
  </si>
  <si>
    <t xml:space="preserve">21-315</t>
  </si>
  <si>
    <t xml:space="preserve">21-316</t>
  </si>
  <si>
    <t xml:space="preserve">21-319</t>
  </si>
  <si>
    <t xml:space="preserve">21-321</t>
  </si>
  <si>
    <t xml:space="preserve">21-324</t>
  </si>
  <si>
    <t xml:space="preserve">21-329</t>
  </si>
  <si>
    <t xml:space="preserve">21-332</t>
  </si>
  <si>
    <t xml:space="preserve">21-333</t>
  </si>
  <si>
    <t xml:space="preserve">21-334</t>
  </si>
  <si>
    <t xml:space="preserve">21-337</t>
  </si>
  <si>
    <t xml:space="preserve">21-339</t>
  </si>
  <si>
    <t xml:space="preserve">21-340</t>
  </si>
  <si>
    <t xml:space="preserve">21-341</t>
  </si>
  <si>
    <t xml:space="preserve">21-342</t>
  </si>
  <si>
    <t xml:space="preserve">21-344</t>
  </si>
  <si>
    <t xml:space="preserve">21-345</t>
  </si>
  <si>
    <t xml:space="preserve">21-346</t>
  </si>
  <si>
    <t xml:space="preserve">21-347</t>
  </si>
  <si>
    <t xml:space="preserve">21-348</t>
  </si>
  <si>
    <t xml:space="preserve">21-349</t>
  </si>
  <si>
    <t xml:space="preserve">21-350</t>
  </si>
  <si>
    <t xml:space="preserve">21-351</t>
  </si>
  <si>
    <t xml:space="preserve">21-352</t>
  </si>
  <si>
    <t xml:space="preserve">21-353</t>
  </si>
  <si>
    <t xml:space="preserve">21-354</t>
  </si>
  <si>
    <t xml:space="preserve">21-355</t>
  </si>
  <si>
    <t xml:space="preserve">21-356</t>
  </si>
  <si>
    <t xml:space="preserve">21-357</t>
  </si>
  <si>
    <t xml:space="preserve">21-358</t>
  </si>
  <si>
    <t xml:space="preserve">21-359</t>
  </si>
  <si>
    <t xml:space="preserve">21-360</t>
  </si>
  <si>
    <t xml:space="preserve">21-361</t>
  </si>
  <si>
    <t xml:space="preserve">21-362</t>
  </si>
  <si>
    <t xml:space="preserve">21-363</t>
  </si>
  <si>
    <t xml:space="preserve">21-364</t>
  </si>
  <si>
    <t xml:space="preserve">21-366</t>
  </si>
  <si>
    <t xml:space="preserve">21-368</t>
  </si>
  <si>
    <t xml:space="preserve">21-369</t>
  </si>
  <si>
    <t xml:space="preserve">21-370</t>
  </si>
  <si>
    <t xml:space="preserve">21-371</t>
  </si>
  <si>
    <t xml:space="preserve">21-372</t>
  </si>
  <si>
    <t xml:space="preserve">21-373</t>
  </si>
  <si>
    <t xml:space="preserve">21-374</t>
  </si>
  <si>
    <t xml:space="preserve">21-375</t>
  </si>
  <si>
    <t xml:space="preserve">21-376</t>
  </si>
  <si>
    <t xml:space="preserve">21-377</t>
  </si>
  <si>
    <t xml:space="preserve">21-378</t>
  </si>
  <si>
    <t xml:space="preserve">21-379</t>
  </si>
  <si>
    <t xml:space="preserve">21-380</t>
  </si>
  <si>
    <t xml:space="preserve">21-381</t>
  </si>
  <si>
    <t xml:space="preserve">21-382</t>
  </si>
  <si>
    <t xml:space="preserve">21-383</t>
  </si>
  <si>
    <t xml:space="preserve">21-385</t>
  </si>
  <si>
    <t xml:space="preserve">21-387</t>
  </si>
  <si>
    <t xml:space="preserve">21-389</t>
  </si>
  <si>
    <t xml:space="preserve">21-390</t>
  </si>
  <si>
    <t xml:space="preserve">21-391</t>
  </si>
  <si>
    <t xml:space="preserve">21-393</t>
  </si>
  <si>
    <t xml:space="preserve">21-394</t>
  </si>
  <si>
    <t xml:space="preserve">21-395</t>
  </si>
  <si>
    <t xml:space="preserve">21-396</t>
  </si>
  <si>
    <t xml:space="preserve">21-397</t>
  </si>
  <si>
    <t xml:space="preserve">21-398</t>
  </si>
  <si>
    <t xml:space="preserve">21-399</t>
  </si>
  <si>
    <t xml:space="preserve">21-401</t>
  </si>
  <si>
    <t xml:space="preserve">21-402</t>
  </si>
  <si>
    <t xml:space="preserve">21-403</t>
  </si>
  <si>
    <t xml:space="preserve">21-405</t>
  </si>
  <si>
    <t xml:space="preserve">21-406</t>
  </si>
  <si>
    <t xml:space="preserve">21-408</t>
  </si>
  <si>
    <t xml:space="preserve">21-409</t>
  </si>
  <si>
    <t xml:space="preserve">21-410</t>
  </si>
  <si>
    <t xml:space="preserve">21-413</t>
  </si>
  <si>
    <t xml:space="preserve">21-414</t>
  </si>
  <si>
    <t xml:space="preserve">21-415</t>
  </si>
  <si>
    <t xml:space="preserve">21-416</t>
  </si>
  <si>
    <t xml:space="preserve">21-421</t>
  </si>
  <si>
    <t xml:space="preserve">21-422</t>
  </si>
  <si>
    <t xml:space="preserve">21-423</t>
  </si>
  <si>
    <t xml:space="preserve">21-424</t>
  </si>
  <si>
    <t xml:space="preserve">21-425</t>
  </si>
  <si>
    <t xml:space="preserve">21-426</t>
  </si>
  <si>
    <t xml:space="preserve">21-427</t>
  </si>
  <si>
    <t xml:space="preserve">21-429</t>
  </si>
  <si>
    <t xml:space="preserve">21-432</t>
  </si>
  <si>
    <t xml:space="preserve">21-433</t>
  </si>
  <si>
    <t xml:space="preserve">21-434</t>
  </si>
  <si>
    <t xml:space="preserve">21-435</t>
  </si>
  <si>
    <t xml:space="preserve">21-436</t>
  </si>
  <si>
    <t xml:space="preserve">21-437</t>
  </si>
  <si>
    <t xml:space="preserve">21-527</t>
  </si>
  <si>
    <t xml:space="preserve">21-528</t>
  </si>
  <si>
    <t xml:space="preserve">21-530</t>
  </si>
  <si>
    <t xml:space="preserve">21-531</t>
  </si>
  <si>
    <t xml:space="preserve">21-533</t>
  </si>
  <si>
    <t xml:space="preserve">21-534</t>
  </si>
  <si>
    <t xml:space="preserve">21-535</t>
  </si>
  <si>
    <t xml:space="preserve">21-537</t>
  </si>
  <si>
    <t xml:space="preserve">21-538</t>
  </si>
  <si>
    <t xml:space="preserve">21-540</t>
  </si>
  <si>
    <t xml:space="preserve">21-541</t>
  </si>
  <si>
    <t xml:space="preserve">21-542</t>
  </si>
  <si>
    <t xml:space="preserve">21-543</t>
  </si>
  <si>
    <t xml:space="preserve">21-544</t>
  </si>
  <si>
    <t xml:space="preserve">21-545</t>
  </si>
  <si>
    <t xml:space="preserve">21-546</t>
  </si>
  <si>
    <t xml:space="preserve">21-548</t>
  </si>
  <si>
    <t xml:space="preserve">21-549</t>
  </si>
  <si>
    <t xml:space="preserve">21-553</t>
  </si>
  <si>
    <t xml:space="preserve">21-554</t>
  </si>
  <si>
    <t xml:space="preserve">21-555</t>
  </si>
  <si>
    <t xml:space="preserve">21-556</t>
  </si>
  <si>
    <t xml:space="preserve">21-557</t>
  </si>
  <si>
    <t xml:space="preserve">21-558</t>
  </si>
  <si>
    <t xml:space="preserve">21-559</t>
  </si>
  <si>
    <t xml:space="preserve">21-560</t>
  </si>
  <si>
    <t xml:space="preserve">21-561</t>
  </si>
  <si>
    <t xml:space="preserve">21-563</t>
  </si>
  <si>
    <t xml:space="preserve">21-582</t>
  </si>
  <si>
    <t xml:space="preserve">21-583</t>
  </si>
  <si>
    <t xml:space="preserve">21-584</t>
  </si>
  <si>
    <t xml:space="preserve">21-585</t>
  </si>
  <si>
    <t xml:space="preserve">21-586</t>
  </si>
  <si>
    <t xml:space="preserve">21-587</t>
  </si>
  <si>
    <t xml:space="preserve">21-588</t>
  </si>
  <si>
    <t xml:space="preserve">21-589</t>
  </si>
  <si>
    <t xml:space="preserve">21-590</t>
  </si>
  <si>
    <t xml:space="preserve">21-591</t>
  </si>
  <si>
    <t xml:space="preserve">21-592</t>
  </si>
  <si>
    <t xml:space="preserve">21-595</t>
  </si>
  <si>
    <t xml:space="preserve">21-596</t>
  </si>
  <si>
    <t xml:space="preserve">21-597</t>
  </si>
  <si>
    <t xml:space="preserve">21-604</t>
  </si>
  <si>
    <t xml:space="preserve">21-605</t>
  </si>
  <si>
    <t xml:space="preserve">21-606</t>
  </si>
  <si>
    <t xml:space="preserve">21-607</t>
  </si>
  <si>
    <t xml:space="preserve">21-608</t>
  </si>
  <si>
    <t xml:space="preserve">21-609</t>
  </si>
  <si>
    <t xml:space="preserve">21-610</t>
  </si>
  <si>
    <t xml:space="preserve">21-611</t>
  </si>
  <si>
    <t xml:space="preserve">21-612</t>
  </si>
  <si>
    <t xml:space="preserve">21-613</t>
  </si>
  <si>
    <t xml:space="preserve">21-614</t>
  </si>
  <si>
    <t xml:space="preserve">21-615</t>
  </si>
  <si>
    <t xml:space="preserve">21-616</t>
  </si>
  <si>
    <t xml:space="preserve">21-617</t>
  </si>
  <si>
    <t xml:space="preserve">21-618</t>
  </si>
  <si>
    <t xml:space="preserve">21-619</t>
  </si>
  <si>
    <t xml:space="preserve">21-620</t>
  </si>
  <si>
    <t xml:space="preserve">21-621</t>
  </si>
  <si>
    <t xml:space="preserve">21-622</t>
  </si>
  <si>
    <t xml:space="preserve">21-623</t>
  </si>
  <si>
    <t xml:space="preserve">21-624</t>
  </si>
  <si>
    <t xml:space="preserve">21-625</t>
  </si>
  <si>
    <t xml:space="preserve">21-626</t>
  </si>
  <si>
    <t xml:space="preserve">21-627</t>
  </si>
  <si>
    <t xml:space="preserve">21-628</t>
  </si>
  <si>
    <t xml:space="preserve">21-629</t>
  </si>
  <si>
    <t xml:space="preserve">21-630</t>
  </si>
  <si>
    <t xml:space="preserve">21-631</t>
  </si>
  <si>
    <t xml:space="preserve">21-632</t>
  </si>
  <si>
    <t xml:space="preserve">21-633</t>
  </si>
  <si>
    <t xml:space="preserve">21-634</t>
  </si>
  <si>
    <t xml:space="preserve">21-635</t>
  </si>
  <si>
    <t xml:space="preserve">21-636</t>
  </si>
  <si>
    <t xml:space="preserve">21-637</t>
  </si>
  <si>
    <t xml:space="preserve">21-638</t>
  </si>
  <si>
    <t xml:space="preserve">21-639</t>
  </si>
  <si>
    <t xml:space="preserve">21-640</t>
  </si>
  <si>
    <t xml:space="preserve">21-641</t>
  </si>
  <si>
    <t xml:space="preserve">21-642</t>
  </si>
  <si>
    <t xml:space="preserve">21-643</t>
  </si>
  <si>
    <t xml:space="preserve">21-644</t>
  </si>
  <si>
    <t xml:space="preserve">21-645</t>
  </si>
  <si>
    <t xml:space="preserve">21-646</t>
  </si>
  <si>
    <t xml:space="preserve">21-647</t>
  </si>
  <si>
    <t xml:space="preserve">21-648</t>
  </si>
  <si>
    <t xml:space="preserve">21-649</t>
  </si>
  <si>
    <t xml:space="preserve">21-650</t>
  </si>
  <si>
    <t xml:space="preserve">21-651</t>
  </si>
  <si>
    <t xml:space="preserve">21-652</t>
  </si>
  <si>
    <t xml:space="preserve">21-653</t>
  </si>
  <si>
    <t xml:space="preserve">21-654</t>
  </si>
  <si>
    <t xml:space="preserve">21-655</t>
  </si>
  <si>
    <t xml:space="preserve">21-656</t>
  </si>
  <si>
    <t xml:space="preserve">21-657</t>
  </si>
  <si>
    <t xml:space="preserve">21-658</t>
  </si>
  <si>
    <t xml:space="preserve">21-659</t>
  </si>
  <si>
    <t xml:space="preserve">21-660</t>
  </si>
  <si>
    <t xml:space="preserve">21-661</t>
  </si>
  <si>
    <t xml:space="preserve">21-662</t>
  </si>
  <si>
    <t xml:space="preserve">21-663</t>
  </si>
  <si>
    <t xml:space="preserve">21-664</t>
  </si>
  <si>
    <t xml:space="preserve">21-666</t>
  </si>
  <si>
    <t xml:space="preserve">21-667</t>
  </si>
  <si>
    <t xml:space="preserve">21-668</t>
  </si>
  <si>
    <t xml:space="preserve">21-669</t>
  </si>
  <si>
    <t xml:space="preserve">21-670</t>
  </si>
  <si>
    <t xml:space="preserve">21-671</t>
  </si>
  <si>
    <t xml:space="preserve">21-672</t>
  </si>
  <si>
    <t xml:space="preserve">21-673</t>
  </si>
  <si>
    <t xml:space="preserve">21-674</t>
  </si>
  <si>
    <t xml:space="preserve">21-675</t>
  </si>
  <si>
    <t xml:space="preserve">21-676</t>
  </si>
  <si>
    <t xml:space="preserve">21-677</t>
  </si>
  <si>
    <t xml:space="preserve">21-678</t>
  </si>
  <si>
    <t xml:space="preserve">21-679</t>
  </si>
  <si>
    <t xml:space="preserve">21-680</t>
  </si>
  <si>
    <t xml:space="preserve">21-681</t>
  </si>
  <si>
    <t xml:space="preserve">21-682</t>
  </si>
  <si>
    <t xml:space="preserve">21-683</t>
  </si>
  <si>
    <t xml:space="preserve">21-684</t>
  </si>
  <si>
    <t xml:space="preserve">21-685</t>
  </si>
  <si>
    <t xml:space="preserve">21-686</t>
  </si>
  <si>
    <t xml:space="preserve">21-687</t>
  </si>
  <si>
    <t xml:space="preserve">21-688</t>
  </si>
  <si>
    <t xml:space="preserve">21-689</t>
  </si>
  <si>
    <t xml:space="preserve">21-690</t>
  </si>
  <si>
    <t xml:space="preserve">21-691</t>
  </si>
  <si>
    <t xml:space="preserve">21-692</t>
  </si>
  <si>
    <t xml:space="preserve">21-693</t>
  </si>
  <si>
    <t xml:space="preserve">21-694</t>
  </si>
  <si>
    <t xml:space="preserve">21-695</t>
  </si>
  <si>
    <t xml:space="preserve">21-696</t>
  </si>
  <si>
    <t xml:space="preserve">21-697</t>
  </si>
  <si>
    <t xml:space="preserve">21-698</t>
  </si>
  <si>
    <t xml:space="preserve">21-699</t>
  </si>
  <si>
    <t xml:space="preserve">21-700</t>
  </si>
  <si>
    <t xml:space="preserve">21-701</t>
  </si>
  <si>
    <t xml:space="preserve">21-702</t>
  </si>
  <si>
    <t xml:space="preserve">21-703</t>
  </si>
  <si>
    <t xml:space="preserve">21-704</t>
  </si>
  <si>
    <t xml:space="preserve">21-705</t>
  </si>
  <si>
    <t xml:space="preserve">21-706</t>
  </si>
  <si>
    <t xml:space="preserve">21-710</t>
  </si>
  <si>
    <t xml:space="preserve">21-712</t>
  </si>
  <si>
    <t xml:space="preserve">21-713</t>
  </si>
  <si>
    <t xml:space="preserve">21-714</t>
  </si>
  <si>
    <t xml:space="preserve">21-715</t>
  </si>
  <si>
    <t xml:space="preserve">21-716</t>
  </si>
  <si>
    <t xml:space="preserve">21-717</t>
  </si>
  <si>
    <t xml:space="preserve">21-718</t>
  </si>
  <si>
    <t xml:space="preserve">21-719</t>
  </si>
  <si>
    <t xml:space="preserve">21-720</t>
  </si>
  <si>
    <t xml:space="preserve">21-721</t>
  </si>
  <si>
    <t xml:space="preserve">21-722</t>
  </si>
  <si>
    <t xml:space="preserve">21-724</t>
  </si>
  <si>
    <t xml:space="preserve">21-725</t>
  </si>
  <si>
    <t xml:space="preserve">21-726</t>
  </si>
  <si>
    <t xml:space="preserve">21-727</t>
  </si>
  <si>
    <t xml:space="preserve">21-729</t>
  </si>
  <si>
    <t xml:space="preserve">21-730</t>
  </si>
  <si>
    <t xml:space="preserve">21-731</t>
  </si>
  <si>
    <t xml:space="preserve">21-732</t>
  </si>
  <si>
    <t xml:space="preserve">21-733</t>
  </si>
  <si>
    <t xml:space="preserve">21-734</t>
  </si>
  <si>
    <t xml:space="preserve">21-735</t>
  </si>
  <si>
    <t xml:space="preserve">21-736</t>
  </si>
  <si>
    <t xml:space="preserve">21-737</t>
  </si>
  <si>
    <t xml:space="preserve">21-738</t>
  </si>
  <si>
    <t xml:space="preserve">21-739</t>
  </si>
  <si>
    <t xml:space="preserve">21-740</t>
  </si>
  <si>
    <t xml:space="preserve">21-741</t>
  </si>
  <si>
    <t xml:space="preserve">21-742</t>
  </si>
  <si>
    <t xml:space="preserve">21-744</t>
  </si>
  <si>
    <t xml:space="preserve">21-745</t>
  </si>
  <si>
    <t xml:space="preserve">21-746</t>
  </si>
  <si>
    <t xml:space="preserve">21-747</t>
  </si>
  <si>
    <t xml:space="preserve">21-748</t>
  </si>
  <si>
    <t xml:space="preserve">21-749</t>
  </si>
  <si>
    <t xml:space="preserve">21-750</t>
  </si>
  <si>
    <t xml:space="preserve">21-752</t>
  </si>
  <si>
    <t xml:space="preserve">21-753</t>
  </si>
  <si>
    <t xml:space="preserve">21-754</t>
  </si>
  <si>
    <t xml:space="preserve">21-755</t>
  </si>
  <si>
    <t xml:space="preserve">21-756</t>
  </si>
  <si>
    <t xml:space="preserve">21-757</t>
  </si>
  <si>
    <t xml:space="preserve">21-758</t>
  </si>
  <si>
    <t xml:space="preserve">21-759</t>
  </si>
  <si>
    <t xml:space="preserve">21-760</t>
  </si>
  <si>
    <t xml:space="preserve">21-761</t>
  </si>
  <si>
    <t xml:space="preserve">21-762</t>
  </si>
  <si>
    <t xml:space="preserve">21-763</t>
  </si>
  <si>
    <t xml:space="preserve">21-764</t>
  </si>
  <si>
    <t xml:space="preserve">21-765</t>
  </si>
  <si>
    <t xml:space="preserve">21-766</t>
  </si>
  <si>
    <t xml:space="preserve">21-767</t>
  </si>
  <si>
    <t xml:space="preserve">21-768</t>
  </si>
  <si>
    <t xml:space="preserve">21-769</t>
  </si>
  <si>
    <t xml:space="preserve">21-770</t>
  </si>
  <si>
    <t xml:space="preserve">21-771</t>
  </si>
  <si>
    <t xml:space="preserve">21-772</t>
  </si>
  <si>
    <t xml:space="preserve">21-773</t>
  </si>
  <si>
    <t xml:space="preserve">21-774</t>
  </si>
  <si>
    <t xml:space="preserve">21-775</t>
  </si>
  <si>
    <t xml:space="preserve">21-776</t>
  </si>
  <si>
    <t xml:space="preserve">21-777</t>
  </si>
  <si>
    <t xml:space="preserve">21-778</t>
  </si>
  <si>
    <t xml:space="preserve">21-779</t>
  </si>
  <si>
    <t xml:space="preserve">21-780</t>
  </si>
  <si>
    <t xml:space="preserve">21-781</t>
  </si>
  <si>
    <t xml:space="preserve">21-782</t>
  </si>
  <si>
    <t xml:space="preserve">21-783</t>
  </si>
  <si>
    <t xml:space="preserve">21-784</t>
  </si>
  <si>
    <t xml:space="preserve">21-785</t>
  </si>
  <si>
    <t xml:space="preserve">21-786</t>
  </si>
  <si>
    <t xml:space="preserve">21-787</t>
  </si>
  <si>
    <t xml:space="preserve">21-788</t>
  </si>
  <si>
    <t xml:space="preserve">21-789</t>
  </si>
  <si>
    <t xml:space="preserve">21-790</t>
  </si>
  <si>
    <t xml:space="preserve">21-791</t>
  </si>
  <si>
    <t xml:space="preserve">21-792</t>
  </si>
  <si>
    <t xml:space="preserve">21-793</t>
  </si>
  <si>
    <t xml:space="preserve">21-794</t>
  </si>
  <si>
    <t xml:space="preserve">21-795</t>
  </si>
  <si>
    <t xml:space="preserve">21-796</t>
  </si>
  <si>
    <t xml:space="preserve">21-797</t>
  </si>
  <si>
    <t xml:space="preserve">21-798</t>
  </si>
  <si>
    <t xml:space="preserve">21-799</t>
  </si>
  <si>
    <t xml:space="preserve">21-801</t>
  </si>
  <si>
    <t xml:space="preserve">21-802</t>
  </si>
  <si>
    <t xml:space="preserve">21-803</t>
  </si>
  <si>
    <t xml:space="preserve">21-804</t>
  </si>
  <si>
    <t xml:space="preserve">21-805</t>
  </si>
  <si>
    <t xml:space="preserve">21-806</t>
  </si>
  <si>
    <t xml:space="preserve">21-807</t>
  </si>
  <si>
    <t xml:space="preserve">21-808</t>
  </si>
  <si>
    <t xml:space="preserve">21-809</t>
  </si>
  <si>
    <t xml:space="preserve">21-810</t>
  </si>
  <si>
    <t xml:space="preserve">21-811</t>
  </si>
  <si>
    <t xml:space="preserve">21-812</t>
  </si>
  <si>
    <t xml:space="preserve">21-813</t>
  </si>
  <si>
    <t xml:space="preserve">21-814</t>
  </si>
  <si>
    <t xml:space="preserve">21-815</t>
  </si>
  <si>
    <t xml:space="preserve">21-816</t>
  </si>
  <si>
    <t xml:space="preserve">21-817</t>
  </si>
  <si>
    <t xml:space="preserve">21-818</t>
  </si>
  <si>
    <t xml:space="preserve">21-819</t>
  </si>
  <si>
    <t xml:space="preserve">21-820</t>
  </si>
  <si>
    <t xml:space="preserve">21-821</t>
  </si>
  <si>
    <t xml:space="preserve">21-822</t>
  </si>
  <si>
    <t xml:space="preserve">21-823</t>
  </si>
  <si>
    <t xml:space="preserve">21-824</t>
  </si>
  <si>
    <t xml:space="preserve">21-825</t>
  </si>
  <si>
    <t xml:space="preserve">21-826</t>
  </si>
  <si>
    <t xml:space="preserve">21-827</t>
  </si>
  <si>
    <t xml:space="preserve">21-828</t>
  </si>
  <si>
    <t xml:space="preserve">21-829</t>
  </si>
  <si>
    <t xml:space="preserve">21-830</t>
  </si>
  <si>
    <t xml:space="preserve">21-831</t>
  </si>
  <si>
    <t xml:space="preserve">21-832</t>
  </si>
  <si>
    <t xml:space="preserve">21-833</t>
  </si>
  <si>
    <t xml:space="preserve">21-834</t>
  </si>
  <si>
    <t xml:space="preserve">21-835</t>
  </si>
  <si>
    <t xml:space="preserve">21-836</t>
  </si>
  <si>
    <t xml:space="preserve">21-837</t>
  </si>
  <si>
    <t xml:space="preserve">21-838</t>
  </si>
  <si>
    <t xml:space="preserve">21-839</t>
  </si>
  <si>
    <t xml:space="preserve">21-840</t>
  </si>
  <si>
    <t xml:space="preserve">21-841</t>
  </si>
  <si>
    <t xml:space="preserve">21-842</t>
  </si>
  <si>
    <t xml:space="preserve">21-843</t>
  </si>
  <si>
    <t xml:space="preserve">21-844</t>
  </si>
  <si>
    <t xml:space="preserve">21-845</t>
  </si>
  <si>
    <t xml:space="preserve">21-846</t>
  </si>
  <si>
    <t xml:space="preserve">21-847</t>
  </si>
  <si>
    <t xml:space="preserve">21-848</t>
  </si>
  <si>
    <t xml:space="preserve">21-849</t>
  </si>
  <si>
    <t xml:space="preserve">21-850</t>
  </si>
  <si>
    <t xml:space="preserve">21-851</t>
  </si>
  <si>
    <t xml:space="preserve">21-852</t>
  </si>
  <si>
    <t xml:space="preserve">21-853</t>
  </si>
  <si>
    <t xml:space="preserve">21-854</t>
  </si>
  <si>
    <t xml:space="preserve">21-855</t>
  </si>
  <si>
    <t xml:space="preserve">21-856</t>
  </si>
  <si>
    <t xml:space="preserve">21-857</t>
  </si>
  <si>
    <t xml:space="preserve">21-858</t>
  </si>
  <si>
    <t xml:space="preserve">21-859</t>
  </si>
  <si>
    <t xml:space="preserve">21-860</t>
  </si>
  <si>
    <t xml:space="preserve">21-861</t>
  </si>
  <si>
    <t xml:space="preserve">21-862</t>
  </si>
  <si>
    <t xml:space="preserve">21-863</t>
  </si>
  <si>
    <t xml:space="preserve">21-864</t>
  </si>
  <si>
    <t xml:space="preserve">21-865</t>
  </si>
  <si>
    <t xml:space="preserve">21-866</t>
  </si>
  <si>
    <t xml:space="preserve">21-867</t>
  </si>
  <si>
    <t xml:space="preserve">21-868</t>
  </si>
  <si>
    <t xml:space="preserve">21-869</t>
  </si>
  <si>
    <t xml:space="preserve">21-870</t>
  </si>
  <si>
    <t xml:space="preserve">21-871</t>
  </si>
  <si>
    <t xml:space="preserve">21-872</t>
  </si>
  <si>
    <t xml:space="preserve">21-873</t>
  </si>
  <si>
    <t xml:space="preserve">21-874</t>
  </si>
  <si>
    <t xml:space="preserve">21-875</t>
  </si>
  <si>
    <t xml:space="preserve">21-876</t>
  </si>
  <si>
    <t xml:space="preserve">21-877</t>
  </si>
  <si>
    <t xml:space="preserve">21-878</t>
  </si>
  <si>
    <t xml:space="preserve">21-879</t>
  </si>
  <si>
    <t xml:space="preserve">21-880</t>
  </si>
  <si>
    <t xml:space="preserve">21-881</t>
  </si>
  <si>
    <t xml:space="preserve">21-882</t>
  </si>
  <si>
    <t xml:space="preserve">21-883</t>
  </si>
  <si>
    <t xml:space="preserve">21-884</t>
  </si>
  <si>
    <t xml:space="preserve">21-885</t>
  </si>
  <si>
    <t xml:space="preserve">21-886</t>
  </si>
  <si>
    <t xml:space="preserve">21-887</t>
  </si>
  <si>
    <t xml:space="preserve">21-888</t>
  </si>
  <si>
    <t xml:space="preserve">21-889</t>
  </si>
  <si>
    <t xml:space="preserve">21-890</t>
  </si>
  <si>
    <t xml:space="preserve">21-891</t>
  </si>
  <si>
    <t xml:space="preserve">21-892</t>
  </si>
  <si>
    <t xml:space="preserve">21-893</t>
  </si>
  <si>
    <t xml:space="preserve">21-894</t>
  </si>
  <si>
    <t xml:space="preserve">21-895</t>
  </si>
  <si>
    <t xml:space="preserve">21-896</t>
  </si>
  <si>
    <t xml:space="preserve">21-897</t>
  </si>
  <si>
    <t xml:space="preserve">21-898</t>
  </si>
  <si>
    <t xml:space="preserve">21-899</t>
  </si>
  <si>
    <t xml:space="preserve">21-900</t>
  </si>
  <si>
    <t xml:space="preserve">21-901</t>
  </si>
  <si>
    <t xml:space="preserve">21-902</t>
  </si>
  <si>
    <t xml:space="preserve">21-903</t>
  </si>
  <si>
    <t xml:space="preserve">21-904</t>
  </si>
  <si>
    <t xml:space="preserve">21-905</t>
  </si>
  <si>
    <t xml:space="preserve">21-906</t>
  </si>
  <si>
    <t xml:space="preserve">21-907</t>
  </si>
  <si>
    <t xml:space="preserve">21-908</t>
  </si>
  <si>
    <t xml:space="preserve">21-909</t>
  </si>
  <si>
    <t xml:space="preserve">21-910</t>
  </si>
  <si>
    <t xml:space="preserve">21-911</t>
  </si>
  <si>
    <t xml:space="preserve">21-912</t>
  </si>
  <si>
    <t xml:space="preserve">21-913</t>
  </si>
  <si>
    <t xml:space="preserve">21-914</t>
  </si>
  <si>
    <t xml:space="preserve">21-915</t>
  </si>
  <si>
    <t xml:space="preserve">21-916</t>
  </si>
  <si>
    <t xml:space="preserve">21-917</t>
  </si>
  <si>
    <t xml:space="preserve">21-918</t>
  </si>
  <si>
    <t xml:space="preserve">21-919</t>
  </si>
  <si>
    <t xml:space="preserve">21-920</t>
  </si>
  <si>
    <t xml:space="preserve">21-921</t>
  </si>
  <si>
    <t xml:space="preserve">21-922</t>
  </si>
  <si>
    <t xml:space="preserve">21-923</t>
  </si>
  <si>
    <t xml:space="preserve">21-924</t>
  </si>
  <si>
    <t xml:space="preserve">21-925</t>
  </si>
  <si>
    <t xml:space="preserve">21-926</t>
  </si>
  <si>
    <t xml:space="preserve">21-927</t>
  </si>
  <si>
    <t xml:space="preserve">21-928</t>
  </si>
  <si>
    <t xml:space="preserve">21-929</t>
  </si>
  <si>
    <t xml:space="preserve">21-930</t>
  </si>
  <si>
    <t xml:space="preserve">21-931</t>
  </si>
  <si>
    <t xml:space="preserve">21-932</t>
  </si>
  <si>
    <t xml:space="preserve">21-933</t>
  </si>
  <si>
    <t xml:space="preserve">21-934</t>
  </si>
  <si>
    <t xml:space="preserve">21-935</t>
  </si>
  <si>
    <t xml:space="preserve">21-936</t>
  </si>
  <si>
    <t xml:space="preserve">21-937</t>
  </si>
  <si>
    <t xml:space="preserve">21-938</t>
  </si>
  <si>
    <t xml:space="preserve">21-939</t>
  </si>
  <si>
    <t xml:space="preserve">21-940</t>
  </si>
  <si>
    <t xml:space="preserve">21-941</t>
  </si>
  <si>
    <t xml:space="preserve">21-942</t>
  </si>
  <si>
    <t xml:space="preserve">21-943</t>
  </si>
  <si>
    <t xml:space="preserve">21-944</t>
  </si>
  <si>
    <t xml:space="preserve">21-945</t>
  </si>
  <si>
    <t xml:space="preserve">21-946</t>
  </si>
  <si>
    <t xml:space="preserve">21-947</t>
  </si>
  <si>
    <t xml:space="preserve">21-948</t>
  </si>
  <si>
    <t xml:space="preserve">21-949</t>
  </si>
  <si>
    <t xml:space="preserve">21-950</t>
  </si>
  <si>
    <t xml:space="preserve">21-951</t>
  </si>
  <si>
    <t xml:space="preserve">21-952</t>
  </si>
  <si>
    <t xml:space="preserve">21-953</t>
  </si>
  <si>
    <t xml:space="preserve">21-954</t>
  </si>
  <si>
    <t xml:space="preserve">21-955</t>
  </si>
  <si>
    <t xml:space="preserve">21-956</t>
  </si>
  <si>
    <t xml:space="preserve">21-957</t>
  </si>
  <si>
    <t xml:space="preserve">21-958</t>
  </si>
  <si>
    <t xml:space="preserve">21-959</t>
  </si>
  <si>
    <t xml:space="preserve">21-960</t>
  </si>
  <si>
    <t xml:space="preserve">21-961</t>
  </si>
  <si>
    <t xml:space="preserve">21-962</t>
  </si>
  <si>
    <t xml:space="preserve">21-963</t>
  </si>
  <si>
    <t xml:space="preserve">21-964</t>
  </si>
  <si>
    <t xml:space="preserve">21-965</t>
  </si>
  <si>
    <t xml:space="preserve">21-966</t>
  </si>
  <si>
    <t xml:space="preserve">21-967</t>
  </si>
  <si>
    <t xml:space="preserve">21-968</t>
  </si>
  <si>
    <t xml:space="preserve">21-969</t>
  </si>
  <si>
    <t xml:space="preserve">21-970</t>
  </si>
  <si>
    <t xml:space="preserve">21-971</t>
  </si>
  <si>
    <t xml:space="preserve">21-972</t>
  </si>
  <si>
    <t xml:space="preserve">21-973</t>
  </si>
  <si>
    <t xml:space="preserve">21-974</t>
  </si>
  <si>
    <t xml:space="preserve">21-975</t>
  </si>
  <si>
    <t xml:space="preserve">21-976</t>
  </si>
  <si>
    <t xml:space="preserve">21-977</t>
  </si>
  <si>
    <t xml:space="preserve">21-978</t>
  </si>
  <si>
    <t xml:space="preserve">21-979</t>
  </si>
  <si>
    <t xml:space="preserve">21-980</t>
  </si>
  <si>
    <t xml:space="preserve">21-981</t>
  </si>
  <si>
    <t xml:space="preserve">21-982</t>
  </si>
  <si>
    <t xml:space="preserve">21-983</t>
  </si>
  <si>
    <t xml:space="preserve">21-984</t>
  </si>
  <si>
    <t xml:space="preserve">21-985</t>
  </si>
  <si>
    <t xml:space="preserve">21-986</t>
  </si>
  <si>
    <t xml:space="preserve">21-987</t>
  </si>
  <si>
    <t xml:space="preserve">21-988</t>
  </si>
  <si>
    <t xml:space="preserve">21-989</t>
  </si>
  <si>
    <t xml:space="preserve">21-990</t>
  </si>
  <si>
    <t xml:space="preserve">21-991</t>
  </si>
  <si>
    <t xml:space="preserve">21-992</t>
  </si>
  <si>
    <t xml:space="preserve">21-993</t>
  </si>
  <si>
    <t xml:space="preserve">21-994</t>
  </si>
  <si>
    <t xml:space="preserve">21-995</t>
  </si>
  <si>
    <t xml:space="preserve">21-996</t>
  </si>
  <si>
    <t xml:space="preserve">21-997</t>
  </si>
  <si>
    <t xml:space="preserve">21-998</t>
  </si>
  <si>
    <t xml:space="preserve">21-999</t>
  </si>
  <si>
    <t xml:space="preserve">40-001</t>
  </si>
  <si>
    <t xml:space="preserve">40-003</t>
  </si>
  <si>
    <t xml:space="preserve">40-004</t>
  </si>
  <si>
    <t xml:space="preserve">40-006</t>
  </si>
  <si>
    <t xml:space="preserve">40-007</t>
  </si>
  <si>
    <t xml:space="preserve">40-008</t>
  </si>
  <si>
    <t xml:space="preserve">40-023</t>
  </si>
  <si>
    <t xml:space="preserve">40-025</t>
  </si>
  <si>
    <t xml:space="preserve">40-029</t>
  </si>
  <si>
    <t xml:space="preserve">40-033</t>
  </si>
  <si>
    <t xml:space="preserve">4 суток.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</si>
  <si>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40-034</t>
  </si>
  <si>
    <t xml:space="preserve">40-035</t>
  </si>
  <si>
    <t xml:space="preserve">40-039</t>
  </si>
  <si>
    <t xml:space="preserve">40-042</t>
  </si>
  <si>
    <t xml:space="preserve">40-043</t>
  </si>
  <si>
    <t xml:space="preserve">40-044</t>
  </si>
  <si>
    <t xml:space="preserve">40-045</t>
  </si>
  <si>
    <t xml:space="preserve">40-046</t>
  </si>
  <si>
    <t xml:space="preserve">40-047</t>
  </si>
  <si>
    <t xml:space="preserve">40-049</t>
  </si>
  <si>
    <t xml:space="preserve">до 3 суток.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</si>
  <si>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40-050</t>
  </si>
  <si>
    <t xml:space="preserve">40-051</t>
  </si>
  <si>
    <t xml:space="preserve">40-063</t>
  </si>
  <si>
    <t xml:space="preserve">40-065</t>
  </si>
  <si>
    <t xml:space="preserve">40-080</t>
  </si>
  <si>
    <t xml:space="preserve">1 сутки. В случае проведения подтверждающего теста срок выполнения увеличивается до 7 суток</t>
  </si>
  <si>
    <t xml:space="preserve">40-081</t>
  </si>
  <si>
    <t xml:space="preserve">40-082</t>
  </si>
  <si>
    <t xml:space="preserve">40-083</t>
  </si>
  <si>
    <t xml:space="preserve">40-084</t>
  </si>
  <si>
    <t xml:space="preserve">40-085</t>
  </si>
  <si>
    <t xml:space="preserve">40-086</t>
  </si>
  <si>
    <t xml:space="preserve">40-087</t>
  </si>
  <si>
    <t xml:space="preserve">40-088</t>
  </si>
  <si>
    <t xml:space="preserve">40-089</t>
  </si>
  <si>
    <t xml:space="preserve">40-091</t>
  </si>
  <si>
    <t xml:space="preserve">40-092</t>
  </si>
  <si>
    <t xml:space="preserve">40-094</t>
  </si>
  <si>
    <t xml:space="preserve">40-101</t>
  </si>
  <si>
    <t xml:space="preserve">40-105</t>
  </si>
  <si>
    <t xml:space="preserve">40-110</t>
  </si>
  <si>
    <t xml:space="preserve">40-111</t>
  </si>
  <si>
    <t xml:space="preserve">40-112</t>
  </si>
  <si>
    <t xml:space="preserve">40-113</t>
  </si>
  <si>
    <t xml:space="preserve">40-114</t>
  </si>
  <si>
    <t xml:space="preserve">40-115</t>
  </si>
  <si>
    <t xml:space="preserve">40-116</t>
  </si>
  <si>
    <t xml:space="preserve">40-117</t>
  </si>
  <si>
    <t xml:space="preserve">2 суток.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</si>
  <si>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40-118</t>
  </si>
  <si>
    <t xml:space="preserve">40-119</t>
  </si>
  <si>
    <t xml:space="preserve">40-120</t>
  </si>
  <si>
    <t xml:space="preserve">40-121</t>
  </si>
  <si>
    <t xml:space="preserve">40-122</t>
  </si>
  <si>
    <t xml:space="preserve">40-123</t>
  </si>
  <si>
    <t xml:space="preserve">40-124</t>
  </si>
  <si>
    <t xml:space="preserve">40-125</t>
  </si>
  <si>
    <t xml:space="preserve">40-126</t>
  </si>
  <si>
    <t xml:space="preserve">40-128</t>
  </si>
  <si>
    <t xml:space="preserve">40-129</t>
  </si>
  <si>
    <t xml:space="preserve">40-130</t>
  </si>
  <si>
    <t xml:space="preserve">40-131</t>
  </si>
  <si>
    <t xml:space="preserve">40-132</t>
  </si>
  <si>
    <t xml:space="preserve">40-133</t>
  </si>
  <si>
    <t xml:space="preserve">40-134</t>
  </si>
  <si>
    <t xml:space="preserve">40-135</t>
  </si>
  <si>
    <t xml:space="preserve">40-136</t>
  </si>
  <si>
    <t xml:space="preserve">40-137</t>
  </si>
  <si>
    <t xml:space="preserve">40-138</t>
  </si>
  <si>
    <t xml:space="preserve">40-140</t>
  </si>
  <si>
    <t xml:space="preserve">40-141</t>
  </si>
  <si>
    <t xml:space="preserve">40-142</t>
  </si>
  <si>
    <t xml:space="preserve">40-143</t>
  </si>
  <si>
    <t xml:space="preserve">40-144</t>
  </si>
  <si>
    <t xml:space="preserve">40-148</t>
  </si>
  <si>
    <t xml:space="preserve">40-149</t>
  </si>
  <si>
    <t xml:space="preserve">40-150</t>
  </si>
  <si>
    <t xml:space="preserve">40-151</t>
  </si>
  <si>
    <t xml:space="preserve">40-153</t>
  </si>
  <si>
    <t xml:space="preserve">40-154</t>
  </si>
  <si>
    <t xml:space="preserve">40-155</t>
  </si>
  <si>
    <t xml:space="preserve">40-156</t>
  </si>
  <si>
    <t xml:space="preserve">40-157</t>
  </si>
  <si>
    <t xml:space="preserve">40-158</t>
  </si>
  <si>
    <t xml:space="preserve">40-159</t>
  </si>
  <si>
    <t xml:space="preserve">40-161</t>
  </si>
  <si>
    <t xml:space="preserve">40-162</t>
  </si>
  <si>
    <t xml:space="preserve">40-163</t>
  </si>
  <si>
    <t xml:space="preserve">40-164</t>
  </si>
  <si>
    <t xml:space="preserve">40-167</t>
  </si>
  <si>
    <t xml:space="preserve">40-168</t>
  </si>
  <si>
    <t xml:space="preserve">40-169</t>
  </si>
  <si>
    <t xml:space="preserve">40-170</t>
  </si>
  <si>
    <t xml:space="preserve">40-174</t>
  </si>
  <si>
    <t xml:space="preserve">40-176</t>
  </si>
  <si>
    <t xml:space="preserve">40-179</t>
  </si>
  <si>
    <t xml:space="preserve">40-182</t>
  </si>
  <si>
    <t xml:space="preserve">40-184</t>
  </si>
  <si>
    <t xml:space="preserve">40-202</t>
  </si>
  <si>
    <t xml:space="preserve">до 2 суток.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</si>
  <si>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40-203</t>
  </si>
  <si>
    <t xml:space="preserve">40-204</t>
  </si>
  <si>
    <t xml:space="preserve">40-206</t>
  </si>
  <si>
    <t xml:space="preserve">40-207</t>
  </si>
  <si>
    <t xml:space="preserve">40-222</t>
  </si>
  <si>
    <t xml:space="preserve">40-273</t>
  </si>
  <si>
    <t xml:space="preserve">40-274</t>
  </si>
  <si>
    <t xml:space="preserve">40-275</t>
  </si>
  <si>
    <t xml:space="preserve">40-335</t>
  </si>
  <si>
    <t xml:space="preserve">40-344</t>
  </si>
  <si>
    <t xml:space="preserve">40-372</t>
  </si>
  <si>
    <t xml:space="preserve">40-422</t>
  </si>
  <si>
    <t xml:space="preserve">40-424</t>
  </si>
  <si>
    <t xml:space="preserve">40-439</t>
  </si>
  <si>
    <t xml:space="preserve">40-440</t>
  </si>
  <si>
    <t xml:space="preserve">40-441</t>
  </si>
  <si>
    <t xml:space="preserve">40-443</t>
  </si>
  <si>
    <t xml:space="preserve">40-444</t>
  </si>
  <si>
    <t xml:space="preserve">40-445</t>
  </si>
  <si>
    <t xml:space="preserve">40-446</t>
  </si>
  <si>
    <t xml:space="preserve">40-447</t>
  </si>
  <si>
    <t xml:space="preserve">40-448</t>
  </si>
  <si>
    <t xml:space="preserve">40-480</t>
  </si>
  <si>
    <t xml:space="preserve">40-481</t>
  </si>
  <si>
    <t xml:space="preserve">40-482</t>
  </si>
  <si>
    <t xml:space="preserve">40-483</t>
  </si>
  <si>
    <t xml:space="preserve">40-484</t>
  </si>
  <si>
    <t xml:space="preserve">40-485</t>
  </si>
  <si>
    <t xml:space="preserve">40-486</t>
  </si>
  <si>
    <t xml:space="preserve">40-487</t>
  </si>
  <si>
    <t xml:space="preserve">40-489</t>
  </si>
  <si>
    <t xml:space="preserve">40-490</t>
  </si>
  <si>
    <t xml:space="preserve">40-491</t>
  </si>
  <si>
    <t xml:space="preserve">40-492</t>
  </si>
  <si>
    <t xml:space="preserve">40-493</t>
  </si>
  <si>
    <t xml:space="preserve">40-494</t>
  </si>
  <si>
    <t xml:space="preserve">40-495</t>
  </si>
  <si>
    <t xml:space="preserve">40-496</t>
  </si>
  <si>
    <t xml:space="preserve">40-497</t>
  </si>
  <si>
    <t xml:space="preserve">40-498</t>
  </si>
  <si>
    <t xml:space="preserve">40-499</t>
  </si>
  <si>
    <t xml:space="preserve">40-500</t>
  </si>
  <si>
    <t xml:space="preserve">40-501</t>
  </si>
  <si>
    <t xml:space="preserve">40-502</t>
  </si>
  <si>
    <t xml:space="preserve">40-503</t>
  </si>
  <si>
    <t xml:space="preserve">40-504</t>
  </si>
  <si>
    <t xml:space="preserve">40-505</t>
  </si>
  <si>
    <t xml:space="preserve">40-506</t>
  </si>
  <si>
    <t xml:space="preserve">40-507</t>
  </si>
  <si>
    <t xml:space="preserve">40-508</t>
  </si>
  <si>
    <t xml:space="preserve">40-509</t>
  </si>
  <si>
    <t xml:space="preserve">40-510</t>
  </si>
  <si>
    <t xml:space="preserve">40-511</t>
  </si>
  <si>
    <t xml:space="preserve">40-513</t>
  </si>
  <si>
    <t xml:space="preserve">40-518</t>
  </si>
  <si>
    <t xml:space="preserve">40-519</t>
  </si>
  <si>
    <t xml:space="preserve">40-520</t>
  </si>
  <si>
    <t xml:space="preserve">40-524</t>
  </si>
  <si>
    <t xml:space="preserve">40-526</t>
  </si>
  <si>
    <t xml:space="preserve">40-527</t>
  </si>
  <si>
    <t xml:space="preserve">40-528</t>
  </si>
  <si>
    <t xml:space="preserve">40-531</t>
  </si>
  <si>
    <t xml:space="preserve">40-532</t>
  </si>
  <si>
    <t xml:space="preserve">40-533</t>
  </si>
  <si>
    <t xml:space="preserve">40-534</t>
  </si>
  <si>
    <t xml:space="preserve">40-535</t>
  </si>
  <si>
    <t xml:space="preserve">40-536</t>
  </si>
  <si>
    <t xml:space="preserve">40-537</t>
  </si>
  <si>
    <t xml:space="preserve">40-538</t>
  </si>
  <si>
    <t xml:space="preserve">40-539</t>
  </si>
  <si>
    <t xml:space="preserve">40-540</t>
  </si>
  <si>
    <t xml:space="preserve">40-541</t>
  </si>
  <si>
    <t xml:space="preserve">от 4 до 6 суток. В случае возникновения необходимости выполнения дополнительного теста, срок выполнения исследования может составить  до 7 суток</t>
  </si>
  <si>
    <t xml:space="preserve">40-542</t>
  </si>
  <si>
    <t xml:space="preserve">40-543</t>
  </si>
  <si>
    <t xml:space="preserve">40-544</t>
  </si>
  <si>
    <t xml:space="preserve">40-545</t>
  </si>
  <si>
    <t xml:space="preserve">40-603</t>
  </si>
  <si>
    <t xml:space="preserve">40-604</t>
  </si>
  <si>
    <t xml:space="preserve">40-605</t>
  </si>
  <si>
    <t xml:space="preserve">40-606</t>
  </si>
  <si>
    <t xml:space="preserve">40-607</t>
  </si>
  <si>
    <t xml:space="preserve">40-609</t>
  </si>
  <si>
    <t xml:space="preserve">40-610</t>
  </si>
  <si>
    <t xml:space="preserve">40-611</t>
  </si>
  <si>
    <t xml:space="preserve">40-612</t>
  </si>
  <si>
    <t xml:space="preserve">40-613</t>
  </si>
  <si>
    <t xml:space="preserve">40-616</t>
  </si>
  <si>
    <t xml:space="preserve">40-617</t>
  </si>
  <si>
    <t xml:space="preserve">40-618</t>
  </si>
  <si>
    <t xml:space="preserve">40-619</t>
  </si>
  <si>
    <t xml:space="preserve">40-622</t>
  </si>
  <si>
    <t xml:space="preserve">40-623</t>
  </si>
  <si>
    <t xml:space="preserve">40-624</t>
  </si>
  <si>
    <t xml:space="preserve">40-625</t>
  </si>
  <si>
    <t xml:space="preserve">40-631</t>
  </si>
  <si>
    <t xml:space="preserve">2 суток. В случае проведения подтверждающего теста срок выполнения увеличивается до 11 суток</t>
  </si>
  <si>
    <t xml:space="preserve">40-635</t>
  </si>
  <si>
    <t xml:space="preserve">40-636</t>
  </si>
  <si>
    <t xml:space="preserve">40-637</t>
  </si>
  <si>
    <t xml:space="preserve">40-638</t>
  </si>
  <si>
    <t xml:space="preserve">40-639</t>
  </si>
  <si>
    <t xml:space="preserve">40-640</t>
  </si>
  <si>
    <t xml:space="preserve">40-641</t>
  </si>
  <si>
    <t xml:space="preserve">40-642</t>
  </si>
  <si>
    <t xml:space="preserve">40-643</t>
  </si>
  <si>
    <t xml:space="preserve">40-644</t>
  </si>
  <si>
    <t xml:space="preserve">40-645</t>
  </si>
  <si>
    <t xml:space="preserve">40-646</t>
  </si>
  <si>
    <t xml:space="preserve">40-647</t>
  </si>
  <si>
    <t xml:space="preserve">40-648</t>
  </si>
  <si>
    <t xml:space="preserve">40-650</t>
  </si>
  <si>
    <t xml:space="preserve">40-651</t>
  </si>
  <si>
    <t xml:space="preserve">40-654</t>
  </si>
  <si>
    <t xml:space="preserve">40-656</t>
  </si>
  <si>
    <t xml:space="preserve">40-657</t>
  </si>
  <si>
    <t xml:space="preserve">40-658</t>
  </si>
  <si>
    <t xml:space="preserve">41-001</t>
  </si>
  <si>
    <t xml:space="preserve">41-003</t>
  </si>
  <si>
    <t xml:space="preserve">41-004</t>
  </si>
  <si>
    <t xml:space="preserve">41-006</t>
  </si>
  <si>
    <t xml:space="preserve">41-007</t>
  </si>
  <si>
    <t xml:space="preserve">41-009</t>
  </si>
  <si>
    <t xml:space="preserve">41-010</t>
  </si>
  <si>
    <t xml:space="preserve">41-011</t>
  </si>
  <si>
    <t xml:space="preserve">42-001</t>
  </si>
  <si>
    <t xml:space="preserve">42-002</t>
  </si>
  <si>
    <t xml:space="preserve">42-003</t>
  </si>
  <si>
    <t xml:space="preserve">42-005</t>
  </si>
  <si>
    <t xml:space="preserve">42-006</t>
  </si>
  <si>
    <t xml:space="preserve">42-007</t>
  </si>
  <si>
    <t xml:space="preserve">42-008</t>
  </si>
  <si>
    <t xml:space="preserve">42-009</t>
  </si>
  <si>
    <t xml:space="preserve">42-010</t>
  </si>
  <si>
    <t xml:space="preserve">42-012</t>
  </si>
  <si>
    <t xml:space="preserve">42-017</t>
  </si>
  <si>
    <t xml:space="preserve">42-018</t>
  </si>
  <si>
    <t xml:space="preserve">42-020</t>
  </si>
  <si>
    <t xml:space="preserve">42-028</t>
  </si>
  <si>
    <t xml:space="preserve">42-032</t>
  </si>
  <si>
    <t xml:space="preserve">42-035</t>
  </si>
  <si>
    <t xml:space="preserve">42-043</t>
  </si>
  <si>
    <t xml:space="preserve">42-044</t>
  </si>
  <si>
    <t xml:space="preserve">42-045</t>
  </si>
  <si>
    <t xml:space="preserve">42-046</t>
  </si>
  <si>
    <t xml:space="preserve">42-047</t>
  </si>
  <si>
    <t xml:space="preserve">42-048</t>
  </si>
  <si>
    <t xml:space="preserve">42-049</t>
  </si>
  <si>
    <t xml:space="preserve">42-050</t>
  </si>
  <si>
    <t xml:space="preserve">42-051</t>
  </si>
  <si>
    <t xml:space="preserve">42-052</t>
  </si>
  <si>
    <t xml:space="preserve">42-053</t>
  </si>
  <si>
    <t xml:space="preserve">42-054</t>
  </si>
  <si>
    <t xml:space="preserve">42-055</t>
  </si>
  <si>
    <t xml:space="preserve">42-056</t>
  </si>
  <si>
    <t xml:space="preserve">42-057</t>
  </si>
  <si>
    <t xml:space="preserve">42-058</t>
  </si>
  <si>
    <t xml:space="preserve">42-087</t>
  </si>
  <si>
    <t xml:space="preserve">42-088</t>
  </si>
  <si>
    <t xml:space="preserve">42-089</t>
  </si>
  <si>
    <t xml:space="preserve">42-090</t>
  </si>
  <si>
    <t xml:space="preserve">42-091</t>
  </si>
  <si>
    <t xml:space="preserve">42-092</t>
  </si>
  <si>
    <t xml:space="preserve">43-365</t>
  </si>
  <si>
    <t xml:space="preserve">Приложение № 1   к   Договору   № СЗФО-ДОУ-000060575/21 от  «___ »___________2021 г.</t>
  </si>
  <si>
    <t xml:space="preserve">Артикул</t>
  </si>
  <si>
    <t xml:space="preserve">Наименование</t>
  </si>
  <si>
    <t xml:space="preserve">Цена (руб.)</t>
  </si>
  <si>
    <t xml:space="preserve">Срок выполнения</t>
  </si>
  <si>
    <t xml:space="preserve">02. Общеклинические исследования</t>
  </si>
  <si>
    <t xml:space="preserve">Анализ кала на скрытую кровь</t>
  </si>
  <si>
    <t xml:space="preserve">Анализ мочи по Нечипоренко</t>
  </si>
  <si>
    <t xml:space="preserve">Микроскопическое исследование отделяемого мочеполовых органов женщин (микрофлора), 3 локализации</t>
  </si>
  <si>
    <t xml:space="preserve">Микроскопическое исследование секрета предстательной железы (микрофлора)</t>
  </si>
  <si>
    <t xml:space="preserve">Клинический анализ крови (c лейкоцитарной формулой)</t>
  </si>
  <si>
    <t xml:space="preserve">Общий анализ мочи с микроскопией осадка  </t>
  </si>
  <si>
    <t xml:space="preserve">Скорость оседания эритроцитов (СОЭ) </t>
  </si>
  <si>
    <t xml:space="preserve">Спермограмма</t>
  </si>
  <si>
    <t xml:space="preserve">Копрограмма</t>
  </si>
  <si>
    <t xml:space="preserve">Анализ кала на яйца гельминтов</t>
  </si>
  <si>
    <t xml:space="preserve">Проба Реберга (клиренс эндогенного креатинина)</t>
  </si>
  <si>
    <t xml:space="preserve">Анализ кала на цисты простейших</t>
  </si>
  <si>
    <t xml:space="preserve">Энтеробиоз (метод Рабиновича)</t>
  </si>
  <si>
    <t xml:space="preserve">Общий анализ крови (без лейкоцитарной формулы и СОЭ)</t>
  </si>
  <si>
    <t xml:space="preserve">Микроскопическое исследование отделяемого мочеполовых органов мужчин (микрофлора)</t>
  </si>
  <si>
    <t xml:space="preserve">Общий анализ мокроты</t>
  </si>
  <si>
    <t xml:space="preserve">Лейкоцитарная формула (с микроскопией мазка крови при выявлении патологических изменений)</t>
  </si>
  <si>
    <t xml:space="preserve">Ретикулоциты</t>
  </si>
  <si>
    <t xml:space="preserve">Клинический анализ крови: общий анализ, лейкоцитарная формула, СОЭ (с микроскопией мазка крови при выявлении патологических изменений)</t>
  </si>
  <si>
    <t xml:space="preserve">Содержание углеводов в кале</t>
  </si>
  <si>
    <t xml:space="preserve">Проба Сулковича</t>
  </si>
  <si>
    <t xml:space="preserve">Микроскопическое исследование мазка со слизистой оболочки носа</t>
  </si>
  <si>
    <t xml:space="preserve">Микроскопическое исследование на наличие клещей рода Demodex</t>
  </si>
  <si>
    <t xml:space="preserve">Базофильная зернистость эритроцитов</t>
  </si>
  <si>
    <t xml:space="preserve">Тельца Гейнца</t>
  </si>
  <si>
    <t xml:space="preserve">Скрытая кровь в кале, количественно (метод FOB Gold)</t>
  </si>
  <si>
    <t xml:space="preserve">Клинический анализ крови с микроскопией лейкоцитарной формулы</t>
  </si>
  <si>
    <t xml:space="preserve">Лейкоцитарная формула (с обязательной микроскопией мазка крови)</t>
  </si>
  <si>
    <t xml:space="preserve">Клинический анализ крови: общий анализ, лейкоцитарная формула, СОЭ (с обязательной микроскопией мазка крови)</t>
  </si>
  <si>
    <t xml:space="preserve">Общий анализ мочи с микроскопией осадка (результат по полям зрения)</t>
  </si>
  <si>
    <t xml:space="preserve">Анализ кала на скрытую кровь (ColonView)</t>
  </si>
  <si>
    <t xml:space="preserve">Микроскопическое исследование синовиальной жидкости</t>
  </si>
  <si>
    <t xml:space="preserve">Спермограмма с MAR-тестом (определение наличия антиспермальных антител класса IgG, IgA)</t>
  </si>
  <si>
    <t xml:space="preserve">2 150,00</t>
  </si>
  <si>
    <t xml:space="preserve">Микроскопическое исследование эякулята </t>
  </si>
  <si>
    <t xml:space="preserve">MAR-тест (определение наличия антиспермальных антител класса IgG, IgA)</t>
  </si>
  <si>
    <t xml:space="preserve">3 190,00</t>
  </si>
  <si>
    <t xml:space="preserve">Рентгенофазовый анализ мочевого камня</t>
  </si>
  <si>
    <t xml:space="preserve">1 890,00</t>
  </si>
  <si>
    <t xml:space="preserve">Определение химического состава мочевого камня методом инфракрасной спектроскопии</t>
  </si>
  <si>
    <t xml:space="preserve">1 390,00</t>
  </si>
  <si>
    <t xml:space="preserve">Анализ кала на яйца и личинки гельминтов, простейшие и их цисты (Parasep)</t>
  </si>
  <si>
    <t xml:space="preserve">Микроскопическое исследование отделяемого мочеполовых органов женщин (микрофлора), 2 локализации</t>
  </si>
  <si>
    <t xml:space="preserve">03. Гемостазиология и изосерология</t>
  </si>
  <si>
    <t xml:space="preserve">D-димер</t>
  </si>
  <si>
    <t xml:space="preserve">Антитромбин III</t>
  </si>
  <si>
    <t xml:space="preserve">Активированное частичное тромбопластиновое время (АЧТВ)  </t>
  </si>
  <si>
    <t xml:space="preserve">Волчаночный антикоагулянт</t>
  </si>
  <si>
    <t xml:space="preserve">Группа крови ABO</t>
  </si>
  <si>
    <t xml:space="preserve">Коагулограмма №1 (протромбин (по Квику), МНО)</t>
  </si>
  <si>
    <t xml:space="preserve">Резус-фактор</t>
  </si>
  <si>
    <t xml:space="preserve">Тромбиновое время</t>
  </si>
  <si>
    <t xml:space="preserve">Фибриноген  </t>
  </si>
  <si>
    <t xml:space="preserve">Эритропоэтин</t>
  </si>
  <si>
    <t xml:space="preserve">Коагулограмма №2 (протромбин (по Квику), МНО, фибриноген)</t>
  </si>
  <si>
    <t xml:space="preserve">Коагулограмма №3 (протромбин (по Квику), МНО, фибриноген, АТIII, АЧТВ, D-димер)</t>
  </si>
  <si>
    <t xml:space="preserve">Протеин C</t>
  </si>
  <si>
    <t xml:space="preserve">1 850,00</t>
  </si>
  <si>
    <t xml:space="preserve">Протеин S свободный</t>
  </si>
  <si>
    <t xml:space="preserve">Плазминоген, % активности</t>
  </si>
  <si>
    <t xml:space="preserve">06. Биохимические исследования</t>
  </si>
  <si>
    <t xml:space="preserve">Бета-CrossLaps (маркер костной резорбции)</t>
  </si>
  <si>
    <t xml:space="preserve">N-Остеокальцин (маркер костного ремоделирования)</t>
  </si>
  <si>
    <t xml:space="preserve">Аланинаминотрансфераза (АЛТ)</t>
  </si>
  <si>
    <t xml:space="preserve">Альбумин в сыворотке</t>
  </si>
  <si>
    <t xml:space="preserve">Амилаза общая в сыворотке</t>
  </si>
  <si>
    <t xml:space="preserve">Амилаза панкреатическая</t>
  </si>
  <si>
    <t xml:space="preserve">Антистрептолизин О</t>
  </si>
  <si>
    <t xml:space="preserve">Аполипопротеин B</t>
  </si>
  <si>
    <t xml:space="preserve">Аполипопротеин A 1</t>
  </si>
  <si>
    <t xml:space="preserve">Аспартатаминотрансфераза (АСТ)</t>
  </si>
  <si>
    <t xml:space="preserve">Белковые фракции в сыворотке  </t>
  </si>
  <si>
    <t xml:space="preserve">Витамин В12 (цианокобаламин)</t>
  </si>
  <si>
    <t xml:space="preserve">Гамма-глютамилтранспептидаза (гамма-ГТ)</t>
  </si>
  <si>
    <t xml:space="preserve">Гликированный гемоглобин (HbA1c)</t>
  </si>
  <si>
    <t xml:space="preserve">Глюкоза в плазме</t>
  </si>
  <si>
    <t xml:space="preserve">Гомоцистеин</t>
  </si>
  <si>
    <t xml:space="preserve">Железо в сыворотке</t>
  </si>
  <si>
    <t xml:space="preserve">Железосвязывающая способность сыворотки  </t>
  </si>
  <si>
    <t xml:space="preserve">Калий, натрий, хлор в сыворотке  </t>
  </si>
  <si>
    <t xml:space="preserve">Кальций в сыворотке</t>
  </si>
  <si>
    <t xml:space="preserve">Креатинин в сыворотке (с определением СКФ)</t>
  </si>
  <si>
    <t xml:space="preserve">Креатинкиназа общая</t>
  </si>
  <si>
    <t xml:space="preserve">Креатинкиназа MB</t>
  </si>
  <si>
    <t xml:space="preserve">Лактат  </t>
  </si>
  <si>
    <t xml:space="preserve">Лактатдегидрогеназа (ЛДГ) общая</t>
  </si>
  <si>
    <t xml:space="preserve">Лактатдегидрогеназа 1, 2 (ЛДГ 1, 2 фракции)</t>
  </si>
  <si>
    <t xml:space="preserve">Липаза</t>
  </si>
  <si>
    <t xml:space="preserve">Холестерол – Липопротеины высокой плотности (ЛПВП)</t>
  </si>
  <si>
    <t xml:space="preserve">Холестерол - Липопротеины низкой плотности (ЛПНП)  </t>
  </si>
  <si>
    <t xml:space="preserve">Магний в сыворотке  </t>
  </si>
  <si>
    <t xml:space="preserve">Мочевая кислота в сыворотке</t>
  </si>
  <si>
    <t xml:space="preserve">Мочевина в сыворотке</t>
  </si>
  <si>
    <t xml:space="preserve">Белок общий в сыворотке</t>
  </si>
  <si>
    <t xml:space="preserve">Билирубин общий  </t>
  </si>
  <si>
    <t xml:space="preserve">Билирубин прямой</t>
  </si>
  <si>
    <t xml:space="preserve">Белок общий в моче </t>
  </si>
  <si>
    <t xml:space="preserve">С-пептид в сыворотке</t>
  </si>
  <si>
    <t xml:space="preserve">Трансферрин</t>
  </si>
  <si>
    <t xml:space="preserve">Триглицериды</t>
  </si>
  <si>
    <t xml:space="preserve">Ферритин</t>
  </si>
  <si>
    <t xml:space="preserve">Витамин B9 (фолиевая кислота)</t>
  </si>
  <si>
    <t xml:space="preserve">Фосфатаза щелочная общая</t>
  </si>
  <si>
    <t xml:space="preserve">Фосфор в сыворотке</t>
  </si>
  <si>
    <t xml:space="preserve">Фруктозамин</t>
  </si>
  <si>
    <t xml:space="preserve">Холестерол общий</t>
  </si>
  <si>
    <t xml:space="preserve">Холинэстераза в сыворотке</t>
  </si>
  <si>
    <t xml:space="preserve">С-реактивный белок, количественно (высокочувствительный метод)</t>
  </si>
  <si>
    <t xml:space="preserve">Кальций ионизированный  </t>
  </si>
  <si>
    <t xml:space="preserve">Амилаза общая в суточной моче</t>
  </si>
  <si>
    <t xml:space="preserve">Кальций в суточной моче</t>
  </si>
  <si>
    <t xml:space="preserve">Магний в суточной моче</t>
  </si>
  <si>
    <t xml:space="preserve">Фосфор в суточной моче</t>
  </si>
  <si>
    <t xml:space="preserve">Креатинин в суточной моче</t>
  </si>
  <si>
    <t xml:space="preserve">Мочевина в суточной моче</t>
  </si>
  <si>
    <t xml:space="preserve">Мочевая кислота в суточной моче</t>
  </si>
  <si>
    <t xml:space="preserve">Белок общий в ликворе</t>
  </si>
  <si>
    <t xml:space="preserve">Глюкоза в ликворе</t>
  </si>
  <si>
    <t xml:space="preserve">Калий, натрий, хлор в суточной моче</t>
  </si>
  <si>
    <t xml:space="preserve">Калий в сыворотке</t>
  </si>
  <si>
    <t xml:space="preserve">Натрий в сыворотке</t>
  </si>
  <si>
    <t xml:space="preserve">Хлор в сыворотке</t>
  </si>
  <si>
    <t xml:space="preserve">Калий в суточной моче</t>
  </si>
  <si>
    <t xml:space="preserve">Натрий в суточной моче</t>
  </si>
  <si>
    <t xml:space="preserve">Хлор в суточной моче</t>
  </si>
  <si>
    <t xml:space="preserve">Глюкозотолерантный тест (расширенный)</t>
  </si>
  <si>
    <t xml:space="preserve">Pyrilinks-D (маркер резорбции костной ткани)</t>
  </si>
  <si>
    <t xml:space="preserve">1 330,00</t>
  </si>
  <si>
    <t xml:space="preserve">Тропонин I</t>
  </si>
  <si>
    <t xml:space="preserve">Гаптоглобин</t>
  </si>
  <si>
    <t xml:space="preserve">Альфа-1-антитрипсин</t>
  </si>
  <si>
    <t xml:space="preserve">Миоглобин</t>
  </si>
  <si>
    <t xml:space="preserve">1 170,00</t>
  </si>
  <si>
    <t xml:space="preserve">Церулоплазмин</t>
  </si>
  <si>
    <t xml:space="preserve">Цинк в сыворотке</t>
  </si>
  <si>
    <t xml:space="preserve">Медь в сыворотке</t>
  </si>
  <si>
    <t xml:space="preserve">Литий в сыворотке</t>
  </si>
  <si>
    <t xml:space="preserve">Бор в сыворотке</t>
  </si>
  <si>
    <t xml:space="preserve">Алюминий в сыворотке</t>
  </si>
  <si>
    <t xml:space="preserve">Кремний в сыворотке</t>
  </si>
  <si>
    <t xml:space="preserve">Титан в сыворотке</t>
  </si>
  <si>
    <t xml:space="preserve">Хром в сыворотке</t>
  </si>
  <si>
    <t xml:space="preserve">Марганец в сыворотке</t>
  </si>
  <si>
    <t xml:space="preserve">Кобальт в сыворотке</t>
  </si>
  <si>
    <t xml:space="preserve">Никель в сыворотке</t>
  </si>
  <si>
    <t xml:space="preserve">Мышьяк в сыворотке</t>
  </si>
  <si>
    <t xml:space="preserve">Селен в сыворотке</t>
  </si>
  <si>
    <t xml:space="preserve">Молибден в сыворотке</t>
  </si>
  <si>
    <t xml:space="preserve">Кадмий в сыворотке</t>
  </si>
  <si>
    <t xml:space="preserve">Сурьма в сыворотке</t>
  </si>
  <si>
    <t xml:space="preserve">Ртуть в сыворотке</t>
  </si>
  <si>
    <t xml:space="preserve">Свинец в цельной крови  </t>
  </si>
  <si>
    <t xml:space="preserve">Витамин А (ретинол)</t>
  </si>
  <si>
    <t xml:space="preserve">1 420,00</t>
  </si>
  <si>
    <t xml:space="preserve">Витамин В1 (тиамин-пирофосфат)</t>
  </si>
  <si>
    <t xml:space="preserve">Витамин В5 (пантотеновая кислота)</t>
  </si>
  <si>
    <t xml:space="preserve">Витамин B6 (пиридоксаль-5-фосфат)</t>
  </si>
  <si>
    <t xml:space="preserve">Витамин С (аскорбиновая кислота)</t>
  </si>
  <si>
    <t xml:space="preserve">Витамин D, 25-гидрокси (кальциферол)</t>
  </si>
  <si>
    <t xml:space="preserve">Витамин Е (токоферол)</t>
  </si>
  <si>
    <t xml:space="preserve">Витамин К (филлохинон)   </t>
  </si>
  <si>
    <t xml:space="preserve">Жирорастворимые витамины (A, D, E, K)</t>
  </si>
  <si>
    <t xml:space="preserve">4 030,00</t>
  </si>
  <si>
    <t xml:space="preserve">Комплексный анализ крови на ненасыщенные жирные кислоты семейства омега-3</t>
  </si>
  <si>
    <t xml:space="preserve">2 880,00</t>
  </si>
  <si>
    <t xml:space="preserve">Альбумин в моче (микроальбуминурия)</t>
  </si>
  <si>
    <t xml:space="preserve">Глюкоза в моче</t>
  </si>
  <si>
    <t xml:space="preserve">Марганец в моче</t>
  </si>
  <si>
    <t xml:space="preserve">Кобальт в моче</t>
  </si>
  <si>
    <t xml:space="preserve">Никель в моче</t>
  </si>
  <si>
    <t xml:space="preserve">Мышьяк в моче</t>
  </si>
  <si>
    <t xml:space="preserve">Селен в моче</t>
  </si>
  <si>
    <t xml:space="preserve">Молибден в моче</t>
  </si>
  <si>
    <t xml:space="preserve">Литий в моче</t>
  </si>
  <si>
    <t xml:space="preserve">Бор в моче</t>
  </si>
  <si>
    <t xml:space="preserve">Алюминий в моче</t>
  </si>
  <si>
    <t xml:space="preserve">Кремний в моче</t>
  </si>
  <si>
    <t xml:space="preserve">Титан в моче</t>
  </si>
  <si>
    <t xml:space="preserve">Хром в моче</t>
  </si>
  <si>
    <t xml:space="preserve">Кадмий в моче</t>
  </si>
  <si>
    <t xml:space="preserve">Сурьма в моче</t>
  </si>
  <si>
    <t xml:space="preserve">Ртуть в моче</t>
  </si>
  <si>
    <t xml:space="preserve">Свинец в моче</t>
  </si>
  <si>
    <t xml:space="preserve">Латентная железосвязывающая способность сыворотки</t>
  </si>
  <si>
    <t xml:space="preserve">С-пептид в суточной моче</t>
  </si>
  <si>
    <t xml:space="preserve">Цинк в моче</t>
  </si>
  <si>
    <t xml:space="preserve">Медь в моче  </t>
  </si>
  <si>
    <t xml:space="preserve">Эластаза в сыворотке</t>
  </si>
  <si>
    <t xml:space="preserve">2 350,00</t>
  </si>
  <si>
    <t xml:space="preserve">NT-proBNP (количественно)  </t>
  </si>
  <si>
    <t xml:space="preserve">3 465,00</t>
  </si>
  <si>
    <t xml:space="preserve">Липопротеин (a)</t>
  </si>
  <si>
    <t xml:space="preserve">Маркер формирования костного матрикса P1NP</t>
  </si>
  <si>
    <t xml:space="preserve">1 470,00</t>
  </si>
  <si>
    <t xml:space="preserve">Фосфатаза кислая общая</t>
  </si>
  <si>
    <t xml:space="preserve">С-реактивный белок, количественно (метод с нормальной чувствительностью)</t>
  </si>
  <si>
    <t xml:space="preserve">Коэнзим Q10 в крови</t>
  </si>
  <si>
    <t xml:space="preserve">1 830,00</t>
  </si>
  <si>
    <t xml:space="preserve">Глутатион восстановленный</t>
  </si>
  <si>
    <t xml:space="preserve">2 310,00</t>
  </si>
  <si>
    <t xml:space="preserve">Малоновый диальдегид в крови</t>
  </si>
  <si>
    <t xml:space="preserve">1 600,00</t>
  </si>
  <si>
    <t xml:space="preserve">8-ОН-дезоксигуанозин в крови</t>
  </si>
  <si>
    <t xml:space="preserve">Бета-каротин</t>
  </si>
  <si>
    <t xml:space="preserve">1 220,00</t>
  </si>
  <si>
    <t xml:space="preserve">Водорастворимые витамины (B1, B5, B6, С)</t>
  </si>
  <si>
    <t xml:space="preserve">5 665,00</t>
  </si>
  <si>
    <t xml:space="preserve">Гистамин в крови</t>
  </si>
  <si>
    <t xml:space="preserve">1 510,00</t>
  </si>
  <si>
    <t xml:space="preserve">Анализ мочи на L-карнитин (свободный и общий)</t>
  </si>
  <si>
    <t xml:space="preserve">2 260,00</t>
  </si>
  <si>
    <t xml:space="preserve">Диагностика нарушения обмена пуринов и пиримидинов в моче</t>
  </si>
  <si>
    <t xml:space="preserve">3 770,00</t>
  </si>
  <si>
    <t xml:space="preserve">Анализ крови на органические кислоты</t>
  </si>
  <si>
    <t xml:space="preserve">3 170,00</t>
  </si>
  <si>
    <t xml:space="preserve">Анализ мочи на органические кислоты</t>
  </si>
  <si>
    <t xml:space="preserve">3 455,00</t>
  </si>
  <si>
    <t xml:space="preserve">Литий в волосах</t>
  </si>
  <si>
    <t xml:space="preserve">Бор в волосах</t>
  </si>
  <si>
    <t xml:space="preserve">Натрий в волосах</t>
  </si>
  <si>
    <t xml:space="preserve">Магний в волосах</t>
  </si>
  <si>
    <t xml:space="preserve">Алюминий в волосах</t>
  </si>
  <si>
    <t xml:space="preserve">Кремний в волосах</t>
  </si>
  <si>
    <t xml:space="preserve">Калий в волосах</t>
  </si>
  <si>
    <t xml:space="preserve">Кальций в волосах</t>
  </si>
  <si>
    <t xml:space="preserve">Титан в волосах</t>
  </si>
  <si>
    <t xml:space="preserve">Хром в волосах</t>
  </si>
  <si>
    <t xml:space="preserve">Марганец в волосах</t>
  </si>
  <si>
    <t xml:space="preserve">Железо в волосах</t>
  </si>
  <si>
    <t xml:space="preserve">Кобальт в волосах</t>
  </si>
  <si>
    <t xml:space="preserve">Никель в волосах</t>
  </si>
  <si>
    <t xml:space="preserve">Медь в волосах</t>
  </si>
  <si>
    <t xml:space="preserve">Цинк в волосах</t>
  </si>
  <si>
    <t xml:space="preserve">Мышьяк в волосах</t>
  </si>
  <si>
    <t xml:space="preserve">Селен в волосах</t>
  </si>
  <si>
    <t xml:space="preserve">Молибден в волосах</t>
  </si>
  <si>
    <t xml:space="preserve">Кадмий в волосах</t>
  </si>
  <si>
    <t xml:space="preserve">Сурьма в волосах</t>
  </si>
  <si>
    <t xml:space="preserve">Ртуть в волосах</t>
  </si>
  <si>
    <t xml:space="preserve">Свинец в волосах</t>
  </si>
  <si>
    <t xml:space="preserve">Витамин B2 (рибофлавин)</t>
  </si>
  <si>
    <t xml:space="preserve">Витамин B3 (ниацин, никотинамид)</t>
  </si>
  <si>
    <t xml:space="preserve">Комплексный анализ крови на витамины группы D (D2 и D3)</t>
  </si>
  <si>
    <t xml:space="preserve">2 270,00</t>
  </si>
  <si>
    <t xml:space="preserve">Определение омега-3-индекса</t>
  </si>
  <si>
    <t xml:space="preserve">3 330,00</t>
  </si>
  <si>
    <t xml:space="preserve">Комплексный анализ крови на ненасыщенные жирные кислоты семейства омега-6</t>
  </si>
  <si>
    <t xml:space="preserve">Комплексный анализ крови на ненасыщенные жирные кислоты семейства омега-3 и омега-6</t>
  </si>
  <si>
    <t xml:space="preserve">5 740,00</t>
  </si>
  <si>
    <t xml:space="preserve">Анализ жирных кислот</t>
  </si>
  <si>
    <t xml:space="preserve">2 730,00</t>
  </si>
  <si>
    <t xml:space="preserve">Расширенный анализ мочи на органические кислоты (60 показателей)</t>
  </si>
  <si>
    <t xml:space="preserve">5 280,00</t>
  </si>
  <si>
    <t xml:space="preserve">Анализ мочи на аминокислоты (31 показатель)</t>
  </si>
  <si>
    <t xml:space="preserve">Железо в моче</t>
  </si>
  <si>
    <t xml:space="preserve">Расширенный комплексный анализ на витамины (A, бета-каротин, D, E, K, C, B1, B2, B3, B5, B6, B9, B12)</t>
  </si>
  <si>
    <t xml:space="preserve">12 600,00</t>
  </si>
  <si>
    <t xml:space="preserve">Комплексный анализ на витамины группы B (B1, B2, B3, B5, B6, B7, B9, B12)</t>
  </si>
  <si>
    <t xml:space="preserve">8 990,00</t>
  </si>
  <si>
    <t xml:space="preserve">Комплексный анализ на витамины (A, D, E, K, C, B1, B5, B6)</t>
  </si>
  <si>
    <t xml:space="preserve">11 290,00</t>
  </si>
  <si>
    <t xml:space="preserve">Токсические микроэлементы (Cd, Hg, Pb)</t>
  </si>
  <si>
    <t xml:space="preserve">1 400,00</t>
  </si>
  <si>
    <t xml:space="preserve">Токсические микроэлементы и тяжелые металлы (Hg, Cd,  As, Li, Pb, Al)</t>
  </si>
  <si>
    <t xml:space="preserve">1 595,00</t>
  </si>
  <si>
    <t xml:space="preserve">Основные эссенциальные (жизненно необходимые) и токсичные микроэлементы (13 показателей)</t>
  </si>
  <si>
    <t xml:space="preserve">2 300,00</t>
  </si>
  <si>
    <t xml:space="preserve">Комплексный анализ на наличие тяжелых металлов и микроэлементов (23 показателя)</t>
  </si>
  <si>
    <t xml:space="preserve">2 565,00</t>
  </si>
  <si>
    <t xml:space="preserve">Расширенный комплексный анализ на наличие тяжёлых металлов и микроэлементов (40 показателей)</t>
  </si>
  <si>
    <t xml:space="preserve">3 030,00</t>
  </si>
  <si>
    <t xml:space="preserve">Определение фракции трансферрина (CDT) (диагностика злоупотребления алкоголем)</t>
  </si>
  <si>
    <t xml:space="preserve">1 820,00</t>
  </si>
  <si>
    <t xml:space="preserve">Диагностика нарушения обмена пуринов и пиримидинов в крови</t>
  </si>
  <si>
    <t xml:space="preserve">3 780,00</t>
  </si>
  <si>
    <t xml:space="preserve">Асимметричный диметиларгинин</t>
  </si>
  <si>
    <t xml:space="preserve">Метаболиты витамина D (25-гидроксихолекальциферол и 1,25-дигидроксихолекальциферол)</t>
  </si>
  <si>
    <t xml:space="preserve">3 020,00</t>
  </si>
  <si>
    <t xml:space="preserve">Витамины и микроэлементы, участвующие в регуляции иммунной системы (Fe, Cu, Zn, Cr, Mn, Se, Mg, Hg, Ni, Co, Li, витамины C, E, A, B9, B12, B5, B6, D)</t>
  </si>
  <si>
    <t xml:space="preserve">14 830,00</t>
  </si>
  <si>
    <t xml:space="preserve">Витамины и микроэлементы, участвующие в регуляции антиоксидантной системы (Fe, Cu, Zn, Se, S, Co, Mn, Mg, витамины A, C, E, K, B2, B5, B6, омега-3, омега-6 жирные кислоты)</t>
  </si>
  <si>
    <t xml:space="preserve">16 765,00</t>
  </si>
  <si>
    <t xml:space="preserve">Витамины и микроэлементы, участвующие в регуляции детоксикационной системы печени (Fe, Mg, Mo, Zn, S, витамины A, C, B1, B3, B5, B6, B9, B12)</t>
  </si>
  <si>
    <t xml:space="preserve">10 860,00</t>
  </si>
  <si>
    <t xml:space="preserve">Витамины и микроэлементы, влияющие на состояние кожи, ногтей, волос (K, Na, Ca, Mg, Fe, Cu, Zn, S, P, витамины A, C, E, B1, B2, B3, B5, B6, B9, B12)</t>
  </si>
  <si>
    <t xml:space="preserve">14 125,00</t>
  </si>
  <si>
    <t xml:space="preserve">Витамины и микроэлементы, влияющие на состояние костной системы (K, Ca, Mg, Si, S, P, Fe, Cu, Zn, витамины K, D, B9, B12)</t>
  </si>
  <si>
    <t xml:space="preserve">5 995,00</t>
  </si>
  <si>
    <t xml:space="preserve">Витамины и микроэлементы, влияющие на состояние мышечной системы (K, Na, Ca, Mg, Zn, Mn, витамины B1, B5)</t>
  </si>
  <si>
    <t xml:space="preserve">4 260,00</t>
  </si>
  <si>
    <t xml:space="preserve">Витамины и микроэлементы, влияющие на состояние женской репродуктивной системы (Fe, Cu, Zn, Se, Ni, Co, Mn, Mg, Cr, Pb, As, Cd, Hg, витамины A, C, E, омега-3, омега-6 жирные кислоты)</t>
  </si>
  <si>
    <t xml:space="preserve">12 530,00</t>
  </si>
  <si>
    <t xml:space="preserve">Витамины и микроэлементы, влияющие на состояние мужской репродуктивной системы (Se, Zn, Mn, Ni, Cr, Fe, Co, витамины A, C, B9, B12)</t>
  </si>
  <si>
    <t xml:space="preserve">Витамины и микроэлементы, влияющие на состояние сердечно-сосудистой системы (K, Na, Сa, Mg, P, Fe, Zn, Mn, Cu, витамины B1, B5, E, B9, B12)</t>
  </si>
  <si>
    <t xml:space="preserve">13 905,00</t>
  </si>
  <si>
    <t xml:space="preserve">Витамины и микроэлементы, участвующие в регуляции функции поджелудочной железы и углеводного обмена (Cr, K, Mn, Mg, Cu, Zn, Ni, витамины A, B6)</t>
  </si>
  <si>
    <t xml:space="preserve">3 895,00</t>
  </si>
  <si>
    <t xml:space="preserve">Витамины и микроэлементы, участвующие в регуляции функции щитовидной железы (I, Se, Mg, Cu, витамин B6)</t>
  </si>
  <si>
    <t xml:space="preserve">3 015,00</t>
  </si>
  <si>
    <t xml:space="preserve">Витамины и микроэлементы, влияющие на состояние нервной системы (Ca, Mg, Cu, P, витамины E, B1, B5, B6, C)</t>
  </si>
  <si>
    <t xml:space="preserve">14 995,00</t>
  </si>
  <si>
    <t xml:space="preserve">Витамины и микроэлементы, участвующие в регуляции выделительной системы (K, Na, Ca, Mg, витамины B6, D)</t>
  </si>
  <si>
    <t xml:space="preserve">4 235,00</t>
  </si>
  <si>
    <t xml:space="preserve">Витамины и микроэлементы, влияющие на состояние желудочно-кишечного тракта (K, Mg, Fe, Zn, витамины K, D, B1, B5)</t>
  </si>
  <si>
    <t xml:space="preserve">7 065,00</t>
  </si>
  <si>
    <t xml:space="preserve">Витамины и микроэлементы, участвующие в регуляции системы кроветворения (Fe, Ca, Mg, Co, Cu, Zn, Mo, витамины B9, B12,  K, B6, B5, D, E, омега-3, омега-6 жирные кислоты)</t>
  </si>
  <si>
    <t xml:space="preserve">16 215,00</t>
  </si>
  <si>
    <t xml:space="preserve">Альфа-2-макроглобулин</t>
  </si>
  <si>
    <t xml:space="preserve">Глюкозотолерантный тест (стандартный)</t>
  </si>
  <si>
    <t xml:space="preserve">Глюкозотолерантный тест при беременности</t>
  </si>
  <si>
    <t xml:space="preserve">Глюкозотолерантный тест с C-пептидом в крови</t>
  </si>
  <si>
    <t xml:space="preserve">Прокальцитонин</t>
  </si>
  <si>
    <t xml:space="preserve">Цистатин C</t>
  </si>
  <si>
    <t xml:space="preserve">3 555,00</t>
  </si>
  <si>
    <t xml:space="preserve">Расширенный комплексный анализ крови на метаболиты витамина D (1,25-OH D3, 25-OH D3, 25-OH D2, 24,25-OH D3)</t>
  </si>
  <si>
    <t xml:space="preserve">5 560,00</t>
  </si>
  <si>
    <t xml:space="preserve">Йод в сыворотке</t>
  </si>
  <si>
    <t xml:space="preserve">Глюкозотолерантный тест с инсулином в крови</t>
  </si>
  <si>
    <t xml:space="preserve">Анализ крови на аминокислоты (13 показателей)</t>
  </si>
  <si>
    <t xml:space="preserve">3 270,00</t>
  </si>
  <si>
    <t xml:space="preserve">Порфирины (7 показателей) в моче</t>
  </si>
  <si>
    <t xml:space="preserve">1 940,00</t>
  </si>
  <si>
    <t xml:space="preserve">Растворимые рецепторы трансферрина</t>
  </si>
  <si>
    <t xml:space="preserve">1 340,00</t>
  </si>
  <si>
    <t xml:space="preserve">Остаза</t>
  </si>
  <si>
    <t xml:space="preserve">1 015,00</t>
  </si>
  <si>
    <t xml:space="preserve">Анализ крови на аминокислоты и ацилкарнитины (32 показателя)</t>
  </si>
  <si>
    <t xml:space="preserve">3 580,00</t>
  </si>
  <si>
    <t xml:space="preserve">Анализ крови на аминокислоты и ацилкарнитины (42 показателя)</t>
  </si>
  <si>
    <t xml:space="preserve">4 165,00</t>
  </si>
  <si>
    <t xml:space="preserve">Глутатионпероксидаза в эритроцитах</t>
  </si>
  <si>
    <t xml:space="preserve">1 545,00</t>
  </si>
  <si>
    <t xml:space="preserve">Гепсидин-25</t>
  </si>
  <si>
    <t xml:space="preserve">5 520,00</t>
  </si>
  <si>
    <t xml:space="preserve">Витамин B7 (биотин)</t>
  </si>
  <si>
    <t xml:space="preserve">Литий в ногтях</t>
  </si>
  <si>
    <t xml:space="preserve">Бор в ногтях</t>
  </si>
  <si>
    <t xml:space="preserve">Алюминий в ногтях</t>
  </si>
  <si>
    <t xml:space="preserve">Кремний в ногтях</t>
  </si>
  <si>
    <t xml:space="preserve">Фосфор в волосах</t>
  </si>
  <si>
    <t xml:space="preserve">Фосфор в ногтях</t>
  </si>
  <si>
    <t xml:space="preserve">Бериллий в сыворотке</t>
  </si>
  <si>
    <t xml:space="preserve">Бериллий в моче</t>
  </si>
  <si>
    <t xml:space="preserve">Бериллий в волосах</t>
  </si>
  <si>
    <t xml:space="preserve">Бериллий в ногтях</t>
  </si>
  <si>
    <t xml:space="preserve">Титан в ногтях</t>
  </si>
  <si>
    <t xml:space="preserve">Марганец в ногтях</t>
  </si>
  <si>
    <t xml:space="preserve">Хром в ногтях</t>
  </si>
  <si>
    <t xml:space="preserve">Железо в ногтях</t>
  </si>
  <si>
    <t xml:space="preserve">Кобальт в ногтях</t>
  </si>
  <si>
    <t xml:space="preserve">Никель в ногтях</t>
  </si>
  <si>
    <t xml:space="preserve">Медь в ногтях</t>
  </si>
  <si>
    <t xml:space="preserve">Цинк в ногтях</t>
  </si>
  <si>
    <t xml:space="preserve">Мышьяк в ногтях</t>
  </si>
  <si>
    <t xml:space="preserve">Селен в ногтях</t>
  </si>
  <si>
    <t xml:space="preserve">Кадмий в ногтях</t>
  </si>
  <si>
    <t xml:space="preserve">Сурьма в ногтях</t>
  </si>
  <si>
    <t xml:space="preserve">Ртуть в ногтях</t>
  </si>
  <si>
    <t xml:space="preserve">Свинец в ногтях</t>
  </si>
  <si>
    <t xml:space="preserve">Натрий в ногтях</t>
  </si>
  <si>
    <t xml:space="preserve">Магний в ногтях</t>
  </si>
  <si>
    <t xml:space="preserve">Калий в ногтях</t>
  </si>
  <si>
    <t xml:space="preserve">Кальций в ногтях</t>
  </si>
  <si>
    <t xml:space="preserve">Молибден в ногтях</t>
  </si>
  <si>
    <t xml:space="preserve">Серебро в сыворотке</t>
  </si>
  <si>
    <t xml:space="preserve">Серебро в моче</t>
  </si>
  <si>
    <t xml:space="preserve">Серебро в волосах</t>
  </si>
  <si>
    <t xml:space="preserve">Серебро в ногтях</t>
  </si>
  <si>
    <t xml:space="preserve">Витамин В12, активный (холотранскобаламин)</t>
  </si>
  <si>
    <t xml:space="preserve">Витамин D, 25-гидрокси (кальциферол), ВЭЖХ-МС/МС</t>
  </si>
  <si>
    <t xml:space="preserve">1 525,00</t>
  </si>
  <si>
    <t xml:space="preserve">Витамин B2 (ФАД)</t>
  </si>
  <si>
    <t xml:space="preserve">1 040,00</t>
  </si>
  <si>
    <t xml:space="preserve">Галлий в сыворотке</t>
  </si>
  <si>
    <t xml:space="preserve">Галлий в моче</t>
  </si>
  <si>
    <t xml:space="preserve">Галлий в волосах</t>
  </si>
  <si>
    <t xml:space="preserve">Галлий в ногтях</t>
  </si>
  <si>
    <t xml:space="preserve">Германий в сыворотке</t>
  </si>
  <si>
    <t xml:space="preserve">Германий в моче</t>
  </si>
  <si>
    <t xml:space="preserve">Германий в волосах</t>
  </si>
  <si>
    <t xml:space="preserve">Германий в ногтях</t>
  </si>
  <si>
    <t xml:space="preserve">Рубидий в сыворотке</t>
  </si>
  <si>
    <t xml:space="preserve">Рубидий в моче</t>
  </si>
  <si>
    <t xml:space="preserve">Рубидий в волосах</t>
  </si>
  <si>
    <t xml:space="preserve">Рубидий в ногтях</t>
  </si>
  <si>
    <t xml:space="preserve">Стронций в сыворотке</t>
  </si>
  <si>
    <t xml:space="preserve">Стронций в моче</t>
  </si>
  <si>
    <t xml:space="preserve">Стронций в волосах</t>
  </si>
  <si>
    <t xml:space="preserve">Стронций в ногтях</t>
  </si>
  <si>
    <t xml:space="preserve">Цирконий в сыворотке</t>
  </si>
  <si>
    <t xml:space="preserve">Цирконий в моче</t>
  </si>
  <si>
    <t xml:space="preserve">Цирконий в волосах</t>
  </si>
  <si>
    <t xml:space="preserve">Цирконий в ногтях</t>
  </si>
  <si>
    <t xml:space="preserve">Сера в сыворотке</t>
  </si>
  <si>
    <t xml:space="preserve">Сера в моче</t>
  </si>
  <si>
    <t xml:space="preserve">Сера в волосах</t>
  </si>
  <si>
    <t xml:space="preserve">Сера в ногтях</t>
  </si>
  <si>
    <t xml:space="preserve">Ниобий в сыворотке</t>
  </si>
  <si>
    <t xml:space="preserve">Ниобий в моче</t>
  </si>
  <si>
    <t xml:space="preserve">Ниобий в волосах</t>
  </si>
  <si>
    <t xml:space="preserve">Ниобий в ногтях</t>
  </si>
  <si>
    <t xml:space="preserve">Олово в сыворотке</t>
  </si>
  <si>
    <t xml:space="preserve">Олово в моче</t>
  </si>
  <si>
    <t xml:space="preserve">Олово в волосах</t>
  </si>
  <si>
    <t xml:space="preserve">Олово в ногтях</t>
  </si>
  <si>
    <t xml:space="preserve">Теллур в сыворотке</t>
  </si>
  <si>
    <t xml:space="preserve">Теллур в моче</t>
  </si>
  <si>
    <t xml:space="preserve">Теллур в волосах</t>
  </si>
  <si>
    <t xml:space="preserve">Теллур в ногтях</t>
  </si>
  <si>
    <t xml:space="preserve">Цезий в сыворотке</t>
  </si>
  <si>
    <t xml:space="preserve">Цезий в моче</t>
  </si>
  <si>
    <t xml:space="preserve">Цезий в волосах</t>
  </si>
  <si>
    <t xml:space="preserve">Цезий в ногтях</t>
  </si>
  <si>
    <t xml:space="preserve">Расширенный анализ мочи на органические кислоты для детей (40 показателей)</t>
  </si>
  <si>
    <t xml:space="preserve">3 775,00</t>
  </si>
  <si>
    <t xml:space="preserve">Анализ крови на ацилкарнитины (взрослые)</t>
  </si>
  <si>
    <t xml:space="preserve">1 720,00</t>
  </si>
  <si>
    <t xml:space="preserve">Анализ мочи на ацилкарнитины </t>
  </si>
  <si>
    <t xml:space="preserve">1 695,00</t>
  </si>
  <si>
    <t xml:space="preserve">Комплексный анализ крови на ненасыщенные жирные кислоты семейства омега-9</t>
  </si>
  <si>
    <t xml:space="preserve">2 755,00</t>
  </si>
  <si>
    <t xml:space="preserve">Комплексный анализ крови на насыщенные, мононенасыщенные жирные кислоты семейства омега-3, омега-6, омега-9</t>
  </si>
  <si>
    <t xml:space="preserve">5 950,00</t>
  </si>
  <si>
    <t xml:space="preserve">Гистамин в моче</t>
  </si>
  <si>
    <t xml:space="preserve">1 610,00</t>
  </si>
  <si>
    <t xml:space="preserve">Барий в сыворотке</t>
  </si>
  <si>
    <t xml:space="preserve">Барий в моче</t>
  </si>
  <si>
    <t xml:space="preserve">Барий в волосах</t>
  </si>
  <si>
    <t xml:space="preserve">Барий в ногтях</t>
  </si>
  <si>
    <t xml:space="preserve">Празеодим в сыворотке</t>
  </si>
  <si>
    <t xml:space="preserve">Празеодим в моче</t>
  </si>
  <si>
    <t xml:space="preserve">Празеодим в волосах</t>
  </si>
  <si>
    <t xml:space="preserve">Празеодим в ногтях</t>
  </si>
  <si>
    <t xml:space="preserve">Самарий в сыворотке</t>
  </si>
  <si>
    <t xml:space="preserve">Самарий в моче</t>
  </si>
  <si>
    <t xml:space="preserve">Самарий в волосах</t>
  </si>
  <si>
    <t xml:space="preserve">Самарий в ногтях</t>
  </si>
  <si>
    <t xml:space="preserve">Лантан в сыворотке</t>
  </si>
  <si>
    <t xml:space="preserve">Лантан в моче</t>
  </si>
  <si>
    <t xml:space="preserve">Лантан в волосах</t>
  </si>
  <si>
    <t xml:space="preserve">Лантан в ногтях</t>
  </si>
  <si>
    <t xml:space="preserve">Вольфрам в сыворотке</t>
  </si>
  <si>
    <t xml:space="preserve">Вольфрам в моче</t>
  </si>
  <si>
    <t xml:space="preserve">Вольфрам в волосах</t>
  </si>
  <si>
    <t xml:space="preserve">Вольфрам в ногтях</t>
  </si>
  <si>
    <t xml:space="preserve">Уран в сыворотке</t>
  </si>
  <si>
    <t xml:space="preserve">Уран в моче</t>
  </si>
  <si>
    <t xml:space="preserve">Уран в волосах</t>
  </si>
  <si>
    <t xml:space="preserve">Уран в ногтях</t>
  </si>
  <si>
    <t xml:space="preserve">Золото в сыворотке</t>
  </si>
  <si>
    <t xml:space="preserve">Золото в моче</t>
  </si>
  <si>
    <t xml:space="preserve">Золото в волосах</t>
  </si>
  <si>
    <t xml:space="preserve">Золото в ногтях</t>
  </si>
  <si>
    <t xml:space="preserve">Анализ крови на аминокислоты и ацилкарнитины для детей до 2 лет (26 показателей)</t>
  </si>
  <si>
    <t xml:space="preserve">3 000,00</t>
  </si>
  <si>
    <t xml:space="preserve">Гуанозины в моче</t>
  </si>
  <si>
    <t xml:space="preserve">2 355,00</t>
  </si>
  <si>
    <t xml:space="preserve">07. Серологические и иммунохимические исследования</t>
  </si>
  <si>
    <t xml:space="preserve">anti-HAV, IgM</t>
  </si>
  <si>
    <t xml:space="preserve">anti-HBc, IgM </t>
  </si>
  <si>
    <t xml:space="preserve">anti-HBc, антитела</t>
  </si>
  <si>
    <t xml:space="preserve">anti-HBs, антитела   </t>
  </si>
  <si>
    <t xml:space="preserve">anti-HCV, антитела</t>
  </si>
  <si>
    <t xml:space="preserve">Антитела к структурным и неструктурным белкам вируса гепатита С   </t>
  </si>
  <si>
    <t xml:space="preserve">Aspergillus fumigatus, IgG</t>
  </si>
  <si>
    <t xml:space="preserve">Candida albicans, IgG</t>
  </si>
  <si>
    <t xml:space="preserve">Chlamydia trachomatis, IgA</t>
  </si>
  <si>
    <t xml:space="preserve">Chlamydia trachomatis, IgG</t>
  </si>
  <si>
    <t xml:space="preserve">Chlamydia trachomatis, IgM</t>
  </si>
  <si>
    <t xml:space="preserve">Cytomegalovirus предранний белок IEA, IgM, IgG</t>
  </si>
  <si>
    <t xml:space="preserve">Cytomegalovirus, IgG</t>
  </si>
  <si>
    <t xml:space="preserve">Cytomegalovirus, IgM</t>
  </si>
  <si>
    <t xml:space="preserve">Echinococcus, IgG</t>
  </si>
  <si>
    <t xml:space="preserve">Epstein Barr Virus капсидный белок (VCA), IgM</t>
  </si>
  <si>
    <t xml:space="preserve">Epstein Barr Virus ранние антигены (EA), IgG</t>
  </si>
  <si>
    <t xml:space="preserve">Epstein Barr Virus ядерный антиген (EBNA), IgG (количественно)</t>
  </si>
  <si>
    <t xml:space="preserve">Giardia lamblia, суммарные антитела</t>
  </si>
  <si>
    <t xml:space="preserve">HBeAg</t>
  </si>
  <si>
    <t xml:space="preserve">HBsAg</t>
  </si>
  <si>
    <t xml:space="preserve">Helicobacter pylori, IgA (количественно)</t>
  </si>
  <si>
    <t xml:space="preserve">Helicobacter pylori, IgG (количественно)</t>
  </si>
  <si>
    <t xml:space="preserve">Herpes Simplex Virus 1/2, IgG</t>
  </si>
  <si>
    <t xml:space="preserve">Herpes Simplex Virus 1/2, IgM</t>
  </si>
  <si>
    <t xml:space="preserve">HIV 1,2 Ag/Ab Combo (определение антител к ВИЧ типов 1 и 2 и антигена p24)</t>
  </si>
  <si>
    <t xml:space="preserve">Вирус кори, IgG (Measles Virus, IgG)</t>
  </si>
  <si>
    <t xml:space="preserve">Mycobacterium tuberculosis, антитела</t>
  </si>
  <si>
    <t xml:space="preserve">Mycoplasma hominis, IgA</t>
  </si>
  <si>
    <t xml:space="preserve">Mycoplasma hominis, IgG, титр</t>
  </si>
  <si>
    <t xml:space="preserve">Opisthorchis, IgG</t>
  </si>
  <si>
    <t xml:space="preserve">Rubella Virus, IgG (количественно)</t>
  </si>
  <si>
    <t xml:space="preserve">Rubella Virus, IgM</t>
  </si>
  <si>
    <t xml:space="preserve">Toxocara, IgG, титр</t>
  </si>
  <si>
    <t xml:space="preserve">Toxoplasma gondii, IgG (количественно)</t>
  </si>
  <si>
    <t xml:space="preserve">Toxoplasma gondii, IgM</t>
  </si>
  <si>
    <t xml:space="preserve">Treponema pallidum, IgG, титр</t>
  </si>
  <si>
    <t xml:space="preserve">Treponema pallidum, IgM, титр</t>
  </si>
  <si>
    <t xml:space="preserve">Treponema pallidum, антитела</t>
  </si>
  <si>
    <t xml:space="preserve">Trichinella, IgG</t>
  </si>
  <si>
    <t xml:space="preserve">Trichomonas vaginalis, IgG, титр</t>
  </si>
  <si>
    <t xml:space="preserve">Ureaplasma urealyticum, IgA</t>
  </si>
  <si>
    <t xml:space="preserve">Ureaplasma urealyticum, IgG, титр</t>
  </si>
  <si>
    <t xml:space="preserve">Varicella Zoster Virus, IgG    </t>
  </si>
  <si>
    <t xml:space="preserve">Varicella Zoster Virus, IgM</t>
  </si>
  <si>
    <t xml:space="preserve">Сифилис RPR (антикардиолипиновый тест/микрореакция преципитации), титр  </t>
  </si>
  <si>
    <t xml:space="preserve">Borrelia burgdorferi, IgM, титр</t>
  </si>
  <si>
    <t xml:space="preserve">Borrelia burgdorferi, IgG, титр</t>
  </si>
  <si>
    <t xml:space="preserve">Treponema pallidum, IgG в ликворе</t>
  </si>
  <si>
    <t xml:space="preserve">anti-HDV, антитела</t>
  </si>
  <si>
    <t xml:space="preserve">anti-HEV, IgM</t>
  </si>
  <si>
    <t xml:space="preserve">Chlamydia pneumoniae, IgM</t>
  </si>
  <si>
    <t xml:space="preserve">Chlamydia pneumoniae, IgG</t>
  </si>
  <si>
    <t xml:space="preserve">Mycoplasma pneumoniae, IgM</t>
  </si>
  <si>
    <t xml:space="preserve">Mycoplasma pneumoniae, IgA</t>
  </si>
  <si>
    <t xml:space="preserve">Mycoplasma pneumoniae, IgG</t>
  </si>
  <si>
    <t xml:space="preserve">Human Herpes Virus 6, IgG  </t>
  </si>
  <si>
    <t xml:space="preserve">anti-Bordetella pertussis, anti-Bordetella parapertussis</t>
  </si>
  <si>
    <t xml:space="preserve">Вирус клещевого энцефалита, IgM</t>
  </si>
  <si>
    <t xml:space="preserve">Вирус клещевого энцефалита, IgG</t>
  </si>
  <si>
    <t xml:space="preserve">Mumps Virus, IgM</t>
  </si>
  <si>
    <t xml:space="preserve">Mumps Virus, IgG</t>
  </si>
  <si>
    <t xml:space="preserve">Chlamydia pneumoniae, IgA</t>
  </si>
  <si>
    <t xml:space="preserve">anti-Salmonella, определение антител к сероварам A, B, C1, C2, D, E</t>
  </si>
  <si>
    <t xml:space="preserve">Anti-HCV, антитела, ИФА</t>
  </si>
  <si>
    <t xml:space="preserve">Treponema pallidum, антитела, ИФА</t>
  </si>
  <si>
    <t xml:space="preserve">Антитела к возбудителю столбняка (Clostridium tetani), IgG</t>
  </si>
  <si>
    <t xml:space="preserve">Neisseria meningitidis, антитела</t>
  </si>
  <si>
    <t xml:space="preserve">anti-Shigella flexneri 1-5, anti-Shigella flexneri 6, anti-Shigella sonnei</t>
  </si>
  <si>
    <t xml:space="preserve">Антитела к Vi-aнтигену Salmonella typhi</t>
  </si>
  <si>
    <t xml:space="preserve">Corynebacterium diphtheriae, антитела</t>
  </si>
  <si>
    <t xml:space="preserve">anti-HBe, антитела </t>
  </si>
  <si>
    <t xml:space="preserve">Скрининговое обследование на гельминтозы (Opisthorchis IgG, Toxocara IgG, Trichinella IgG, Echinococcus IgG)</t>
  </si>
  <si>
    <t xml:space="preserve">Yersinia pseudotuberculosis, Yersinia enterocolitica, IgА, полуколичественно</t>
  </si>
  <si>
    <t xml:space="preserve">Yersinia pseudotuberculosis, Yersinia enterocolitica, IgM, полуколичественно</t>
  </si>
  <si>
    <t xml:space="preserve">Yersinia pseudotuberculosis, Yersinia enterocolitica, IgG, полуколичественно</t>
  </si>
  <si>
    <t xml:space="preserve">Сифилис РПГА (реакция пассивной гемагглютинации), титр</t>
  </si>
  <si>
    <t xml:space="preserve">Определение авидности IgG к Toxoplasma gondii</t>
  </si>
  <si>
    <t xml:space="preserve">Ascaris lumbricoides, IgG</t>
  </si>
  <si>
    <t xml:space="preserve">Epstein Barr Virus капсидный белок (VCA), IgG</t>
  </si>
  <si>
    <t xml:space="preserve">Giardia lamblia, IgM</t>
  </si>
  <si>
    <t xml:space="preserve">Giardia lamblia, антиген</t>
  </si>
  <si>
    <t xml:space="preserve">Helicobacter pylori, антиген</t>
  </si>
  <si>
    <t xml:space="preserve">Rotavirus, антиген</t>
  </si>
  <si>
    <t xml:space="preserve">HIV 1,2 Ag/Ab Combo (определение антител к ВИЧ типов 1и 2, и антигена p24) (конфиденциально)</t>
  </si>
  <si>
    <t xml:space="preserve">Антитела (IgG) к Т-лимфотропному вирусу человека типа 1 и 2</t>
  </si>
  <si>
    <t xml:space="preserve">Taenia solium, IgG  (антитела к цистицеркам свиного цепня, IgG)</t>
  </si>
  <si>
    <t xml:space="preserve">Anisakis, IgG</t>
  </si>
  <si>
    <t xml:space="preserve">Herpes Simplex Virus 1, IgG</t>
  </si>
  <si>
    <t xml:space="preserve">Herpes Simplex Virus 2, IgG</t>
  </si>
  <si>
    <t xml:space="preserve">Herpes Simplex Virus 1, IgM</t>
  </si>
  <si>
    <t xml:space="preserve">Herpes Simplex Virus 2, IgM</t>
  </si>
  <si>
    <t xml:space="preserve">Toxoplasma gondii, IgА</t>
  </si>
  <si>
    <t xml:space="preserve">Clonorchis sinensis, IgG</t>
  </si>
  <si>
    <t xml:space="preserve">Helicobacter pylori, IgM</t>
  </si>
  <si>
    <t xml:space="preserve">anti-HAV, антитела</t>
  </si>
  <si>
    <t xml:space="preserve">Yersinia pseudotuberculosis, РНГА</t>
  </si>
  <si>
    <t xml:space="preserve">Yersinia enterocolitica (серотипы O3, O9), РНГА</t>
  </si>
  <si>
    <t xml:space="preserve">Mycoplasma hominis, IgM</t>
  </si>
  <si>
    <t xml:space="preserve">anti-HDV, IgM</t>
  </si>
  <si>
    <t xml:space="preserve">Bordetella pertussis, IgA</t>
  </si>
  <si>
    <t xml:space="preserve">Bordetella pertussis, IgM</t>
  </si>
  <si>
    <t xml:space="preserve">Bordetella pertussis, IgG</t>
  </si>
  <si>
    <t xml:space="preserve">РПГА с сыпнотифозным диагностикумом риккетсий Провачека</t>
  </si>
  <si>
    <t xml:space="preserve">Human respiratory syncytial virus, IgM</t>
  </si>
  <si>
    <t xml:space="preserve">Human respiratory syncytial virus, IgG</t>
  </si>
  <si>
    <t xml:space="preserve">anti-Treponema pallidum, IgG (иммуноблот)</t>
  </si>
  <si>
    <t xml:space="preserve">anti-Treponema pallidum, IgM (иммуноблот)</t>
  </si>
  <si>
    <t xml:space="preserve">Entamoeba histolytica, IgG</t>
  </si>
  <si>
    <t xml:space="preserve">Strongyloides stercoralis, IgG</t>
  </si>
  <si>
    <t xml:space="preserve">Определение авидности IgG к Cytomegalovirus</t>
  </si>
  <si>
    <t xml:space="preserve">Определение авидности IgG к Epstein-Barr virus VCA</t>
  </si>
  <si>
    <t xml:space="preserve">Определение авидности IgG к Herpes simplex virus 1/2</t>
  </si>
  <si>
    <t xml:space="preserve">Определение авидности IgG к Rubella virus</t>
  </si>
  <si>
    <t xml:space="preserve">anti-HAV, IgG</t>
  </si>
  <si>
    <t xml:space="preserve">Chlamydia psittaci, IgA</t>
  </si>
  <si>
    <t xml:space="preserve">Chlamydia psittaci, IgM</t>
  </si>
  <si>
    <t xml:space="preserve">Chlamydia psittaci, IgG</t>
  </si>
  <si>
    <t xml:space="preserve">13С-уреазный дыхательный тест на определение Helicobacter pylori</t>
  </si>
  <si>
    <t xml:space="preserve">Антитела класса IgG к белку теплового шока Chlamydia trachomatis (Anti-cHSP60-IgG)</t>
  </si>
  <si>
    <t xml:space="preserve">Legionella pneumophila, антитела</t>
  </si>
  <si>
    <t xml:space="preserve">Антитела к аденовирусу (Adenoviridae), IgA</t>
  </si>
  <si>
    <t xml:space="preserve">Антитела к аденовирусу (Adenoviridae), IgG</t>
  </si>
  <si>
    <t xml:space="preserve">1 020,00</t>
  </si>
  <si>
    <t xml:space="preserve">Anti-HCV, IgM</t>
  </si>
  <si>
    <t xml:space="preserve">Anti-HEV, IgG</t>
  </si>
  <si>
    <t xml:space="preserve">Антитела к Epstein-Barr virus, IgM (иммуноблот)</t>
  </si>
  <si>
    <t xml:space="preserve">4 135,00</t>
  </si>
  <si>
    <t xml:space="preserve">Антитела к Epstein-Barr virus, IgG (иммуноблот)</t>
  </si>
  <si>
    <t xml:space="preserve">Антитела к Rubella virus, IgG (иммуноблот)</t>
  </si>
  <si>
    <t xml:space="preserve">Антитела к Cytomegalovirus, IgG (иммуноблот)</t>
  </si>
  <si>
    <t xml:space="preserve">Антитела к Borrelia, IgM (иммуноблот)</t>
  </si>
  <si>
    <t xml:space="preserve">2 125,00</t>
  </si>
  <si>
    <t xml:space="preserve">Антитела к Borrelia, IgG (иммуноблот)</t>
  </si>
  <si>
    <t xml:space="preserve">Антитела к Herpes simplex virus 1/2, IgM (иммуноблот)</t>
  </si>
  <si>
    <t xml:space="preserve">Антитела к Herpes simplex virus 1/2, IgG (иммуноблот)</t>
  </si>
  <si>
    <t xml:space="preserve">Herpes simplex virus 1/2, IgA</t>
  </si>
  <si>
    <t xml:space="preserve">Cytomegalovirus, IgA</t>
  </si>
  <si>
    <t xml:space="preserve">Opisthorchis felineus, IgM</t>
  </si>
  <si>
    <t xml:space="preserve">ЦИК, содержащие антигены описторхов</t>
  </si>
  <si>
    <t xml:space="preserve">Schistosoma mansoni, IgG (Антитела к шистосомам, IgG)</t>
  </si>
  <si>
    <t xml:space="preserve">Fasciola hepatica, IgG (Антитела к печеночным сосальщикам, IgG)</t>
  </si>
  <si>
    <t xml:space="preserve">Leishmania infantum, антитела (IgG + IgM)</t>
  </si>
  <si>
    <t xml:space="preserve">Coxsackievirus, IgM</t>
  </si>
  <si>
    <t xml:space="preserve">Антитела к аденовирусу (Adenoviridae), IgM</t>
  </si>
  <si>
    <t xml:space="preserve">Varicella Zoster Virus, IgA</t>
  </si>
  <si>
    <t xml:space="preserve">Candida albicans, IgA</t>
  </si>
  <si>
    <t xml:space="preserve">Candida albicans, IgM</t>
  </si>
  <si>
    <t xml:space="preserve">Parvovirus B19, IgG</t>
  </si>
  <si>
    <t xml:space="preserve">Parvovirus B19, IgM</t>
  </si>
  <si>
    <t xml:space="preserve">Brucella, IgА</t>
  </si>
  <si>
    <t xml:space="preserve">Brucella, IgG</t>
  </si>
  <si>
    <t xml:space="preserve">HBsAg, количественно</t>
  </si>
  <si>
    <t xml:space="preserve">1 355,00</t>
  </si>
  <si>
    <t xml:space="preserve">Антитела к Poliomyelitis virus, IgG</t>
  </si>
  <si>
    <t xml:space="preserve">1 275,00</t>
  </si>
  <si>
    <t xml:space="preserve">Антитела к полирибозилрибитолфосфату (PRP) Haemophilus influenzae типа B, IgG</t>
  </si>
  <si>
    <t xml:space="preserve">1 515,00</t>
  </si>
  <si>
    <t xml:space="preserve">Антитела к главному белку наружной мембраны МОМР и мембраноассоциированному плазмидному белку Pgp3 Chlamydia trachomatis, IgG</t>
  </si>
  <si>
    <t xml:space="preserve">Human Herpes Virus 8, IgG</t>
  </si>
  <si>
    <t xml:space="preserve">После вакцинации или перенесенного COVID-19, нейтрализующие антитела к коронавирусу SARS-CoV-2, спайковый (S) белок, IgG, количественно</t>
  </si>
  <si>
    <t xml:space="preserve">Антитела к коронавирусу SARS-CoV-2 (COVID-19), спайковый (S) белок, IgG, качественно</t>
  </si>
  <si>
    <t xml:space="preserve">1 200,00</t>
  </si>
  <si>
    <t xml:space="preserve">Антитела к коронавирусу SARS-CoV-2 (COVID-19), спайковый (S) белок, IgM, качественно</t>
  </si>
  <si>
    <t xml:space="preserve">Антитела к коронавирусу SARS-CoV-2 (COVID-19), спайковый (S) белок, IgM, качественно, и IgG, количественно</t>
  </si>
  <si>
    <t xml:space="preserve">Антитела к коронавирусу SARS-CoV-2 (COVID-19), нуклеокапсидный (N) белок, IgG, качественно (высокочувствительный метод)</t>
  </si>
  <si>
    <t xml:space="preserve">Скрининговый тест на наличие антител к SARS-CoV-2 (COVID-19), нуклеокапсидный (N) белок, IgM и IgG суммарные</t>
  </si>
  <si>
    <t xml:space="preserve">08. Исследования уровня гормонов и онкомаркеров, специфических маркеров</t>
  </si>
  <si>
    <t xml:space="preserve">17-кетостероиды (17-КС) в моче (развернутый)  </t>
  </si>
  <si>
    <t xml:space="preserve">17-гидроксипрогестерон (17-ОПГ)</t>
  </si>
  <si>
    <t xml:space="preserve">CA 125</t>
  </si>
  <si>
    <t xml:space="preserve">CA 15-3</t>
  </si>
  <si>
    <t xml:space="preserve">CA 19-9</t>
  </si>
  <si>
    <t xml:space="preserve">CA 72-4</t>
  </si>
  <si>
    <t xml:space="preserve">Фрагменты цитокератина 19 CYFRA 21-1</t>
  </si>
  <si>
    <t xml:space="preserve">Суммарные иммуноглобулины A (IgA) в сыворотке  </t>
  </si>
  <si>
    <t xml:space="preserve">Суммарные иммуноглобулины G (IgG) в сыворотке</t>
  </si>
  <si>
    <t xml:space="preserve">Суммарные иммуноглобулины M (IgM) в сыворотке</t>
  </si>
  <si>
    <t xml:space="preserve">Адренокортикотропный гормон (АКТГ)</t>
  </si>
  <si>
    <t xml:space="preserve">Альдостерон</t>
  </si>
  <si>
    <t xml:space="preserve">Андростендион</t>
  </si>
  <si>
    <t xml:space="preserve">Альфа-фетопротеин (альфа-ФП)</t>
  </si>
  <si>
    <t xml:space="preserve">Суммарные иммуноглобулины E (IgE) в сыворотке    </t>
  </si>
  <si>
    <t xml:space="preserve">Бета-2-микроглобулин в сыворотке</t>
  </si>
  <si>
    <t xml:space="preserve">Бета-2-микроглобулин в моче</t>
  </si>
  <si>
    <t xml:space="preserve">Бета-субъединица хорионического гонадотропина человека (бета-ХГЧ)</t>
  </si>
  <si>
    <t xml:space="preserve">Свободная бета-субъединица хорионического гонадотропина человека (бета-ХГЧ свободный)</t>
  </si>
  <si>
    <t xml:space="preserve">Глобулин, связывающий половые гормоны (ГСПГ)</t>
  </si>
  <si>
    <t xml:space="preserve">Дигидротестостерон</t>
  </si>
  <si>
    <t xml:space="preserve">Инсулин</t>
  </si>
  <si>
    <t xml:space="preserve">Кальцитонин в сыворотке</t>
  </si>
  <si>
    <t xml:space="preserve">Катехоламины (адреналин, норадреналин, дофамин) в моче</t>
  </si>
  <si>
    <t xml:space="preserve">1 445,00</t>
  </si>
  <si>
    <t xml:space="preserve">Кортизол</t>
  </si>
  <si>
    <t xml:space="preserve">Кортизол в моче    </t>
  </si>
  <si>
    <t xml:space="preserve">Паратиреоидный гормон, интактный    </t>
  </si>
  <si>
    <t xml:space="preserve">Плацентарный лактоген</t>
  </si>
  <si>
    <t xml:space="preserve">Простатспецифический антиген общий (ПСА общий)</t>
  </si>
  <si>
    <t xml:space="preserve">Раковый эмбриональный антиген (РЭА)</t>
  </si>
  <si>
    <t xml:space="preserve">Соматотропный гормон</t>
  </si>
  <si>
    <t xml:space="preserve">Тестостерон свободный</t>
  </si>
  <si>
    <t xml:space="preserve">Тиреоглобулин</t>
  </si>
  <si>
    <t xml:space="preserve">Эстриол свободный</t>
  </si>
  <si>
    <t xml:space="preserve">Антиген плоскоклеточной карциномы (SCCA) </t>
  </si>
  <si>
    <t xml:space="preserve">Нейронспецифическая энолаза (NSE)</t>
  </si>
  <si>
    <t xml:space="preserve">Гастрин</t>
  </si>
  <si>
    <t xml:space="preserve">Метаболиты катехоламинов (ванилилминдальная кислота, гомованилиновая кислота, 5-гидроксииндолуксусная кислота) в моче</t>
  </si>
  <si>
    <t xml:space="preserve">1 640,00</t>
  </si>
  <si>
    <t xml:space="preserve">Катехоламины (адреналин, норадреналин, дофамин) и их метаболиты (ванилилминдальная кислота, гомованилиновая кислота, 5-гидроксииндолуксусная кислота) в моче</t>
  </si>
  <si>
    <t xml:space="preserve">Катехоламины (адреналин, норадреналин, дофамин) и серотонин в крови</t>
  </si>
  <si>
    <t xml:space="preserve">1 160,00</t>
  </si>
  <si>
    <t xml:space="preserve">Инсулиноподобный фактор роста </t>
  </si>
  <si>
    <t xml:space="preserve">17-кетостероиды (17-КС) в моче</t>
  </si>
  <si>
    <t xml:space="preserve">Ингибин B</t>
  </si>
  <si>
    <t xml:space="preserve">Tumor Marker 2 (TM 2) - пируваткиназа</t>
  </si>
  <si>
    <t xml:space="preserve">MCA (муциноподобный рако-ассоциированный антиген)  </t>
  </si>
  <si>
    <t xml:space="preserve">Копрологическая эластаза</t>
  </si>
  <si>
    <t xml:space="preserve">Антимюллеровский гормон</t>
  </si>
  <si>
    <t xml:space="preserve">Эозинофильный катионный белок (ECP)  </t>
  </si>
  <si>
    <t xml:space="preserve">Ренин</t>
  </si>
  <si>
    <t xml:space="preserve">Лептин</t>
  </si>
  <si>
    <t xml:space="preserve">Пепсиноген I</t>
  </si>
  <si>
    <t xml:space="preserve">Пепсиноген II</t>
  </si>
  <si>
    <t xml:space="preserve">CA 242</t>
  </si>
  <si>
    <t xml:space="preserve">Дегидроэпиандростерон-сульфат (ДЭА-SO4)</t>
  </si>
  <si>
    <t xml:space="preserve">Лютеинизирующий гормон (ЛГ)</t>
  </si>
  <si>
    <t xml:space="preserve">Прогестерон</t>
  </si>
  <si>
    <t xml:space="preserve">Трийодтиронин общий (Т3)</t>
  </si>
  <si>
    <t xml:space="preserve">Трийодтиронин свободный (Т3 свободный)</t>
  </si>
  <si>
    <t xml:space="preserve">Тироксин общий (Т4)</t>
  </si>
  <si>
    <t xml:space="preserve">Тироксин свободный (Т4 свободный)</t>
  </si>
  <si>
    <t xml:space="preserve">Тестостерон</t>
  </si>
  <si>
    <t xml:space="preserve">Тиреотропный гормон (ТТГ)</t>
  </si>
  <si>
    <t xml:space="preserve">Фолликулостимулирующий гормон (ФСГ)</t>
  </si>
  <si>
    <t xml:space="preserve">Эстрадиол</t>
  </si>
  <si>
    <t xml:space="preserve">Макропролактин</t>
  </si>
  <si>
    <t xml:space="preserve">Пролактин</t>
  </si>
  <si>
    <t xml:space="preserve">Прегненолон</t>
  </si>
  <si>
    <t xml:space="preserve">1 280,00</t>
  </si>
  <si>
    <t xml:space="preserve">Андростендиол глюкуронид</t>
  </si>
  <si>
    <t xml:space="preserve">Проинсулин</t>
  </si>
  <si>
    <t xml:space="preserve">Ассоциированный с беременностью протеин А плазмы (PAPP-A)</t>
  </si>
  <si>
    <t xml:space="preserve">Прогастрин-высвобождающий пептид (Pro-GRP)</t>
  </si>
  <si>
    <t xml:space="preserve">1 375,00</t>
  </si>
  <si>
    <t xml:space="preserve">Катехоламины (адреналин, норадреналин, дофамин), серотонин в крови и их метаболиты (ванилилминдальная кислота, гомованилиновая кислота, 5-гидроксииндолуксусная кислота) в моче</t>
  </si>
  <si>
    <t xml:space="preserve">1 530,00</t>
  </si>
  <si>
    <t xml:space="preserve">Метанефрин свободный и норметанефрин свободный в моче</t>
  </si>
  <si>
    <t xml:space="preserve">1 360,00</t>
  </si>
  <si>
    <t xml:space="preserve">Метанефрин общий и норметанефрин общий в моче</t>
  </si>
  <si>
    <t xml:space="preserve">Триптаза</t>
  </si>
  <si>
    <t xml:space="preserve">1 900,00</t>
  </si>
  <si>
    <t xml:space="preserve">Белок S-100</t>
  </si>
  <si>
    <t xml:space="preserve">Трофобластический бета-1-гликопротеин</t>
  </si>
  <si>
    <t xml:space="preserve">HE4</t>
  </si>
  <si>
    <t xml:space="preserve">Плацентарный фактор роста (PlGF)</t>
  </si>
  <si>
    <t xml:space="preserve">3 310,00</t>
  </si>
  <si>
    <t xml:space="preserve">Кортизол в слюне</t>
  </si>
  <si>
    <t xml:space="preserve">Хромогранин А</t>
  </si>
  <si>
    <t xml:space="preserve">2 530,00</t>
  </si>
  <si>
    <t xml:space="preserve">ЭПР-тест (исследование транспортных свойств альбумина методом электронного парамагнитного резонанса)</t>
  </si>
  <si>
    <t xml:space="preserve">9 265,00</t>
  </si>
  <si>
    <t xml:space="preserve">T-Uptake (тироксин-связывающая способность)</t>
  </si>
  <si>
    <t xml:space="preserve">Антиген рака мочевого пузыря (UBC)</t>
  </si>
  <si>
    <t xml:space="preserve">2 205,00</t>
  </si>
  <si>
    <t xml:space="preserve">Тестостерон в слюне</t>
  </si>
  <si>
    <t xml:space="preserve">Эстрогены и прогестагены (4 показателя)</t>
  </si>
  <si>
    <t xml:space="preserve">5 815,00</t>
  </si>
  <si>
    <t xml:space="preserve">Эстрогены и их метаболиты, расчет соотношений, прегнандиол (10 показателей)</t>
  </si>
  <si>
    <t xml:space="preserve">5 320,00</t>
  </si>
  <si>
    <t xml:space="preserve">Андрогены и их метаболиты (6 показателей), расчет соотношений</t>
  </si>
  <si>
    <t xml:space="preserve">3 485,00</t>
  </si>
  <si>
    <t xml:space="preserve">Андрогены и их метаболиты, расчет соотношений, эстрогены и прогестагены (10 показателей)</t>
  </si>
  <si>
    <t xml:space="preserve">7 050,00</t>
  </si>
  <si>
    <t xml:space="preserve">Альдостерон-рениновое соотношение</t>
  </si>
  <si>
    <t xml:space="preserve">2 295,00</t>
  </si>
  <si>
    <t xml:space="preserve">Кислый альфа-1-гликопротеин (орозомукоид)</t>
  </si>
  <si>
    <t xml:space="preserve">1 100,00</t>
  </si>
  <si>
    <t xml:space="preserve">Ингибин A</t>
  </si>
  <si>
    <t xml:space="preserve">1 520,00</t>
  </si>
  <si>
    <t xml:space="preserve">Гастрин-17 стимулированный</t>
  </si>
  <si>
    <t xml:space="preserve">1 490,00</t>
  </si>
  <si>
    <t xml:space="preserve">Тестостерон свободный в слюне, ВЭЖХ</t>
  </si>
  <si>
    <t xml:space="preserve">Прогестерон свободный в слюне, ВЭЖХ</t>
  </si>
  <si>
    <t xml:space="preserve">Дегидроэпиандростерон в слюне, ВЭЖХ</t>
  </si>
  <si>
    <t xml:space="preserve">Эстрадиол свободный в слюне, ВЭЖХ</t>
  </si>
  <si>
    <t xml:space="preserve">Стероидный профиль в слюне, ВЭЖХ</t>
  </si>
  <si>
    <t xml:space="preserve">3 815,00</t>
  </si>
  <si>
    <t xml:space="preserve">Мелатонин в слюне: ночная порция (02:00-03:00)</t>
  </si>
  <si>
    <t xml:space="preserve">1 620,00</t>
  </si>
  <si>
    <t xml:space="preserve">Метанефрин свободный и норметанефрин свободный в крови</t>
  </si>
  <si>
    <t xml:space="preserve">1 410,00</t>
  </si>
  <si>
    <t xml:space="preserve">Метаболиты эстрогенов, расчет соотношений</t>
  </si>
  <si>
    <t xml:space="preserve">4 995,00</t>
  </si>
  <si>
    <t xml:space="preserve">Эстрогены в крови (3 показателя)</t>
  </si>
  <si>
    <t xml:space="preserve">1 665,00</t>
  </si>
  <si>
    <t xml:space="preserve">Трийодтиронин реверсивный (Т3 реверсивный), ВЭЖХ</t>
  </si>
  <si>
    <t xml:space="preserve">4 590,00</t>
  </si>
  <si>
    <t xml:space="preserve">Трийодтиронин свободный (Т3 свободный), ВЭЖХ</t>
  </si>
  <si>
    <t xml:space="preserve">2 220,00</t>
  </si>
  <si>
    <t xml:space="preserve">Тироксин свободный (Т4 свободный), ВЭЖХ</t>
  </si>
  <si>
    <t xml:space="preserve">09. Молекулярная диагностика</t>
  </si>
  <si>
    <t xml:space="preserve">Candida albicans, ДНК [реал-тайм ПЦР]</t>
  </si>
  <si>
    <t xml:space="preserve">Chlamydia trachomatis, ДНК [реал-тайм ПЦР]</t>
  </si>
  <si>
    <t xml:space="preserve">Cytomegalovirus, ДНК [реал-тайм ПЦР]</t>
  </si>
  <si>
    <t xml:space="preserve">Epstein Barr Virus, ДНК [реал-тайм ПЦР]</t>
  </si>
  <si>
    <t xml:space="preserve">Gardnerella vaginalis, ДНК [реал-тайм ПЦР]</t>
  </si>
  <si>
    <t xml:space="preserve">HBV, ДНК [реал-тайм ПЦР]</t>
  </si>
  <si>
    <t xml:space="preserve">HBV, ДНК количественно [реал-тайм ПЦР]</t>
  </si>
  <si>
    <t xml:space="preserve">1 290,00</t>
  </si>
  <si>
    <t xml:space="preserve">HCV, генотипирование (типы 1a, 1b, 2, 3a, 4), РНК [реал-тайм ПЦР]</t>
  </si>
  <si>
    <t xml:space="preserve">HCV, РНК [реал-тайм ПЦР]</t>
  </si>
  <si>
    <t xml:space="preserve">HCV, РНК количественно [реал-тайм ПЦР]</t>
  </si>
  <si>
    <t xml:space="preserve">1 760,00</t>
  </si>
  <si>
    <t xml:space="preserve">Herpes Simplex Virus 1/2, ДНК [реал-тайм ПЦР]</t>
  </si>
  <si>
    <t xml:space="preserve">Human Herpes Virus 6, ДНК [реал-тайм ПЦР]</t>
  </si>
  <si>
    <t xml:space="preserve">Human Herpes Virus 7, ДНК [реал-тайм ПЦР]</t>
  </si>
  <si>
    <t xml:space="preserve">Human Papillomavirus 16/18 (HPV 16/18), ДНК [реал-тайм ПЦР]</t>
  </si>
  <si>
    <t xml:space="preserve">Human Papillomavirus 31/33 (HPV 31/33), ДНК [реал-тайм ПЦР]</t>
  </si>
  <si>
    <t xml:space="preserve">Human Papillomavirus 6/11 (HPV 6/11), ДНК [реал-тайм ПЦР]</t>
  </si>
  <si>
    <t xml:space="preserve">Mycobacterium tuberculosis, ДНК [реал-тайм ПЦР]</t>
  </si>
  <si>
    <t xml:space="preserve">Mycobacterium tuberculosis complex, ДНК [реал-тайм ПЦР]</t>
  </si>
  <si>
    <t xml:space="preserve">Mycoplasma genitalium, ДНК [реал-тайм ПЦР]</t>
  </si>
  <si>
    <t xml:space="preserve">Mycoplasma hominis, ДНК [реал-тайм ПЦР]</t>
  </si>
  <si>
    <t xml:space="preserve">Neisseria gonorrhoeae, ДНК [реал-тайм ПЦР]</t>
  </si>
  <si>
    <t xml:space="preserve">Trichomonas vaginalis, ДНК [реал-тайм ПЦР]</t>
  </si>
  <si>
    <t xml:space="preserve">Ureaplasma parvum, ДНК [реал-тайм ПЦР]</t>
  </si>
  <si>
    <t xml:space="preserve">Ureaplasma urealyticum, ДНК [реал-тайм ПЦР]</t>
  </si>
  <si>
    <t xml:space="preserve">Anaplasma phagocytophilum, ДНК [реал-тайм ПЦР]</t>
  </si>
  <si>
    <t xml:space="preserve">Bordetella pertussis, ДНК [реал-тайм ПЦР]</t>
  </si>
  <si>
    <t xml:space="preserve">Borrelia burgdorferi s.l., ДНК [реал-тайм ПЦР]</t>
  </si>
  <si>
    <t xml:space="preserve">Ehrlichia chaffeensis, ДНК [реал-тайм ПЦР]</t>
  </si>
  <si>
    <t xml:space="preserve">Leptospira, ДНК [реал-тайм ПЦР]</t>
  </si>
  <si>
    <t xml:space="preserve">HDV, РНК [ПЦР]</t>
  </si>
  <si>
    <t xml:space="preserve">Helicobacter pylori, ДНК [реал-тайм ПЦР]</t>
  </si>
  <si>
    <t xml:space="preserve">HAV, РНК [реал-тайм ПЦР]</t>
  </si>
  <si>
    <t xml:space="preserve">HGV, РНК [ПЦР]</t>
  </si>
  <si>
    <t xml:space="preserve">Streptococcus pyogenes, ДНК [реал-тайм ПЦР]</t>
  </si>
  <si>
    <t xml:space="preserve">Adenovirus, ДНК [реал-тайм ПЦР]</t>
  </si>
  <si>
    <t xml:space="preserve">Chlamydia pneumoniae, ДНК [реал-тайм ПЦР]</t>
  </si>
  <si>
    <t xml:space="preserve">Toxoplasma gondii, ДНК [реал-тайм ПЦР]</t>
  </si>
  <si>
    <t xml:space="preserve">Mycoplasma pneumoniae, ДНК [реал-тайм ПЦР]</t>
  </si>
  <si>
    <t xml:space="preserve">Streptococcus pneumoniae, ДНК [реал-тайм ПЦР]</t>
  </si>
  <si>
    <t xml:space="preserve">Enterovirus, РНК [реал-тайм ПЦР]</t>
  </si>
  <si>
    <t xml:space="preserve">Human Herpes Virus 8, ДНК [реал-тайм ПЦР]</t>
  </si>
  <si>
    <t xml:space="preserve">Ureaplasma species, ДНК [реал-тайм ПЦР]</t>
  </si>
  <si>
    <t xml:space="preserve">Rotavirus A, РНК [реал-тайм ПЦР]</t>
  </si>
  <si>
    <t xml:space="preserve">Salmonella species, ДНК [реал-тайм ПЦР]</t>
  </si>
  <si>
    <t xml:space="preserve">Yersinia pseudotuberculosis, ДНК [реал-тайм ПЦР]</t>
  </si>
  <si>
    <t xml:space="preserve">Shigella и энтероинвазивные штаммы E. coli, ДНК [реал-тайм ПЦР]</t>
  </si>
  <si>
    <t xml:space="preserve">Human Papillomavirus высокого канцерогенного риска (16, 18, 31, 33, 35, 39, 45, 51, 52, 56, 58, 59 типы), ДНК генотипирование [реал-тайм ПЦР]</t>
  </si>
  <si>
    <t xml:space="preserve">Treponema pallidum, ДНК [реал-тайм ПЦР]</t>
  </si>
  <si>
    <t xml:space="preserve">Ureaplasma species, ДНК количественно [реал-тайм ПЦР]</t>
  </si>
  <si>
    <t xml:space="preserve">Фемофлор - 16 [реал-тайм ПЦР]</t>
  </si>
  <si>
    <t xml:space="preserve">Фемофлор - 8 [реал- тайм ПЦР]</t>
  </si>
  <si>
    <t xml:space="preserve">Influenza virus A/H1N1 (sw2009), РНК [реал-тайм ПЦР]</t>
  </si>
  <si>
    <t xml:space="preserve">Influenza virus A/B (вирусы гриппа А/В), РНК [реал-тайм ПЦР]</t>
  </si>
  <si>
    <t xml:space="preserve">Mycoplasma spp., ДНК [реал-тайм ПЦР]</t>
  </si>
  <si>
    <t xml:space="preserve">Varicella Zoster Virus, ДНК [реал-тайм ПЦР]</t>
  </si>
  <si>
    <t xml:space="preserve">Острые кишечные инфекции, скрининг (Shigella spp., E. coli (EIEC), Salmonella spp., Campylobacter spp., Adenovirus F, Rotavirus A, Norovirus 2 генотип, Astrovirus)</t>
  </si>
  <si>
    <t xml:space="preserve">1 045,00</t>
  </si>
  <si>
    <t xml:space="preserve">Parvovirus B19, ДНК [реал-тайм ПЦР]</t>
  </si>
  <si>
    <t xml:space="preserve">Human Papillomavirus низкого (HPV 6, 11, 44) и высокого (HPV 16, 18, 26, 31, 33, 35, 39, 45, 51, 52, 53, 56, 58, 59, 66, 68, 73, 82) канцерогенного риска, ДНК (выявление, генотипирование и количественное определение) [реал-тайм ПЦР] </t>
  </si>
  <si>
    <t xml:space="preserve">Human Papillomavirus 16 (HPV 16), ДНК [реал-тайм ПЦР]</t>
  </si>
  <si>
    <t xml:space="preserve">Human Papillomavirus 18 (HPV 18), ДНК [реал-тайм ПЦР]</t>
  </si>
  <si>
    <t xml:space="preserve">Yersinia enterocolitica, ДНК [реал-тайм ПЦР]</t>
  </si>
  <si>
    <t xml:space="preserve">Herpes Simplex Virus 1, ДНК [реал-тайм ПЦР] </t>
  </si>
  <si>
    <t xml:space="preserve">Herpes Simplex Virus 2, ДНК [реал-тайм ПЦР]</t>
  </si>
  <si>
    <t xml:space="preserve">Human Papillomavirus 16/18 (HPV 16/18), ДНК (выявление, генотипирование и количественное определение) [реал-тайм ПЦР] </t>
  </si>
  <si>
    <t xml:space="preserve">Adenovirus F40/F41 (кишечные типы вируса), ДНК [реал-тайм ПЦР]</t>
  </si>
  <si>
    <t xml:space="preserve">Norovirus II, РНК [реал-тайм ПЦР]</t>
  </si>
  <si>
    <t xml:space="preserve">Типирование и количественное определение ДНК грибов рода Candida (C. albicans, C. glabrata, C. krusei, C. parapsilosis / C. tropicalis)</t>
  </si>
  <si>
    <t xml:space="preserve">HCV, РНК количественно, высокочувствительный метод [реал-тайм ПЦР]</t>
  </si>
  <si>
    <t xml:space="preserve">6 790,00</t>
  </si>
  <si>
    <t xml:space="preserve">Mycoplasma hominis, ДНК, количественно [реал-тайм ПЦР]</t>
  </si>
  <si>
    <t xml:space="preserve">Cytomegalovirus, ДНК, количественно [реал-тайм ПЦР]</t>
  </si>
  <si>
    <t xml:space="preserve">Диагностика бактериального вагиноза, ДНК количественно [реал-тайм ПЦР]</t>
  </si>
  <si>
    <t xml:space="preserve">Комплексное исследование на Cytomegalovirus, Epstein Barr Virus, Human Herpes Virus 6, ДНК [реал-тайм ПЦР], количественно</t>
  </si>
  <si>
    <t xml:space="preserve">Human Papillomavirus (HPV) высокого канцерогенного риска – скрининговое определение генотипов (31, 33, 35, 39, 45, 51, 52, 56, 58, 59, 66, 68) и генотипирование 16 и 18 типов [реал-тайм ПЦР, Roche Cobas 4800]</t>
  </si>
  <si>
    <t xml:space="preserve">2 950,00</t>
  </si>
  <si>
    <t xml:space="preserve">Типирование Influenza virus A (H1N1, H3N2)</t>
  </si>
  <si>
    <t xml:space="preserve">Развернутая диагностика ЗППП для мужчин (Андрофлор), ДНК количественно [реал-тайм ПЦР]</t>
  </si>
  <si>
    <t xml:space="preserve">Андрофлор-скрин, ДНК количественно [реал-тайм ПЦР]</t>
  </si>
  <si>
    <t xml:space="preserve">Флороценоз микоплазмы, ДНК количественно [реал-тайм ПЦР]</t>
  </si>
  <si>
    <t xml:space="preserve">Ureaplasma parvum, ДНК количественно [реал-тайм ПЦР]</t>
  </si>
  <si>
    <t xml:space="preserve">Ureaplasma urealyticum, ДНК количественно [реал-тайм ПЦР]</t>
  </si>
  <si>
    <t xml:space="preserve">Human Papillomavirus высокого канцерогенного риска (16, 18, 31, 33, 35, 39, 45, 51, 52, 56, 58, 59, 68), Digene-тест</t>
  </si>
  <si>
    <t xml:space="preserve">4 350,00</t>
  </si>
  <si>
    <t xml:space="preserve">Human Papillomavirus низкого канцерогенного риска (6, 11, 42, 43, 44), Digene-тест</t>
  </si>
  <si>
    <t xml:space="preserve">Epstein Barr Virus, ДНК [реал-тайм ПЦР], количественно</t>
  </si>
  <si>
    <t xml:space="preserve">Human Herpes Virus 6, ДНК [реал-тайм ПЦР], количественно</t>
  </si>
  <si>
    <t xml:space="preserve">Human Papillomavirus высокого канцерогенного риска (16, 18, 31, 33, 35, 39, 45, 51, 52, 56, 58, 59, 66, 68 типы), ДНК, без определения типа [реал-тайм ПЦР]</t>
  </si>
  <si>
    <t xml:space="preserve">Human Papillomavirus высокого канцерогенного риска (16, 18, 31, 33, 35, 39, 45, 51, 52, 56, 58, 59, 66, 68 типы), ДНК количественно, скрининг с определением возможности интеграции вируса в геном  [реал-тайм ПЦР]</t>
  </si>
  <si>
    <t xml:space="preserve">Коронавирус COVID-19 (SARS-CoV-2, РНК [реал-тайм ПЦР])</t>
  </si>
  <si>
    <t xml:space="preserve">Экспресс-анализ на COVID-19 + справка на 16 языках</t>
  </si>
  <si>
    <t xml:space="preserve">1 800,00</t>
  </si>
  <si>
    <t xml:space="preserve">10. Микробиологические исследования</t>
  </si>
  <si>
    <t xml:space="preserve">Посев на Mycoplasma species с определением чувствительности к антибиотикам (при титре 1х10^4 и выше)</t>
  </si>
  <si>
    <t xml:space="preserve">Посев на Ureaplasma species с определением чувствительности к антибиотикам (при титре 1х10^4 и выше)</t>
  </si>
  <si>
    <t xml:space="preserve">Посев Candida spp./дрожжеподобные грибы с подбором антимикотических препаратов</t>
  </si>
  <si>
    <t xml:space="preserve">Посев на Chlamydia trachomatis</t>
  </si>
  <si>
    <t xml:space="preserve">Посев на Chlamydia trachomatis с определением чувствительности к антибиотикам </t>
  </si>
  <si>
    <t xml:space="preserve">1 150,00</t>
  </si>
  <si>
    <t xml:space="preserve">Посев на Trichomonas vaginalis </t>
  </si>
  <si>
    <t xml:space="preserve">Посев на гемолитический стрептококк группы А  </t>
  </si>
  <si>
    <t xml:space="preserve">Посев на дифтерию (Corynebacterium diphtheriae)</t>
  </si>
  <si>
    <t xml:space="preserve">Посев кала на патогенную флору (диз. группа и тифопаратифозная группа) с определением чувствительности к антибиотикам</t>
  </si>
  <si>
    <t xml:space="preserve">Исследование кожи, волос и ногтевых пластинок на поверхностные микозы</t>
  </si>
  <si>
    <t xml:space="preserve">Посев кала на условно-патогенную флору с определением чувствительности к антибиотикам</t>
  </si>
  <si>
    <t xml:space="preserve">Посев содержимого десневого кармана на аэробную и факультативно-анаэробную флору </t>
  </si>
  <si>
    <t xml:space="preserve">Посев содержимого десневого кармана на анаэробную флору</t>
  </si>
  <si>
    <t xml:space="preserve">Кандидоз слизистой. Выделение чистой культуры и определение чувствительности к антимикотическим препаратам  </t>
  </si>
  <si>
    <t xml:space="preserve">Herpes Simplex Virus 1/2, иммунофлюоресценция    </t>
  </si>
  <si>
    <t xml:space="preserve">Adenovirus, иммунофлюоресценция  </t>
  </si>
  <si>
    <t xml:space="preserve">Посев на аэробную и факультативно-анаэробную флору с определением чувствительности к расширенному списку антибиотиков и подбором минимальной эффективной дозировки препарата</t>
  </si>
  <si>
    <t xml:space="preserve">Посев на анаэробную флору</t>
  </si>
  <si>
    <t xml:space="preserve">Посев на Mycoplasma species</t>
  </si>
  <si>
    <t xml:space="preserve">Посев на Ureaplasma species</t>
  </si>
  <si>
    <t xml:space="preserve">Посев отделяемого раны на анаэробную флору</t>
  </si>
  <si>
    <t xml:space="preserve">Посев крови и ликвора на стерильность</t>
  </si>
  <si>
    <t xml:space="preserve">Посев на Gardnerella vaginalis с определением титра и чувствительности к противомикробным препаратам</t>
  </si>
  <si>
    <t xml:space="preserve">Посев на аэробную и факультативно-анаэробную флору</t>
  </si>
  <si>
    <t xml:space="preserve">Посев на Yersinia spp.</t>
  </si>
  <si>
    <t xml:space="preserve">Посев на Bordetella pertussis/parapertussis</t>
  </si>
  <si>
    <t xml:space="preserve">Посев кала на патогенные эшерихии</t>
  </si>
  <si>
    <t xml:space="preserve">Исследование микробиоценоза влагалища с определением чувствительности к антибиотикам</t>
  </si>
  <si>
    <t xml:space="preserve">Посев кала на условно-патогенную флору без определения чувствительности к антибиотикам</t>
  </si>
  <si>
    <t xml:space="preserve">Посев кала на патогенную флору (диз. группа и тифопаратифозная группа) без определения чувствительности к антибиотикам</t>
  </si>
  <si>
    <t xml:space="preserve">Исследование стерильности крови (аэробный посев) с определением чувствительности к антибиотикам на анализаторе VITEK bioMerieux</t>
  </si>
  <si>
    <t xml:space="preserve">1 860,00</t>
  </si>
  <si>
    <t xml:space="preserve">Исследование стерильности крови (анаэробный посев) с определением чувствительности к антибиотикам на анализаторе VITEK bioMerieux</t>
  </si>
  <si>
    <t xml:space="preserve">1 865,00</t>
  </si>
  <si>
    <t xml:space="preserve">Посев на золотистый стафилококк (S. aureus), количественный результат</t>
  </si>
  <si>
    <t xml:space="preserve">Дисбактериоз кишечника</t>
  </si>
  <si>
    <t xml:space="preserve">Посев на золотистый стафилококк (S. аureus), качественный результат</t>
  </si>
  <si>
    <t xml:space="preserve">Определение токсинов A и B Clostridium difficile</t>
  </si>
  <si>
    <t xml:space="preserve">1 195,00</t>
  </si>
  <si>
    <t xml:space="preserve">Посев на Aspergillus spp. без определения чувствительности к антимикотическим препаратам (мазки различных локализаций)</t>
  </si>
  <si>
    <t xml:space="preserve">Посев на Cryptococcus spp. без определения чувствительности к антимикотическим препаратам (мазки различных локализаций)</t>
  </si>
  <si>
    <t xml:space="preserve">Посев на грибы родов Candida, Aspergillus, Cryptococcus с подбором антимикотических препаратов для Candida spp. (мазки различных локализаций)</t>
  </si>
  <si>
    <t xml:space="preserve">Посев на возбудителей дерматомикозов (Trichophyton spp., Microsporum spp., Epidermophyton spp.) без определения чувствительности к антимикотическим препаратам</t>
  </si>
  <si>
    <t xml:space="preserve">Посев отделяемого раны на аэробную и факультативно-анаэробную флору</t>
  </si>
  <si>
    <t xml:space="preserve">Посев отделяемого раны с определением чувствительности к расширенному списку антибиотиков и подбором минимальной эффективной дозировки препарата</t>
  </si>
  <si>
    <t xml:space="preserve">1 335,00</t>
  </si>
  <si>
    <t xml:space="preserve">Посев Candida spp. с подбором минимальной эффективной дозировки антимикотических препаратов</t>
  </si>
  <si>
    <t xml:space="preserve">12. Цитологические, морфологические и гистохимические исследования</t>
  </si>
  <si>
    <t xml:space="preserve">Цитологическое исследование мазков (соскобов) с поверхности шейки матки (наружного маточного зева) и цервикального канала на атипию</t>
  </si>
  <si>
    <t xml:space="preserve">Цитологическое исследование гормонального фона (при угрозе прерывания беременности, нарушениях цикла)</t>
  </si>
  <si>
    <t xml:space="preserve">Цитологическое исследование материала, полученного при оперативном вмешательстве</t>
  </si>
  <si>
    <t xml:space="preserve">Цитологическое исследование пунктатов, соскобов других органов и тканей</t>
  </si>
  <si>
    <t xml:space="preserve">Цитологическое исследование материала, полученного при эндоскопии (ФГДС, бронхоскопия, ларингоскопия, цистоскопия, ректороманоскопия, колоноскопия)</t>
  </si>
  <si>
    <t xml:space="preserve">Цитологическое исследование мазка (соскоба) с купола влагалища (при отсутствии шейки матки)</t>
  </si>
  <si>
    <t xml:space="preserve">Гистологическое исследование материала биопсии почки с использованием методов световой, иммунофлюоресцентной и электронной микроскопии (фиксирующий раствор - глутаровый альдегид)</t>
  </si>
  <si>
    <t xml:space="preserve">20 080,00</t>
  </si>
  <si>
    <t xml:space="preserve">Гистологическое исследование стандартной многофокусной биопсии предстательной железы (12 – 16 зон)</t>
  </si>
  <si>
    <t xml:space="preserve">2 330,00</t>
  </si>
  <si>
    <t xml:space="preserve">Иммуногистохимическая диагностика рецепторного статуса рака молочной железы (PR, ER, ki67, Her2 neu)</t>
  </si>
  <si>
    <t xml:space="preserve">4 400,00</t>
  </si>
  <si>
    <t xml:space="preserve">Иммуногистохимическое исследование клинического материала (с использованием 1 антитела)</t>
  </si>
  <si>
    <t xml:space="preserve">Гистологическое исследование материала яичек на определение мужского фактора бесплодия (фиксирующий раствор - жидкость Буэна)</t>
  </si>
  <si>
    <t xml:space="preserve">Гистологическое исследование гинекологического материала (биопсия шейки матки, влагалища, вульвы (слизистая), пайпель-биопсия эндометрия, соскобы полости матки, соскобы цервикального канала, образования (полипы))</t>
  </si>
  <si>
    <t xml:space="preserve">Гистологическое исследование эндоскопического материала (бронх, гортань, трахея, пищевод, желудок, кишка, за исключением многофокусных биопсий ЖКТ при воспалительных заболеваниях)</t>
  </si>
  <si>
    <t xml:space="preserve">Иммуноцитохимическое исследование соскобов шейки матки с определением белка р16</t>
  </si>
  <si>
    <t xml:space="preserve">2 020,00</t>
  </si>
  <si>
    <t xml:space="preserve">Гистологическое исследование эндоскопического материала ЖКТ при воспалительных заболеваниях (желудок - многофокусная биопсия, все полученные образцы с оценкой гастрита по классификации OLGA 2010; кишечник - стандартная многофокусная биопсия при воспалительных  заболеваниях, все полученные образцы)</t>
  </si>
  <si>
    <t xml:space="preserve">2 080,00</t>
  </si>
  <si>
    <t xml:space="preserve">Цитологическое исследование аспирата из полости матки</t>
  </si>
  <si>
    <t xml:space="preserve">Цитологическое исследование отпечатков с внутриматочной спирали</t>
  </si>
  <si>
    <t xml:space="preserve">Цитологическое исследование пунктатов молочной железы</t>
  </si>
  <si>
    <t xml:space="preserve">Цитологическое исследование соскобов молочной железы</t>
  </si>
  <si>
    <t xml:space="preserve">Цитологическое исследование выделений из молочной железы</t>
  </si>
  <si>
    <t xml:space="preserve">Цитологическое исследование мазков (соскобов) с поверхности шейки матки (наружного маточного зева) и цервикального канала - окрашивание по Папаниколау (Рар-тест) (смешанный мазок)</t>
  </si>
  <si>
    <t xml:space="preserve">1 255,00</t>
  </si>
  <si>
    <t xml:space="preserve">Цитологическое исследование мазков (соскобов) с поверхности шейки матки (наружного маточного зева) и цервикального канала - окрашивание по Папаниколау (Рар-тест)</t>
  </si>
  <si>
    <t xml:space="preserve">Жидкостная цитология. Исследование соскоба шейки матки и цервикального канала (окрашивание по Папаниколау)</t>
  </si>
  <si>
    <t xml:space="preserve">FISH - исследование для дифференциальной диагностики</t>
  </si>
  <si>
    <t xml:space="preserve">21 340,00</t>
  </si>
  <si>
    <t xml:space="preserve">Определение HER2 статуса опухоли методом FISH</t>
  </si>
  <si>
    <t xml:space="preserve">Определение HER2 статуса опухоли методом СISH</t>
  </si>
  <si>
    <t xml:space="preserve">Определение мутаций гена K-RAS</t>
  </si>
  <si>
    <t xml:space="preserve">7 530,00</t>
  </si>
  <si>
    <t xml:space="preserve">Определение мутаций гена N-RAS</t>
  </si>
  <si>
    <t xml:space="preserve">Фотофиксация (иллюстрация заключения изображением гистологического препарата)</t>
  </si>
  <si>
    <t xml:space="preserve">1 540,00</t>
  </si>
  <si>
    <t xml:space="preserve">Фотосканирование (изготовление цифровой копии препарата высокого разрешения)</t>
  </si>
  <si>
    <t xml:space="preserve">Дополнительное изготовление микропрепаратов (1 стекло)</t>
  </si>
  <si>
    <t xml:space="preserve">Гистологическое исследование эндоскопического материала с выявлением Helicobacter pylori</t>
  </si>
  <si>
    <t xml:space="preserve">Гистологическое исследование биопсийного (операционного) материала 1 группы (кожные и подкожные образования (1 локализация), мышечная ткань, придаточные пазухи носа, миндалины (при тонзиллитах), аденоиды, эпулиды, грыжевые мешки, желчный пузырь, стенки раневого канала, ткань свищевого хода и грануляции, аневризма сосуда, варикозно-расширенные вены, геморроидальные узлы, кисты яичника, анальная трещина, аппендикс)</t>
  </si>
  <si>
    <t xml:space="preserve">Гистологическое исследование биопсийного (операционного) материала 2 группы (придатки матки, молочная железа при секторальной резекции, доли щитовидной железы, узлы миомы матки, лимфоузлы, сальники)</t>
  </si>
  <si>
    <t xml:space="preserve">2 040,00</t>
  </si>
  <si>
    <t xml:space="preserve">Гистологическое исследование биопсийного (операционного) материала 3 группы (предстательная железа (ТУР и эктомия), легкое, желудок, матка (экстирпация матки  с придатками), кишечник, почка, молочная железа и другие органы и органокомлексы при радикальных операциях)</t>
  </si>
  <si>
    <t xml:space="preserve">3 655,00</t>
  </si>
  <si>
    <t xml:space="preserve">Гистологическое исследование биопсийного (операционного) материала 4 группы (центральная нервная система, костный мозг и материал костной ткани)</t>
  </si>
  <si>
    <t xml:space="preserve">Консультация биопсийного (операционного) материала любой группы сложности (по готовому материалу, 1 стекло)</t>
  </si>
  <si>
    <t xml:space="preserve">2 120,00</t>
  </si>
  <si>
    <t xml:space="preserve">Определение мутации гена BRAF в тканях опухолей</t>
  </si>
  <si>
    <t xml:space="preserve">Определение мутации гена EGFR в тканях опухолей</t>
  </si>
  <si>
    <t xml:space="preserve">11 880,00</t>
  </si>
  <si>
    <t xml:space="preserve">Определение перестройки гена ALK при раке легкого методом ИГХ</t>
  </si>
  <si>
    <t xml:space="preserve">6 600,00</t>
  </si>
  <si>
    <t xml:space="preserve">Иммуноцитохимическое исследование соскобов шейки матки с определением белка р16 и Ki 67</t>
  </si>
  <si>
    <t xml:space="preserve">2 375,00</t>
  </si>
  <si>
    <t xml:space="preserve">Гистологическое исследование пункционного материала (печень, почка, молочная железа, щитовидная железа и другие органы и ткани (за исключением материала многофокусной пункционной биопсии предстательной железы))</t>
  </si>
  <si>
    <t xml:space="preserve">2 070,00</t>
  </si>
  <si>
    <t xml:space="preserve">Определение прогностического маркера (1 антитело)</t>
  </si>
  <si>
    <t xml:space="preserve">6 160,00</t>
  </si>
  <si>
    <t xml:space="preserve">Иммуногистохимическая диагностика опухоли предстательной железы (Ck5, P63, AMACR)</t>
  </si>
  <si>
    <t xml:space="preserve">7 700,00</t>
  </si>
  <si>
    <t xml:space="preserve">Иммуногистохимическая диагностика хронического эндометрита (фаза пролиферации)</t>
  </si>
  <si>
    <t xml:space="preserve">6 930,00</t>
  </si>
  <si>
    <t xml:space="preserve">Иммуногистохимическая диагностика рецепторного статуса эндометрия (стадия секреции) - стандартное</t>
  </si>
  <si>
    <t xml:space="preserve">Иммуногистохимическая диагностика рецепторного статуса эндометрия (стадия секреции) - расширенное</t>
  </si>
  <si>
    <t xml:space="preserve">10 010,00</t>
  </si>
  <si>
    <t xml:space="preserve">Иммуногистохимическое исследование клинического материала (с использованием 2 антител)</t>
  </si>
  <si>
    <t xml:space="preserve">4 620,00</t>
  </si>
  <si>
    <t xml:space="preserve">Иммуногистохимическое исследование клинического материала (с использованием 3 антител)</t>
  </si>
  <si>
    <t xml:space="preserve">Иммуногистохимическое исследование клинического материала (с использованием 4 антител)</t>
  </si>
  <si>
    <t xml:space="preserve">9 240,00</t>
  </si>
  <si>
    <t xml:space="preserve">Иммуногистохимическое исследование клинического материала (с использованием 5 антител)</t>
  </si>
  <si>
    <t xml:space="preserve">11 550,00</t>
  </si>
  <si>
    <t xml:space="preserve">Иммуногистохимическое исследование клинического материала (с использованием 6 антител)</t>
  </si>
  <si>
    <t xml:space="preserve">13 860,00</t>
  </si>
  <si>
    <t xml:space="preserve">Иммуногистохимическое исследование клинического материала (с использованием 7 антител)</t>
  </si>
  <si>
    <t xml:space="preserve">16 170,00</t>
  </si>
  <si>
    <t xml:space="preserve">Иммуногистохимическое исследование клинического материала (с использованием 8 антител)</t>
  </si>
  <si>
    <t xml:space="preserve">18 480,00</t>
  </si>
  <si>
    <t xml:space="preserve">Иммуногистохимическое исследование клинического материала (с использованием 9 антител)</t>
  </si>
  <si>
    <t xml:space="preserve">20 790,00</t>
  </si>
  <si>
    <t xml:space="preserve">Иммуногистохимическое исследование клинического материала (с использованием 10 антител)</t>
  </si>
  <si>
    <t xml:space="preserve">23 100,00</t>
  </si>
  <si>
    <t xml:space="preserve">ГистоFISH анализ всех специфических аберраций на парафиновых срезах</t>
  </si>
  <si>
    <t xml:space="preserve">12 505,00</t>
  </si>
  <si>
    <t xml:space="preserve">ГистоFISH анализ перестроек гена BCL-6 на парафиновых срезах</t>
  </si>
  <si>
    <t xml:space="preserve">ГистоFISH анализ транслокации t(2;5)(p23;q35) на парафиновых срезах</t>
  </si>
  <si>
    <t xml:space="preserve">ГистоFISH анализ t(11;14)(q13;q32) на парафиновых срезах</t>
  </si>
  <si>
    <t xml:space="preserve">ГистоFISH анализ перестроек BCL2 гена на парафиновых срезах</t>
  </si>
  <si>
    <t xml:space="preserve">Ki-маркер пролиферативной активности</t>
  </si>
  <si>
    <t xml:space="preserve">5 865,00</t>
  </si>
  <si>
    <t xml:space="preserve">Иммуноцитохимическое исследование материала (1 маркер) (кроме PTEN)</t>
  </si>
  <si>
    <t xml:space="preserve">5 015,00</t>
  </si>
  <si>
    <t xml:space="preserve">Иммуноцитохимическое исследование материала (2 маркера) (кроме PTEN)</t>
  </si>
  <si>
    <t xml:space="preserve">6 120,00</t>
  </si>
  <si>
    <t xml:space="preserve">Иммуноцитохимическое исследование материала (3 маркера) (кроме PTEN)</t>
  </si>
  <si>
    <t xml:space="preserve">7 642,00</t>
  </si>
  <si>
    <t xml:space="preserve">Иммуноцитохимическое исследование материала (4 маркера) (кроме PTEN)</t>
  </si>
  <si>
    <t xml:space="preserve">8 585,00</t>
  </si>
  <si>
    <t xml:space="preserve">Иммуноцитохимическое исследование материала (5 маркеров) (кроме PTEN)</t>
  </si>
  <si>
    <t xml:space="preserve">11 475,00</t>
  </si>
  <si>
    <t xml:space="preserve">Иммуноцитохимическое исследование материала (6 и более маркеров) (кроме PTEN)</t>
  </si>
  <si>
    <t xml:space="preserve">13 252,00</t>
  </si>
  <si>
    <t xml:space="preserve">Определение неопластических изменений эндометрия — PTEN</t>
  </si>
  <si>
    <t xml:space="preserve">6 375,00</t>
  </si>
  <si>
    <t xml:space="preserve">Диагностика хронического эндометрита: CD20+, CD56+, CD138+, HLA-DR</t>
  </si>
  <si>
    <t xml:space="preserve">8 415,00</t>
  </si>
  <si>
    <t xml:space="preserve">Определение предиктора изменений эндометрия PTEN, Ki-67</t>
  </si>
  <si>
    <t xml:space="preserve">Исследование рецептивности эндометрия: рецепторы к эстрогенам, рецепторы к прогестеронам (в строме и железах эндометрия), Ki67 (индекс пролиферативной активности) (кроме PTEN)</t>
  </si>
  <si>
    <t xml:space="preserve">10 625,00</t>
  </si>
  <si>
    <t xml:space="preserve">Исследование аутоиммунного характера эндометрита: HLA-DR</t>
  </si>
  <si>
    <t xml:space="preserve">5 525,00</t>
  </si>
  <si>
    <t xml:space="preserve">Определение риска возникновения и неблагоприятного течения  заболевания  уротелиального рака мочевого пузыря, определение p16ink4a в осадке мочи</t>
  </si>
  <si>
    <t xml:space="preserve">Определение цитокератина CK20 в осадке мочи</t>
  </si>
  <si>
    <t xml:space="preserve">Определение онкопротеина р16ink4a + р53 в качестве уточняющих тестов к первому этапу для определения потенциала дисплазии эпителия</t>
  </si>
  <si>
    <t xml:space="preserve">Определение онкопротеина р16ink4a</t>
  </si>
  <si>
    <t xml:space="preserve">5 955,00</t>
  </si>
  <si>
    <t xml:space="preserve">Определение рецептора PD-L1 в ткани опухоли методом ИГХ</t>
  </si>
  <si>
    <t xml:space="preserve">10 085,00</t>
  </si>
  <si>
    <t xml:space="preserve">Жидкостная цитология. Исследование пунктатов щитовидной железы, технология BD SurePath</t>
  </si>
  <si>
    <t xml:space="preserve">1 115,00</t>
  </si>
  <si>
    <t xml:space="preserve">Дополнительное гистохимическое окрашивание</t>
  </si>
  <si>
    <t xml:space="preserve">Жидкостная цитология. Исследование пунктатов молочной железы, технология BD SurePath</t>
  </si>
  <si>
    <t xml:space="preserve">Определение мутаций в гене C-KIT</t>
  </si>
  <si>
    <t xml:space="preserve">16 925,00</t>
  </si>
  <si>
    <t xml:space="preserve">Гибридизация In Situ (FISH, CISH, SISH) - с применением 1 зонда</t>
  </si>
  <si>
    <t xml:space="preserve">21 155,00</t>
  </si>
  <si>
    <t xml:space="preserve">Определение микросателлитной нестабильности MMR (MSI)</t>
  </si>
  <si>
    <t xml:space="preserve">21 175,00</t>
  </si>
  <si>
    <t xml:space="preserve">Определение перестройки гена ROS1 в ткани опухоли методом ИГХ</t>
  </si>
  <si>
    <t xml:space="preserve">10 155,00</t>
  </si>
  <si>
    <t xml:space="preserve">13. Аутоиммунные заболевания</t>
  </si>
  <si>
    <t xml:space="preserve">Антитела к овариальным (текальным) антигенам</t>
  </si>
  <si>
    <t xml:space="preserve">Аллоиммунные антиэритроцитарные антитела (в том числе антирезусные), титр</t>
  </si>
  <si>
    <t xml:space="preserve">Антитела к спермальным антигенам (в крови)  </t>
  </si>
  <si>
    <t xml:space="preserve">Антитела к спермальным антигенам (в сперме)</t>
  </si>
  <si>
    <t xml:space="preserve">Антитела к двухцепочечной ДНК (анти-dsDNA), IgG</t>
  </si>
  <si>
    <t xml:space="preserve">Антитела к инсулину, IgG</t>
  </si>
  <si>
    <t xml:space="preserve">Антитела к рецепторам ТТГ (анти-pTTГ)</t>
  </si>
  <si>
    <t xml:space="preserve">Антифосфолипидные антитела IgM</t>
  </si>
  <si>
    <t xml:space="preserve">Антитела к циклическому цитруллинсодержащему пептиду, IgG</t>
  </si>
  <si>
    <t xml:space="preserve">Антитела к ядерным антигенам (ANA), скрининг</t>
  </si>
  <si>
    <t xml:space="preserve">Антитела к островковым клеткам поджелудочной железы, IgG</t>
  </si>
  <si>
    <t xml:space="preserve">Антитела к глиадину, IgA</t>
  </si>
  <si>
    <t xml:space="preserve">Антитела к глиадину, IgG</t>
  </si>
  <si>
    <t xml:space="preserve">Антифосфолипидные антитела IgG  </t>
  </si>
  <si>
    <t xml:space="preserve">Ревматоидный фактор</t>
  </si>
  <si>
    <t xml:space="preserve">Антитела к митохондриям (AMA)</t>
  </si>
  <si>
    <t xml:space="preserve">Антитела к микросомальной фракции печени и почек (анти-LKM)</t>
  </si>
  <si>
    <t xml:space="preserve">Антитела к бета-2-гликопротеину</t>
  </si>
  <si>
    <t xml:space="preserve">Антикератиновые антитела (АКА), IgG</t>
  </si>
  <si>
    <t xml:space="preserve">Антитела к цитруллинированному виментину (анти-MCV)</t>
  </si>
  <si>
    <t xml:space="preserve">Антитела к базальной мембране клубочка, IgG</t>
  </si>
  <si>
    <t xml:space="preserve">Антитела к С1q фактору комплемента, IgG</t>
  </si>
  <si>
    <t xml:space="preserve">Антитела к клеткам сосудистого эндотелия (HUVEC), IgG</t>
  </si>
  <si>
    <t xml:space="preserve">Антитела к париетальным (обкладочным) клеткам желудка</t>
  </si>
  <si>
    <t xml:space="preserve">Антитела к гладким мышцам</t>
  </si>
  <si>
    <t xml:space="preserve">Антитела к эндомизию, IgA</t>
  </si>
  <si>
    <t xml:space="preserve">Антитела к тканевой трансглутаминазе, IgG</t>
  </si>
  <si>
    <t xml:space="preserve">Антитела к тканевой трансглутаминазе, IgA</t>
  </si>
  <si>
    <t xml:space="preserve">Антиретикулиновые антитела (APA), IgG и IgA</t>
  </si>
  <si>
    <t xml:space="preserve">Антитела к десмосомам кожи, IgG</t>
  </si>
  <si>
    <t xml:space="preserve">Антитела к эпидермальной базальной мембране, IgG</t>
  </si>
  <si>
    <t xml:space="preserve">Антитела к миокарду, IgG</t>
  </si>
  <si>
    <t xml:space="preserve">Антитела к скелетным мышцам, IgG</t>
  </si>
  <si>
    <t xml:space="preserve">Диагностика воспалительных полирадикулоневритов (антитела к ганглиозидам асиало-GM1, GM1, GM2, GD1a, GD1b, GQ1a, GQ1b, GT1a классов IgG/IgM)</t>
  </si>
  <si>
    <t xml:space="preserve">Антитела к стероидпродуцирующим клеткам надпочечника</t>
  </si>
  <si>
    <t xml:space="preserve">Антитела к стероидпродуцирующим клеткам яичка</t>
  </si>
  <si>
    <t xml:space="preserve">Антинуклеарный фактор на HEp-2-клетках, IgG</t>
  </si>
  <si>
    <t xml:space="preserve">Антитела к экстрагируемому ядерному антигену (ENA-скрин)  </t>
  </si>
  <si>
    <t xml:space="preserve">Антитела к кардиолипину, IgG и IgM</t>
  </si>
  <si>
    <t xml:space="preserve">Антиперинуклеарный фактор, IgG</t>
  </si>
  <si>
    <t xml:space="preserve">Ангиотензин-превращающий фермент сыворотки, IgG</t>
  </si>
  <si>
    <t xml:space="preserve">1 130,00</t>
  </si>
  <si>
    <t xml:space="preserve">Антитела к цитоплазме нейтрофилов, IgG (с определением типа свечения)</t>
  </si>
  <si>
    <t xml:space="preserve">Антитела к миелопероксидазе (анти-МРО), IgG</t>
  </si>
  <si>
    <t xml:space="preserve">Антитела к протеиназе-3 (анти-PR-3), IgG</t>
  </si>
  <si>
    <t xml:space="preserve">Полуколичественное выявление криоглобулинов с активностью РФ, IgM</t>
  </si>
  <si>
    <t xml:space="preserve">Диагностика рассеянного склероза (изоэлектрофокусирование олигоклонального IgG в ликворе и сыворотке)  </t>
  </si>
  <si>
    <t xml:space="preserve">Скрининг болезней соединительной ткани</t>
  </si>
  <si>
    <t xml:space="preserve">1 090,00</t>
  </si>
  <si>
    <t xml:space="preserve">Диагностика системной красной волчанки</t>
  </si>
  <si>
    <t xml:space="preserve">Диагностика антифосфолипидного синдрома (АФС)</t>
  </si>
  <si>
    <t xml:space="preserve">Развернутая диагностика антифосфолипидного синдрома (АФС)</t>
  </si>
  <si>
    <t xml:space="preserve">1 770,00</t>
  </si>
  <si>
    <t xml:space="preserve">Антинуклеарные антитела, IgG (анти-Sm, RNP/Sm, SS-A, SS-B, Scl-70, PM-Scl, PCNA, dsDNA, CENT-B, Jo-1, к гистонам, к нуклеосомам, Ribo P, AMA-M2), иммуноблот</t>
  </si>
  <si>
    <t xml:space="preserve">Диагностика раннего ревматоидного артрита</t>
  </si>
  <si>
    <t xml:space="preserve">1 575,00</t>
  </si>
  <si>
    <t xml:space="preserve">Диагностика гранулематозных васкулитов</t>
  </si>
  <si>
    <t xml:space="preserve">Диагностика аутоиммунного поражения почек</t>
  </si>
  <si>
    <t xml:space="preserve">Скрининг аутоиммунного поражения печени</t>
  </si>
  <si>
    <t xml:space="preserve">1 120,00</t>
  </si>
  <si>
    <t xml:space="preserve">Антитела к антигенам аутоиммунных заболеваний печени (антитела к микросомам печени-почек 1 типа (LKM-1), пируват-декарбоксилазному комплексу митохондрий (PDC/М2), цитозольному антигену (LC-1) и растворимому антигену печени (SLA/LP)), IgG</t>
  </si>
  <si>
    <t xml:space="preserve">Развернутая серология аутоиммунных заболеваний печени</t>
  </si>
  <si>
    <t xml:space="preserve">2 520,00</t>
  </si>
  <si>
    <t xml:space="preserve">Целиакия. Скрининг (дети до 2 лет)</t>
  </si>
  <si>
    <t xml:space="preserve">1 140,00</t>
  </si>
  <si>
    <t xml:space="preserve">Дифференциальная диагностика болезни Крона и язвенного колита</t>
  </si>
  <si>
    <t xml:space="preserve">Диагностика пузырных дерматозов</t>
  </si>
  <si>
    <t xml:space="preserve">1 125,00</t>
  </si>
  <si>
    <t xml:space="preserve">Диагностика воспалительных миокардиопатий</t>
  </si>
  <si>
    <t xml:space="preserve">Диагностика паранеопластических энцефалитов (антитела к антигенам белого и серого вещества мозга (Yo-1, Hu, Ri) и мембранному антигену (Ma)</t>
  </si>
  <si>
    <t xml:space="preserve">Иммуноблот при полимиозите (Мi2b, Ku, Pm-Scl100, PM-Scl75, Jo-1, SRP, PL-7, PL-12 EJ, OJ, Ro-52)</t>
  </si>
  <si>
    <t xml:space="preserve">Целиакия. Скрининг (взрослые и дети старше 2 лет)</t>
  </si>
  <si>
    <t xml:space="preserve">Целиакия. Расширенное серологическое обследование</t>
  </si>
  <si>
    <t xml:space="preserve">Совместное определение антикератиновых антител и антиперинуклеарного фактора</t>
  </si>
  <si>
    <t xml:space="preserve">Панель антител к антигенам цитоплазмы нейтрофилов (ANCA Сombi 7: протеиназа-3, миелопероксидаза, нейтрофильная эластаза, катепсин G, белок BPI, лактоферрин, лизоцим)</t>
  </si>
  <si>
    <t xml:space="preserve">Антитела к тромбоцитам, IgG</t>
  </si>
  <si>
    <t xml:space="preserve">Антитела к внутреннему фактору Кастла, IgG</t>
  </si>
  <si>
    <t xml:space="preserve">Антитела к тиреоглобулину (антиТГ)</t>
  </si>
  <si>
    <t xml:space="preserve">Антитела к тиреопероксидазе (антиТПО)</t>
  </si>
  <si>
    <t xml:space="preserve">Антитела к глутаматдекарбоксилазе (анти-GAD), IgG</t>
  </si>
  <si>
    <t xml:space="preserve">Антитела к одноцепочечной ДНК (анти-ssDNA), IgG</t>
  </si>
  <si>
    <t xml:space="preserve">Развернутая диагностика склеродермии, IgG (иммуноблот антинуклеарных антител: анти-Scl-70, CENT-A, CENT-B, RP11, RP155, Fibrillarin, NOR90, Th/To, PM-Scl 100/75, Ku, PDGFR, Ro-52)</t>
  </si>
  <si>
    <t xml:space="preserve">Диагностика миастении (антитела к ацетилхолиновому рецептору (АхР))</t>
  </si>
  <si>
    <t xml:space="preserve">2 400,00</t>
  </si>
  <si>
    <t xml:space="preserve">Антитела к нуклеосомам класса IgG</t>
  </si>
  <si>
    <t xml:space="preserve">Кальпротектин в кале</t>
  </si>
  <si>
    <t xml:space="preserve">Определение неоптерина в сыворотке крови (диагностика туберкулеза и вирусных инфекций)</t>
  </si>
  <si>
    <t xml:space="preserve">1 430,00</t>
  </si>
  <si>
    <t xml:space="preserve">Диагностика аутоиммунного панкреатита (определение концентрации IgG4)</t>
  </si>
  <si>
    <t xml:space="preserve">Антитела к асиалогликопротеиновому рецептору (ASGPR), IgG</t>
  </si>
  <si>
    <t xml:space="preserve">Скрининг миеломной болезни и парапротеинемий (иммунофиксация сыворотки крови с пентавалентной сывороткой)</t>
  </si>
  <si>
    <t xml:space="preserve">Белок Бенс-Джонса в моче, количественно (иммунофиксация мочи)</t>
  </si>
  <si>
    <t xml:space="preserve">Антитела к дсДНК-нуклеосомному комплексу класса IgG, подтверждение, тест 2-го поколения</t>
  </si>
  <si>
    <t xml:space="preserve">Антитела к фосфатидил-протромбину  (PS-PT) IgG/IgM суммарно</t>
  </si>
  <si>
    <t xml:space="preserve">Антитела к рецептору фосфолипазы А2 - диагностика мембранозной нефропатии, IgG</t>
  </si>
  <si>
    <t xml:space="preserve">Антитела к Sacchаromyces cerevisiae (ASCA) классов IgG</t>
  </si>
  <si>
    <t xml:space="preserve">Антитела к Sacchаromyces cerevisiae (ASCA) классов IgA</t>
  </si>
  <si>
    <t xml:space="preserve">Антитела к цитоплазме нейтрофилов класса IgA (АНЦА)</t>
  </si>
  <si>
    <t xml:space="preserve">Антитела к бокаловидным клеткам кишечника, IgG</t>
  </si>
  <si>
    <t xml:space="preserve">Антитела к десмоглеину-1, IgG</t>
  </si>
  <si>
    <t xml:space="preserve">Антитела к десмоглеину-3, IgG</t>
  </si>
  <si>
    <t xml:space="preserve">Антитела к белку BP180, IgG</t>
  </si>
  <si>
    <t xml:space="preserve">Антитела к белку BP230, IgG</t>
  </si>
  <si>
    <t xml:space="preserve">Антитела к аквапорину 4 (NMO), IgG</t>
  </si>
  <si>
    <t xml:space="preserve">Антитела к антигенам клеток поджелудочной железы (GAD/IA-2), IgG</t>
  </si>
  <si>
    <t xml:space="preserve">1 060,00</t>
  </si>
  <si>
    <t xml:space="preserve">Антитела к тирозинфосфатазе (IA-2), IgG</t>
  </si>
  <si>
    <t xml:space="preserve">Антитела к антигенам миелина, IgG</t>
  </si>
  <si>
    <t xml:space="preserve">Антитела к аннексину V класса IgG</t>
  </si>
  <si>
    <t xml:space="preserve">Антитела к аннексину V класса IgM</t>
  </si>
  <si>
    <t xml:space="preserve">Комбинированное обследование при воспалительных заболеваниях кишечника</t>
  </si>
  <si>
    <t xml:space="preserve">1 970,00</t>
  </si>
  <si>
    <t xml:space="preserve">Скрининг белка Бенс-Джонса в моче (иммунофиксация с поливалентной антисывороткой)</t>
  </si>
  <si>
    <t xml:space="preserve">Электрофорез белков мочи с определением типа протеинурии</t>
  </si>
  <si>
    <t xml:space="preserve">Типирование парапротеина в сыворотке крови (с помощью иммунофиксации с панелью антисывороток IgG, IgA, IgM, IgD, IgE, kappa, lambda)</t>
  </si>
  <si>
    <t xml:space="preserve">2 110,00</t>
  </si>
  <si>
    <t xml:space="preserve">Фенотипирование альфа-1-антитрипсина с помощью изоэлектрофокусирования PIM, PiZ, PiS и другие аллельные формы (эмфизема, ХОБЛ)</t>
  </si>
  <si>
    <t xml:space="preserve">1 835,00</t>
  </si>
  <si>
    <t xml:space="preserve">Антитела к экзокринной части поджелудочной железы, IgG</t>
  </si>
  <si>
    <t xml:space="preserve">Альфа-1-антитрипсин в кале, кишечная потеря белка</t>
  </si>
  <si>
    <t xml:space="preserve">Антитела к NMDA рецептору (аутоиммунный энцефалит), IgG</t>
  </si>
  <si>
    <t xml:space="preserve">Определение активности ингибитора С1 фактора комплемента (C1INH)</t>
  </si>
  <si>
    <t xml:space="preserve">Антитела к кардиолипину, IgG</t>
  </si>
  <si>
    <t xml:space="preserve">Антитела к кардиолипину, IgМ</t>
  </si>
  <si>
    <t xml:space="preserve">Антитела к бета-2-гликопротеину, IgМ</t>
  </si>
  <si>
    <t xml:space="preserve">Антитела к дезаминированным пептидам глиадина, IgA</t>
  </si>
  <si>
    <t xml:space="preserve">Антитела к дезаминированным пептидам глиадина, IgG</t>
  </si>
  <si>
    <t xml:space="preserve">Исследование IgG-иммунных комплексов методом связывания с C1q (С1q-IgG)</t>
  </si>
  <si>
    <t xml:space="preserve">Определение общей гемолитической способности комплемента (CH-50)</t>
  </si>
  <si>
    <t xml:space="preserve">Иммуноблот антифосфолипидных антител, IgG и IgM</t>
  </si>
  <si>
    <t xml:space="preserve">2 720,00</t>
  </si>
  <si>
    <t xml:space="preserve">Иммунологический тест определения холодовых агглютининов при гемолитических анемиях</t>
  </si>
  <si>
    <t xml:space="preserve">Иммунологический тест определения полиспецифических агглютининов при гемолитических анемиях</t>
  </si>
  <si>
    <t xml:space="preserve">Иммунологический тест определения моноспецифических агглютининов при гемолитических анемиях</t>
  </si>
  <si>
    <t xml:space="preserve">Выявление аутоиммунной патологии (ЦИК IgG-C1q и CH-50)</t>
  </si>
  <si>
    <t xml:space="preserve">Антигрупповые антитела со стандартными эритроцитами (естественные анти-А, анти-В, иммунные неполные анти-А, анти-В)</t>
  </si>
  <si>
    <t xml:space="preserve">Антигены системы Rh (C, E, c, e), Kell – фенотипирование</t>
  </si>
  <si>
    <t xml:space="preserve">Антитела к бета-2-гликопротеину, IgG</t>
  </si>
  <si>
    <t xml:space="preserve">Зонулин в кале</t>
  </si>
  <si>
    <t xml:space="preserve">5 500,00</t>
  </si>
  <si>
    <t xml:space="preserve">ЭЛИ-Висцеро-Тест-24 (антитела к 24 антигенам основных органов и систем человека)</t>
  </si>
  <si>
    <t xml:space="preserve">5 295,00</t>
  </si>
  <si>
    <t xml:space="preserve">Антитела к хорионическому гонадотропину человека  (анти-ХГЧ IgG и анти-ХГЧ IgM)</t>
  </si>
  <si>
    <t xml:space="preserve">ЭЛИ-АФС-ХГЧ Тест (антифосфолипидный синдром, анти-ХГЧ синдром, 6 антигенов)</t>
  </si>
  <si>
    <t xml:space="preserve">2 180,00</t>
  </si>
  <si>
    <t xml:space="preserve">ЭЛИ-В-6-Тест (общее состояние иммунной системы, подготовка к вакцинации, 6 антигенов)</t>
  </si>
  <si>
    <t xml:space="preserve">Антитела к кардиолипину, IgA</t>
  </si>
  <si>
    <t xml:space="preserve">Антитела к цитоплазматическому антигену SS-A(RO) (Анти-Ro/SS-A)</t>
  </si>
  <si>
    <t xml:space="preserve">Антитела к экстрагируемым ядерным антигенам RNP/Sm</t>
  </si>
  <si>
    <t xml:space="preserve">Антитела к цитоплазматическому антигену SS-B(La) (Анти-La/SS-B)</t>
  </si>
  <si>
    <t xml:space="preserve">Антитела к антигену Scl-70 (Анти-Scl-70)</t>
  </si>
  <si>
    <t xml:space="preserve">Антитела к цитоплазматическому антигену Jo (Анти-Jo)</t>
  </si>
  <si>
    <t xml:space="preserve">Антитела к гистонам</t>
  </si>
  <si>
    <t xml:space="preserve">Антитела к центромерам (CENP-B)</t>
  </si>
  <si>
    <t xml:space="preserve">Электрофорез липидов с расчетом триглицеридов</t>
  </si>
  <si>
    <t xml:space="preserve">2 045,00</t>
  </si>
  <si>
    <t xml:space="preserve">Электрофорез липидов с расчетом холестерина</t>
  </si>
  <si>
    <t xml:space="preserve">Электрофорез липидных фракций с типированием гиперлипидемий</t>
  </si>
  <si>
    <t xml:space="preserve">3 400,00</t>
  </si>
  <si>
    <t xml:space="preserve">Электрофорез гемоглобина для диагностики гемоглобинопатий</t>
  </si>
  <si>
    <t xml:space="preserve">2 215,00</t>
  </si>
  <si>
    <t xml:space="preserve">Антитела к NR2 субъединице NMDA рецептора глутамата в сыворотке</t>
  </si>
  <si>
    <t xml:space="preserve">2 280,00</t>
  </si>
  <si>
    <t xml:space="preserve">Антинейрональные антитела, IgG</t>
  </si>
  <si>
    <t xml:space="preserve">3 360,00</t>
  </si>
  <si>
    <t xml:space="preserve">15. Лекарственный мониторинг</t>
  </si>
  <si>
    <t xml:space="preserve">Вальпроевая кислота</t>
  </si>
  <si>
    <t xml:space="preserve">Карбамазепин </t>
  </si>
  <si>
    <t xml:space="preserve">Фенобарбитал</t>
  </si>
  <si>
    <t xml:space="preserve">Дифенин</t>
  </si>
  <si>
    <t xml:space="preserve">Топирамат</t>
  </si>
  <si>
    <t xml:space="preserve">Ламотриджин  </t>
  </si>
  <si>
    <t xml:space="preserve">Дигоксин</t>
  </si>
  <si>
    <t xml:space="preserve">Теофиллин</t>
  </si>
  <si>
    <t xml:space="preserve">Леветирацетам</t>
  </si>
  <si>
    <t xml:space="preserve">Лизодрен</t>
  </si>
  <si>
    <t xml:space="preserve">Рисперидон</t>
  </si>
  <si>
    <t xml:space="preserve">Оланзапин</t>
  </si>
  <si>
    <t xml:space="preserve">Пароксетин</t>
  </si>
  <si>
    <t xml:space="preserve">Арипипразол</t>
  </si>
  <si>
    <t xml:space="preserve">Зипрасидон</t>
  </si>
  <si>
    <t xml:space="preserve">Эсциталопрам</t>
  </si>
  <si>
    <t xml:space="preserve">Кветиапин</t>
  </si>
  <si>
    <t xml:space="preserve">Циталопрам</t>
  </si>
  <si>
    <t xml:space="preserve">Сертралин</t>
  </si>
  <si>
    <t xml:space="preserve">Миртазапин</t>
  </si>
  <si>
    <t xml:space="preserve">Флекаинид</t>
  </si>
  <si>
    <t xml:space="preserve">Клоназепам</t>
  </si>
  <si>
    <t xml:space="preserve">Галоперидол</t>
  </si>
  <si>
    <t xml:space="preserve">Флуоксетин</t>
  </si>
  <si>
    <t xml:space="preserve">Дулоксетин</t>
  </si>
  <si>
    <t xml:space="preserve">Окскарбазепин</t>
  </si>
  <si>
    <t xml:space="preserve">Палиперидон</t>
  </si>
  <si>
    <t xml:space="preserve">Такролимус</t>
  </si>
  <si>
    <t xml:space="preserve">1 455,00</t>
  </si>
  <si>
    <t xml:space="preserve">Циклоспорин</t>
  </si>
  <si>
    <t xml:space="preserve">Эверолимус</t>
  </si>
  <si>
    <t xml:space="preserve">16. Цитогенетические исследования</t>
  </si>
  <si>
    <t xml:space="preserve">Исследование кариотипа (количественные и структурные аномалии хромосом) по лимфоцитам периферической крови (1 человек)</t>
  </si>
  <si>
    <t xml:space="preserve">4 015,00</t>
  </si>
  <si>
    <t xml:space="preserve">Исследование кариотипа абортивного материала молекулярными методами с исследованием микроструктурных аномалий хромосом</t>
  </si>
  <si>
    <t xml:space="preserve">2 415,00</t>
  </si>
  <si>
    <t xml:space="preserve">Исследование микроделеций и микродупликаций хромосом</t>
  </si>
  <si>
    <t xml:space="preserve">4 085,00</t>
  </si>
  <si>
    <t xml:space="preserve">17. Генетическое установление родства</t>
  </si>
  <si>
    <t xml:space="preserve">Генетическое установление отцовства/материнства (2 участника: ребенок и предполагаемый родитель)</t>
  </si>
  <si>
    <t xml:space="preserve">11 980,00</t>
  </si>
  <si>
    <t xml:space="preserve">Генетическое установление отцовства/материнства (3 участника: ребенок, безусловный родитель, предполагаемый родитель)</t>
  </si>
  <si>
    <t xml:space="preserve">9 050,00</t>
  </si>
  <si>
    <t xml:space="preserve">Дополнительный участник к 17-001 или 17-003 (ребенок или предполагаемый родитель)</t>
  </si>
  <si>
    <t xml:space="preserve">3 280,00</t>
  </si>
  <si>
    <t xml:space="preserve">Генетическое установление родства по женской линии при любой дальности родства, мтДНК (2 участника: предполагаемые родственники по женской линии, лица любого пола: братья, сестры по матери и т.д.)</t>
  </si>
  <si>
    <t xml:space="preserve">Генетическое установление родства по мужской линии, тестирование Y-хромосомы (2 участника)</t>
  </si>
  <si>
    <t xml:space="preserve">Дополнительный участник к 17-005</t>
  </si>
  <si>
    <t xml:space="preserve">Дополнительный участник к 17-006</t>
  </si>
  <si>
    <t xml:space="preserve">5 480,00</t>
  </si>
  <si>
    <t xml:space="preserve">Генетическое установление родства "Универсальный тест" (до 4 участников)</t>
  </si>
  <si>
    <t xml:space="preserve">19 465,00</t>
  </si>
  <si>
    <t xml:space="preserve">Дополнительный участник к 17-032, с которым должен быть рассчитан индекс родства</t>
  </si>
  <si>
    <t xml:space="preserve">9 775,00</t>
  </si>
  <si>
    <t xml:space="preserve">Генетическое установление родства, тестирование Х-хромосомы (2 участника:бабушка по линии отца – внучка, сводные сестры по отцу)</t>
  </si>
  <si>
    <t xml:space="preserve">14 025,00</t>
  </si>
  <si>
    <t xml:space="preserve">Дополнительный участник исследования к 17-034</t>
  </si>
  <si>
    <t xml:space="preserve">6 800,00</t>
  </si>
  <si>
    <t xml:space="preserve">ДНК-профилирование, 25 маркеров (1 человек)</t>
  </si>
  <si>
    <t xml:space="preserve">5 755,00</t>
  </si>
  <si>
    <t xml:space="preserve">18. Генетические исследования</t>
  </si>
  <si>
    <t xml:space="preserve">Ген рака молочной железы 1 (BRCA1). Выявление мутации 185delAG (нарушение структуры белка)</t>
  </si>
  <si>
    <t xml:space="preserve">Ген рака молочной железы 1 (BRCA1). Выявление мутации 4153delA (нарушение структуры белка)</t>
  </si>
  <si>
    <t xml:space="preserve">Ген рака молочной железы 1 (BRCA1). Выявление мутации 5382insC (нарушение структуры белка)</t>
  </si>
  <si>
    <t xml:space="preserve">Ингибитор активатора плазминогена (SERPINE1). Выявление мутации 5G(-675)4G (регуляторная область гена)</t>
  </si>
  <si>
    <t xml:space="preserve">Ген рака молочной железы 2 (BRCA2). Выявление мутации 6174delT (нарушение структуры белка)</t>
  </si>
  <si>
    <t xml:space="preserve">Цитохром P450, семейство 2, субсемейство C, полипептид 9 (CYP2C9). Выявление мутации A1075C  (Ile359Leu)</t>
  </si>
  <si>
    <t xml:space="preserve">Ген интерлейкина 28B, II класс цитокиновых рецепторов (IL28B). Выявление мутации g.39738787C&gt;T (rs12979860, регуляторная область гена)</t>
  </si>
  <si>
    <t xml:space="preserve">Метилентетрагидрофолатредуктаза (MTHFR). Выявление мутации A1298C (Glu429Ala)</t>
  </si>
  <si>
    <t xml:space="preserve">Метионинсинтаза (MTR). Выявление мутации A2756G (Asp919Gly)</t>
  </si>
  <si>
    <t xml:space="preserve">Метионин-синтаза-редуктаза (MTRR). Выявление мутации A66G (Ile22Met)</t>
  </si>
  <si>
    <t xml:space="preserve">Ангиотензиноген (AGT). Выявление мутации C521T (Thr174Met)</t>
  </si>
  <si>
    <t xml:space="preserve">Ген МСМ6. Исследование генетического маркера C(-13910)T (регуляторная область гена LAC)</t>
  </si>
  <si>
    <t xml:space="preserve">Альдостерон синтаза (CYP11B2). Выявление мутации C(-344)T (регуляторная область гена)</t>
  </si>
  <si>
    <t xml:space="preserve">Витамин К - редуктаза (VKORC1). Выявление мутации C(-1639)T (регуляторная область гена)</t>
  </si>
  <si>
    <t xml:space="preserve">Цитохром P450, семейство 2, субсемейство C, полипептид 9 (CYP2C9). Выявление мутации C430T (Arg144Cys)</t>
  </si>
  <si>
    <t xml:space="preserve">Метилентетрагидрофолатредуктаза (MTHFR). Выявление мутации C677T (Ala222Val)</t>
  </si>
  <si>
    <t xml:space="preserve">Интегрин альфа-2 (гликопротеин Ia/IIa тромбоцитов) (ITGA2). Выявление мутации C807T (нарушение синтеза белка)</t>
  </si>
  <si>
    <t xml:space="preserve">Гуанин нуклеотидсвязывающий белок бета-3 (GNB3). Выявление мутации С825Т (Ser275Ser)</t>
  </si>
  <si>
    <t xml:space="preserve">Фибриноген, бета-полипептид (FGB). Выявление мутации G(-455)A (регуляторная область гена)</t>
  </si>
  <si>
    <t xml:space="preserve">Фактор свертываемости крови 13, субъединица A1 (F13A1). Выявление мутации G103T (Val34Leu)</t>
  </si>
  <si>
    <t xml:space="preserve">Фактор свертываемости крови 7 (F7). Выявление мутации G10976A (Arg353Gln)</t>
  </si>
  <si>
    <t xml:space="preserve">Аддуцин 1 (альфа) (ADD1). Выявление мутации G1378T  (Gly460Trp)</t>
  </si>
  <si>
    <t xml:space="preserve">Рецептор ангиотензина II второго типа (AGTR2). Выявление мутации G1675A (регуляторная область гена)</t>
  </si>
  <si>
    <t xml:space="preserve">Фактор свертываемости крови 5 (F5). Выявление мутации G1691A (Arg506Gln)</t>
  </si>
  <si>
    <t xml:space="preserve">Фактор свертываемости крови 2, протромбин (F2). Выявление мутации G20210A (регуляторная область гена)</t>
  </si>
  <si>
    <t xml:space="preserve">Эндотелиальная синтаза оксида азота (NOS3). Выявление мутации G894T (Glu298Asp)</t>
  </si>
  <si>
    <t xml:space="preserve">Эндотелиальная синтаза оксида азота (NOS3). Выявление мутации T(-786)C (регуляторная область гена)</t>
  </si>
  <si>
    <t xml:space="preserve">Интегрин бета-3 (бета-субъединица рецептора фибриногена тромбоцитов) (ITGB3). Выявление мутации T1565C (Leu59Pro)</t>
  </si>
  <si>
    <t xml:space="preserve">Ангиотензиноген (AGT). Выявление мутации T704C (Met235Thr)</t>
  </si>
  <si>
    <t xml:space="preserve">Витамин К - редуктаза (VKORC1). Выявление мутации T7481C (регуляторная область гена)</t>
  </si>
  <si>
    <t xml:space="preserve">Область фактора азооспермии (Locus AFR). Выявление мутации del AZFa, AZFb, AZFc (множественные изменения в регуляции синтеза и структуре белков)</t>
  </si>
  <si>
    <t xml:space="preserve">1 005,00</t>
  </si>
  <si>
    <t xml:space="preserve">Рецептор ангиотензина 1 (AGTR1). Выявление мутации A1166C (регуляторная область гена)</t>
  </si>
  <si>
    <t xml:space="preserve">Ген рака молочной железы 1 (BRCA1). Выявление мутации 3819delGTAAA (нарушение структуры белка)</t>
  </si>
  <si>
    <t xml:space="preserve">Ген рака молочной железы 1 (BRCA1). Выявление мутации 3875delGTCT (нарушение структуры белка)</t>
  </si>
  <si>
    <t xml:space="preserve">Ген рака молочной железы 1 (BRCA1). Выявление мутации T300G (нарушение функции белка)</t>
  </si>
  <si>
    <t xml:space="preserve">Ген рака молочной железы 1 (BRCA1). Выявление мутации 2080delA (нарушение структуры белка)</t>
  </si>
  <si>
    <t xml:space="preserve">Ген интерлейкина 28B, II класс цитокиновых рецепторов (IL28B). Выявление мутации g.39743165T&gt;G (rs8099917, регуляторная область гена)</t>
  </si>
  <si>
    <t xml:space="preserve">Диагностика целиакии (типирование HLA DQ2/DQ8)</t>
  </si>
  <si>
    <t xml:space="preserve">3 850,00</t>
  </si>
  <si>
    <t xml:space="preserve">Типирование генов гистосовместимости человека (HLA) II класса: DRB1, DQA1, DQB1</t>
  </si>
  <si>
    <t xml:space="preserve">3 700,00</t>
  </si>
  <si>
    <t xml:space="preserve">Хронический миелолейкоз. FISH анализ химерного гена BCR/ABL</t>
  </si>
  <si>
    <t xml:space="preserve">7 640,00</t>
  </si>
  <si>
    <t xml:space="preserve">FISH анализ делеции 12p</t>
  </si>
  <si>
    <t xml:space="preserve">7 973,00</t>
  </si>
  <si>
    <t xml:space="preserve">FISH анализ делеции 20q</t>
  </si>
  <si>
    <t xml:space="preserve">FISH анализ делеции ТР53 гена</t>
  </si>
  <si>
    <t xml:space="preserve">FISH анализ моносомии, делеции 13 хромосомы–(del(13),-13)</t>
  </si>
  <si>
    <t xml:space="preserve">FISH анализ перестроек 3q</t>
  </si>
  <si>
    <t xml:space="preserve">FISH анализ перестроек 5 хромосомы</t>
  </si>
  <si>
    <t xml:space="preserve">FISH анализ перестроек 7 хромосомы</t>
  </si>
  <si>
    <t xml:space="preserve">FISH анализ перестроек ATM гена</t>
  </si>
  <si>
    <t xml:space="preserve">FISH анализ перестроек BCL2 гена (t(14;18)(q32;q21)t(2;18)(p11;q21)t(18;22)(q21;q11))</t>
  </si>
  <si>
    <t xml:space="preserve">FISH анализ перестроек IGH гена</t>
  </si>
  <si>
    <t xml:space="preserve">FISH анализ перестроек MLL гена</t>
  </si>
  <si>
    <t xml:space="preserve">FISH анализ перестроек MYC гена (t(8;14)(q24;q32)t(2;8)(p11;q24)t(8 ;22)(q24;q11))</t>
  </si>
  <si>
    <t xml:space="preserve">FISH анализ перестроек гена PDGFRα</t>
  </si>
  <si>
    <t xml:space="preserve">FISH анализ перестроек гена PDGFRβ</t>
  </si>
  <si>
    <t xml:space="preserve">FISH анализ перестроек гена BCL-6 (der(3)(q27))</t>
  </si>
  <si>
    <t xml:space="preserve">FISH анализ транслокации t(11;14)(q13;q32)</t>
  </si>
  <si>
    <t xml:space="preserve">FISH анализ транслокации t(11;18)(q21;q21)</t>
  </si>
  <si>
    <t xml:space="preserve">FISH анализ транслокации t(14;16)(IGH/MAFB)</t>
  </si>
  <si>
    <t xml:space="preserve">FISH анализ транслокации t(2;5)(p23;q35)</t>
  </si>
  <si>
    <t xml:space="preserve">FISH анализ транслокации t(4;14)(p16;q32)</t>
  </si>
  <si>
    <t xml:space="preserve">FISH анализ трисомии 12 хромосомы (+12)</t>
  </si>
  <si>
    <t xml:space="preserve">Ген рецептора витамина D (VDR). Выявление мутации A283G (BsmI)</t>
  </si>
  <si>
    <t xml:space="preserve">Типирование HLA-B51 для диагностики болезни Бехчета</t>
  </si>
  <si>
    <t xml:space="preserve">Молекулярная диагностика рака предстательной железы (PCA3)</t>
  </si>
  <si>
    <t xml:space="preserve">Определение числа копий или отсутствия гена PMP22 при болезни Шарко-Мари-Тута и наследственной нейропатии с подверженностью параличу от сдавления (ННПС)</t>
  </si>
  <si>
    <t xml:space="preserve">Выявление мутации 1100 delC в гене CHEK2</t>
  </si>
  <si>
    <t xml:space="preserve">1 075,00</t>
  </si>
  <si>
    <t xml:space="preserve">19. Наркотические вещества</t>
  </si>
  <si>
    <t xml:space="preserve">Скрининговое исследование на предмет наличия наркотических, психотропных, сильнодействующих веществ и их метаболитов</t>
  </si>
  <si>
    <t xml:space="preserve">Определение наркотических, психотропных и сильнодействующих веществ в волосах или ногтях (предварительный и подтверждающий тесты)</t>
  </si>
  <si>
    <t xml:space="preserve">2 890,00</t>
  </si>
  <si>
    <t xml:space="preserve">Определение наркотических, психотропных и сильнодействующих веществ в крови или моче (предварительный и подтверждающий тесты)</t>
  </si>
  <si>
    <t xml:space="preserve">2 420,00</t>
  </si>
  <si>
    <t xml:space="preserve">Определение уровня этилового алкоголя, количественно (кровь, моча)  </t>
  </si>
  <si>
    <t xml:space="preserve">Определение наличия суррогатов алкоголя, летучих токсических веществ и компонентов технической жидкости, качественно (кровь, моча)</t>
  </si>
  <si>
    <t xml:space="preserve">Определение никотина и его метаболита (котинин) в моче</t>
  </si>
  <si>
    <t xml:space="preserve">1 810,00</t>
  </si>
  <si>
    <t xml:space="preserve">Скрининговое исследование мочи на предмет наличия наркотических веществ и их метаболитов (морфин, метамфетамин, кокаин, марихуана)</t>
  </si>
  <si>
    <t xml:space="preserve">Анализ мочи "Вредные привычки": алкоголь, никотин, психотропные и наркотические вещества, психоактивные лекарственные вещества</t>
  </si>
  <si>
    <t xml:space="preserve">1 700,00</t>
  </si>
  <si>
    <t xml:space="preserve">Определение никотина и его метаболитов (котинин, 3-гидроксикотинин, норникотин, анабазин) в моче</t>
  </si>
  <si>
    <t xml:space="preserve">2 385,00</t>
  </si>
  <si>
    <t xml:space="preserve">Определение никотина и его метаболита (котинин) в слюне</t>
  </si>
  <si>
    <t xml:space="preserve">2 035,00</t>
  </si>
  <si>
    <t xml:space="preserve">Бисфенол А, триклозан, 4-нонилфенол (токсины из пластмасс, гигиенических средств, моющих средств, элементов упаковки продуктов питания) в моче</t>
  </si>
  <si>
    <t xml:space="preserve">1 915,00</t>
  </si>
  <si>
    <t xml:space="preserve">20. Иммунологические исследования</t>
  </si>
  <si>
    <t xml:space="preserve">Фактор некроза опухоли-альфа (ФНО-альфа)</t>
  </si>
  <si>
    <t xml:space="preserve">Интерлейкин-6 в сыворотке</t>
  </si>
  <si>
    <t xml:space="preserve">Свободные каппа- и лямбда-цепи иммуноглобулинов в ликворе, IgG</t>
  </si>
  <si>
    <t xml:space="preserve">Свободные каппа- и лямбда-цепи иммуноглобулинов в моче, IgG</t>
  </si>
  <si>
    <t xml:space="preserve">Свободные каппа- и лямбда-цепи иммуноглобулинов в сыворотке, IgG</t>
  </si>
  <si>
    <t xml:space="preserve">С3 компонент комплемента</t>
  </si>
  <si>
    <t xml:space="preserve">С4 компонент комплемента</t>
  </si>
  <si>
    <t xml:space="preserve">Циркулирующие иммунные комплексы (ЦИК)</t>
  </si>
  <si>
    <t xml:space="preserve">Иммунологическое обследование первичное</t>
  </si>
  <si>
    <t xml:space="preserve">5 855,00</t>
  </si>
  <si>
    <t xml:space="preserve">Иммунологическое обследование при вирусной инфекции</t>
  </si>
  <si>
    <t xml:space="preserve">5 810,00</t>
  </si>
  <si>
    <t xml:space="preserve">Иммунологическое обследование при аутоиммунных заболеваниях</t>
  </si>
  <si>
    <t xml:space="preserve">6 315,00</t>
  </si>
  <si>
    <t xml:space="preserve">Иммунологическое обследование при онкологических заболеваниях</t>
  </si>
  <si>
    <t xml:space="preserve">Иммунологическое обследование для детей</t>
  </si>
  <si>
    <t xml:space="preserve">Расширенное иммунологическое обследование</t>
  </si>
  <si>
    <t xml:space="preserve">7 185,00</t>
  </si>
  <si>
    <t xml:space="preserve">Скрининговое иммунологическое обследование</t>
  </si>
  <si>
    <t xml:space="preserve">Фенотипирование лимфоцитов (основные субпопуляции) - CD3, CD4, CD8, CD19, CD56</t>
  </si>
  <si>
    <t xml:space="preserve">3 230,00</t>
  </si>
  <si>
    <t xml:space="preserve">Активированные лимфоциты (CD3+HLA-DR+, CD3-HLA DR+)</t>
  </si>
  <si>
    <t xml:space="preserve">1 870,00</t>
  </si>
  <si>
    <t xml:space="preserve">Иммунорегуляторный индекс, субпопуляции T-лимфоцитов</t>
  </si>
  <si>
    <t xml:space="preserve">CD4+ Т-лимфоциты, % и абсолютное количество (Т-хелперы, CD4+ T-cells, Percent and Absolute)</t>
  </si>
  <si>
    <t xml:space="preserve">1 615,00</t>
  </si>
  <si>
    <t xml:space="preserve">В-лимфоциты, % и абсолютное количество (CD19+ лимфоциты, B-cells, Percent and Absolute)</t>
  </si>
  <si>
    <t xml:space="preserve">Субпопуляции В-лимфоцитов (CD19+CD5+ , CD19+CD5-, CD19+CD5-CD27+)</t>
  </si>
  <si>
    <t xml:space="preserve">1 840,00</t>
  </si>
  <si>
    <t xml:space="preserve">Ранняя активация Т-клеток и Т-регуляторные лимфоциты</t>
  </si>
  <si>
    <t xml:space="preserve">2 465,00</t>
  </si>
  <si>
    <t xml:space="preserve">Клеточные рецепторы лимфоидной ткани αβ-Т и γδ-Т (CD3+αβ-ТсR+γδ-ТcR, CD3+γδ-ТcR+αβ-ТсR-)</t>
  </si>
  <si>
    <t xml:space="preserve">2 255,00</t>
  </si>
  <si>
    <t xml:space="preserve">Оценка состояния Т-клеточного звена иммунитета: T-лимфоциты (CD3+CD19-), T-хелперы (CD3+CD4+CD45+), T-цитотокс. (CD3+CD8+CD45+), T-reg. (CD4+CD25brightCD45+), активированные (CD3+HLA-DR+CD38+)</t>
  </si>
  <si>
    <t xml:space="preserve">3 480,00</t>
  </si>
  <si>
    <t xml:space="preserve">Нейтрализующие антитела к препаратам интерферона-альфа</t>
  </si>
  <si>
    <t xml:space="preserve">1 710,00</t>
  </si>
  <si>
    <t xml:space="preserve">Нейтрализующие антитела к препаратам интерферона-бета</t>
  </si>
  <si>
    <t xml:space="preserve">Нейтрализующие антитела к препаратам интерферона-гамма</t>
  </si>
  <si>
    <t xml:space="preserve">21. Аллергологические исследования</t>
  </si>
  <si>
    <t xml:space="preserve">Смесь ингаляционных аллергенов № 7 (IgE): эпителий кошки, перхоть собаки, эпителий кролика, перхоть лошади, клещ Dermatophagoides pteronyssinus</t>
  </si>
  <si>
    <t xml:space="preserve">Смесь аллергенов трав №3 (IgE): колосок душистый, рожь многолетняя, рожь культивированная, тимофеевка, бухарник шерстистый</t>
  </si>
  <si>
    <t xml:space="preserve">Аллерген c204 - амоксициллин, IgE</t>
  </si>
  <si>
    <t xml:space="preserve">Аллерген c203  - ампициллин, IgE</t>
  </si>
  <si>
    <t xml:space="preserve">Аллерген f210 - ананас, IgE</t>
  </si>
  <si>
    <t xml:space="preserve">Аллерген g13 - бухарник шерстистый, IgE</t>
  </si>
  <si>
    <t xml:space="preserve">Аллерген f259 - виноград, IgE</t>
  </si>
  <si>
    <t xml:space="preserve">Аллерген f209 - грейпфрут, IgE</t>
  </si>
  <si>
    <t xml:space="preserve">Аллерген t10 - грецкий орех (пыльца), IgE</t>
  </si>
  <si>
    <t xml:space="preserve">Аллерген f12 - зеленый горошек, IgE</t>
  </si>
  <si>
    <t xml:space="preserve">Аллерген f216 - капуста кочанная, IgE</t>
  </si>
  <si>
    <t xml:space="preserve">Аллерген f35 - картофель, IgE</t>
  </si>
  <si>
    <t xml:space="preserve">Аллерген f36 - кокос, IgE</t>
  </si>
  <si>
    <t xml:space="preserve">Аллерген i71 - комар, IgE</t>
  </si>
  <si>
    <t xml:space="preserve">Аллерген f208 - лимон, IgE</t>
  </si>
  <si>
    <t xml:space="preserve">Аллерген f37 - мидии, IgE</t>
  </si>
  <si>
    <t xml:space="preserve">Аллерген f20 - миндаль, IgE</t>
  </si>
  <si>
    <t xml:space="preserve">Аллерген f244 - огурец, IgE</t>
  </si>
  <si>
    <t xml:space="preserve">Аллерген c1 - пенициллин G, IgE</t>
  </si>
  <si>
    <t xml:space="preserve">Аллерген g12 - рожь культивированная, IgE</t>
  </si>
  <si>
    <t xml:space="preserve">Аллерген i70 - рыжий муравей, IgE</t>
  </si>
  <si>
    <t xml:space="preserve">Аллерген f85 - сельдерей, IgE</t>
  </si>
  <si>
    <t xml:space="preserve">Аллерген f14 - соевые бобы, IgE</t>
  </si>
  <si>
    <t xml:space="preserve">Аллерген i6 - таракан-прусак, IgE</t>
  </si>
  <si>
    <t xml:space="preserve">Аллерген g6 -тимофеевка, IgE</t>
  </si>
  <si>
    <t xml:space="preserve">Аллерген f40 - тунец, IgE</t>
  </si>
  <si>
    <t xml:space="preserve">Аллерген f49 - яблоко, IgE</t>
  </si>
  <si>
    <t xml:space="preserve">Определение специфических IgG к 90 наиболее часто встречаемым пищевым аллергенам</t>
  </si>
  <si>
    <t xml:space="preserve">8 750,00</t>
  </si>
  <si>
    <t xml:space="preserve">Аллерген f233 - овомукоид, IgE</t>
  </si>
  <si>
    <t xml:space="preserve">Аллерген f236 - молочная сыворотка, IgE</t>
  </si>
  <si>
    <t xml:space="preserve">Аллерген f81 - сыр "чеддер", IgE</t>
  </si>
  <si>
    <t xml:space="preserve">Аллерген f82 - сыр "моулд", IgE</t>
  </si>
  <si>
    <t xml:space="preserve">Аллерген e218 - помёт курицы, IgE (ImmunoCAP)</t>
  </si>
  <si>
    <t xml:space="preserve">Аллергокомпонент e222 - альбумин свиной сыворотки nSus s, IgE (ImmunoCAP)</t>
  </si>
  <si>
    <t xml:space="preserve">Смесь аллергенов животных ex1 (ImmunoCAP), IgE: перхоть кошки, лошади, коровы, собаки </t>
  </si>
  <si>
    <t xml:space="preserve">Смесь аллергенов животных ex70 (ImmunoCAP), IgE: эпителий морской свинки, кролика, хомяка, крысы, мыши </t>
  </si>
  <si>
    <t xml:space="preserve">Смесь аллергенов животных ex72 (ImmunoCAP), IgE: перья птиц - волнистого попугайчика, канарейки, длиннохвостого попугайчика, попугая, вьюрка</t>
  </si>
  <si>
    <t xml:space="preserve">Аллергокомпонент g206 - тимофеевка луговая (recombinant) rPhl p 2, IgE (ImmunoCAP)</t>
  </si>
  <si>
    <t xml:space="preserve">Аллергокомпонент g208 - тимофеевка луговая (recombinant) rPhl p 4, IgE (ImmunoCAP)</t>
  </si>
  <si>
    <t xml:space="preserve">Аллергокомпонент g209 - тимофеевка луговая (recombinant) rPhl p 6, IgE (ImmunoCAP)</t>
  </si>
  <si>
    <t xml:space="preserve">Аллергокомпонент g210 - тимофеевка луговая (recombinant) rPhl p 7, IgE (ImmunoCAP)</t>
  </si>
  <si>
    <t xml:space="preserve">Аллергокомпонент g211 - тимофеевка луговая (recombinant) rPhl p 11, IgE (ImmunoCAP)</t>
  </si>
  <si>
    <t xml:space="preserve">Аллерген f254 - камбала, IgE</t>
  </si>
  <si>
    <t xml:space="preserve">Аллергокомпонент g212 - тимофеевка луговая (recombinant) rPhl p 12 Профилин, IgE (ImmunoCAP)</t>
  </si>
  <si>
    <t xml:space="preserve">Смесь аллергенов злаковых трав gx2 (ImmunoCAP), IgE: свинорой пальчатый, плевел, тимофеевка луговая, мятлик луговой, сорго, гречка заметная</t>
  </si>
  <si>
    <t xml:space="preserve">Смесь аллергенов злаковых трав gx3 (ImmunoCAP), IgE: колосок душистый, плевел, тимофеевка луговая, рожь посевная, бухарник пушистый</t>
  </si>
  <si>
    <t xml:space="preserve">Смесь аллергенов злаковых трав gx4 (ImmunoCAP), IgE: колосок душистый, плевел, тростник обыкновенный, рожь посевная, бухарник пушистый</t>
  </si>
  <si>
    <t xml:space="preserve">Смесь аллергенов злаковых трав gx6 (ImmunoCAP), IgE: свинорой пальчатый, плевел, сорго, костер, бухарник пушистый, гречка заметная</t>
  </si>
  <si>
    <t xml:space="preserve">Аллерген i8 - моль, IgE (ImmunoCAP)</t>
  </si>
  <si>
    <t xml:space="preserve">Аллерген i75 - яд шершня, IgE (ImmunoCAP)</t>
  </si>
  <si>
    <t xml:space="preserve">Аллерген i205 - яд шмеля, IgE (ImmunoCAP)</t>
  </si>
  <si>
    <t xml:space="preserve">Аллергокомпонент i208 - фосфолипаза А2 пчела медоносная rApi m 1, IgE (ImmunoCAP)</t>
  </si>
  <si>
    <t xml:space="preserve">Аллергокомпонент i209 - яд осы обыкновенной rVes v 5, IgE (ImmunoCAP)</t>
  </si>
  <si>
    <t xml:space="preserve">Аллерген f61 - сардина, IgE</t>
  </si>
  <si>
    <t xml:space="preserve">Аллерген k73 - отходы производства шелка, IgE (ImmunoCAP)</t>
  </si>
  <si>
    <t xml:space="preserve">Аллерген k74 -  шелк, IgE (ImmunoCAP)</t>
  </si>
  <si>
    <t xml:space="preserve">Аллергокомпонент k213 - пепсин свиной nSus s, IgE (ImmunoCAP)</t>
  </si>
  <si>
    <t xml:space="preserve">1 560,00</t>
  </si>
  <si>
    <t xml:space="preserve">Аллергокомпонент k215 - латекс (recombinant) rHev b 1, IgE (ImmunoCAP)</t>
  </si>
  <si>
    <t xml:space="preserve">Аллергокомпонент k217 - латекс (recombinant) rHev b 3, IgE (ImmunoCAP)</t>
  </si>
  <si>
    <t xml:space="preserve">Аллергокомпонент k218 - латекс (recombinant) rHev b 5, IgE (ImmunoCAP)</t>
  </si>
  <si>
    <t xml:space="preserve">Аллергокомпонент k220 - латекс (recombinant) rHev b 6.02, IgE (ImmunoCAP)</t>
  </si>
  <si>
    <t xml:space="preserve">Аллергокомпонент k221 - латекс (recombinant) rHev b 8 Профилин, IgE (ImmunoCAP)</t>
  </si>
  <si>
    <t xml:space="preserve">Аллергокомпонент k224 - латекс (recombinant) rHev b 11, IgE (ImmunoCAP)</t>
  </si>
  <si>
    <t xml:space="preserve">Аллерген t6 - можжевельник казацкий, IgE (ImmunoCAP)</t>
  </si>
  <si>
    <t xml:space="preserve">Аллерген f50 - скумбрия, IgE</t>
  </si>
  <si>
    <t xml:space="preserve">Аллерген t18 - эвкалипт, IgE (ImmunoCAP)</t>
  </si>
  <si>
    <t xml:space="preserve">Аллерген t19 - акация, IgE (ImmunoCAP)</t>
  </si>
  <si>
    <t xml:space="preserve">Аллерген t23 - кипарис вечнозеленый, IgE (ImmunoCAP)</t>
  </si>
  <si>
    <t xml:space="preserve">Аллерген t57 - можжевельник, IgE (ImmunoCAP)</t>
  </si>
  <si>
    <t xml:space="preserve">Аллерген t70 - шелковица, IgE (ImmunoCAP)</t>
  </si>
  <si>
    <t xml:space="preserve">Аллерген t201 - ель, IgE (ImmunoCAP)</t>
  </si>
  <si>
    <t xml:space="preserve">Аллерген t203 - конский каштан, IgE (ImmunoCAP)</t>
  </si>
  <si>
    <t xml:space="preserve">Аллерген t205 - чёрная бузина, IgE (ImmunoCAP)</t>
  </si>
  <si>
    <t xml:space="preserve">Аллерген t206 - каштан, IgE (ImmunoCAP)</t>
  </si>
  <si>
    <t xml:space="preserve">Аллерген f80 - лобстер (омар), IgE</t>
  </si>
  <si>
    <t xml:space="preserve">Аллерген t213 - сосна, IgE (ImmunoCAP)</t>
  </si>
  <si>
    <t xml:space="preserve">Аллерген t222 - кипарис, IgE (ImmunoCAP)</t>
  </si>
  <si>
    <t xml:space="preserve">Аллерген w4 - амброзия ложная, IgE (ImmunoCAP)</t>
  </si>
  <si>
    <t xml:space="preserve">Аллерген w5 - полынь горькая, IgE (ImmunoCAP)</t>
  </si>
  <si>
    <t xml:space="preserve">Аллерген w20 - крапива двудомная, IgE (ImmunoCAP)</t>
  </si>
  <si>
    <t xml:space="preserve">Аллерген w45 - люцерна, IgE (ImmunoCAP)</t>
  </si>
  <si>
    <t xml:space="preserve">Аллерген e71 - эпителий мыши, IgE (ImmunoCAP)</t>
  </si>
  <si>
    <t xml:space="preserve">Аллерген i73 - личинка красной мошки, IgE (ImmunoCAP)</t>
  </si>
  <si>
    <t xml:space="preserve">Смесь пищевых аллергенов fx24 (ImmunoCAP), IgE: фундук, креветка, киви, банан</t>
  </si>
  <si>
    <t xml:space="preserve">Аллерген f338 - гребешок (моллюск), IgE</t>
  </si>
  <si>
    <t xml:space="preserve">Аллерген f290 - устрицы, IgE</t>
  </si>
  <si>
    <t xml:space="preserve">Аллерген f88 - баранина, IgE</t>
  </si>
  <si>
    <t xml:space="preserve">Аллерген f284 - индейка, IgE</t>
  </si>
  <si>
    <t xml:space="preserve">Аллерген f212 - шампиньоны, IgE</t>
  </si>
  <si>
    <t xml:space="preserve">Аллерген f7 - мука овсяная, IgE</t>
  </si>
  <si>
    <t xml:space="preserve">Аллерген f6 - мука ячменная, IgE</t>
  </si>
  <si>
    <t xml:space="preserve">Аллерген f55 - просо, IgE</t>
  </si>
  <si>
    <t xml:space="preserve">Аллерген f235 - чечевица, IgE</t>
  </si>
  <si>
    <t xml:space="preserve">Аллерген f10 - кунжут, IgE</t>
  </si>
  <si>
    <t xml:space="preserve">Аллерген f309 - нут (турецкий горох), IgE</t>
  </si>
  <si>
    <t xml:space="preserve">Аллерген f15 - фасоль белая, IgE</t>
  </si>
  <si>
    <t xml:space="preserve">Аллерген f315 - фасоль зеленая, IgE</t>
  </si>
  <si>
    <t xml:space="preserve">Аллерген f287 - фасоль красная, IgE</t>
  </si>
  <si>
    <t xml:space="preserve">Аллерген f202 - орех кешью, IgE</t>
  </si>
  <si>
    <t xml:space="preserve">Аллерген f203 - фисташковые орехи, IgE</t>
  </si>
  <si>
    <t xml:space="preserve">Аллерген f403 - пивные дрожжи, IgE</t>
  </si>
  <si>
    <t xml:space="preserve">Аллерген f90 - солод, IgE</t>
  </si>
  <si>
    <t xml:space="preserve">Аллерген f262 - баклажан, IgE</t>
  </si>
  <si>
    <t xml:space="preserve">Аллерген f260 - капуста брокколи, IgE</t>
  </si>
  <si>
    <t xml:space="preserve">Аллерген f217 - капуста брюссельская, IgE</t>
  </si>
  <si>
    <t xml:space="preserve">Аллерген f291 - капуста цветная, IgE</t>
  </si>
  <si>
    <t xml:space="preserve">Аллерген f261 - спаржа, IgE</t>
  </si>
  <si>
    <t xml:space="preserve">Аллерген f86 - петрушка, IgE</t>
  </si>
  <si>
    <t xml:space="preserve">Аллерген f214 - шпинат, IgE</t>
  </si>
  <si>
    <t xml:space="preserve">Аллерген f47 - чеснок, IgE</t>
  </si>
  <si>
    <t xml:space="preserve">Аллерген f48 - лук, IgE</t>
  </si>
  <si>
    <t xml:space="preserve">Аллерген f234 - ваниль, IgE</t>
  </si>
  <si>
    <t xml:space="preserve">Аллерген f89 - горчица, IgE</t>
  </si>
  <si>
    <t xml:space="preserve">Аллерген f270 - имбирь, IgE</t>
  </si>
  <si>
    <t xml:space="preserve">Аллерген f281 - карри (приправа), IgE</t>
  </si>
  <si>
    <t xml:space="preserve">Аллерген f278 - лавровый лист, IgE</t>
  </si>
  <si>
    <t xml:space="preserve">Аллерген f405 - мята, IgE</t>
  </si>
  <si>
    <t xml:space="preserve">Аллерген f218 - перец красный (паприка), IgE</t>
  </si>
  <si>
    <t xml:space="preserve">Аллерген f263 - перец зеленый, IgE</t>
  </si>
  <si>
    <t xml:space="preserve">Аллерген f280 - перец черный, IgE</t>
  </si>
  <si>
    <t xml:space="preserve">Аллерген f237 - абрикос, IgE</t>
  </si>
  <si>
    <t xml:space="preserve">Аллерген f96 - авокадо, IgE</t>
  </si>
  <si>
    <t xml:space="preserve">Аллерген f242 - вишня, IgE</t>
  </si>
  <si>
    <t xml:space="preserve">Аллерген f402 - инжир, IgE</t>
  </si>
  <si>
    <t xml:space="preserve">Аллерген f91 - манго, IgE</t>
  </si>
  <si>
    <t xml:space="preserve">Аллерген f95 - персик, IgE</t>
  </si>
  <si>
    <t xml:space="preserve">Аллерген f255 - слива, IgE</t>
  </si>
  <si>
    <t xml:space="preserve">Аллерген f289 - финики, IgE</t>
  </si>
  <si>
    <t xml:space="preserve">Аллерген f301 - хурма, IgE</t>
  </si>
  <si>
    <t xml:space="preserve">Аллерген f288 - ягоды рода брусничных (черника, голубика, брусника), IgE</t>
  </si>
  <si>
    <t xml:space="preserve">Аллерген k84 - масло подсолнечное, IgE</t>
  </si>
  <si>
    <t xml:space="preserve">Аллерген e7 - голубиный помет, IgE</t>
  </si>
  <si>
    <t xml:space="preserve">Аллерген e201 - перо канарейки, IgE</t>
  </si>
  <si>
    <t xml:space="preserve">Аллерген e80 - эпителий козы, IgE</t>
  </si>
  <si>
    <t xml:space="preserve">Аллерген e4 - перхоть коровы, IgE</t>
  </si>
  <si>
    <t xml:space="preserve">Аллерген e87 - крыса, IgE</t>
  </si>
  <si>
    <t xml:space="preserve">Аллерген e74 - моча крысы, IgE</t>
  </si>
  <si>
    <t xml:space="preserve">Аллерген e73 - эпителий крысы, IgE</t>
  </si>
  <si>
    <t xml:space="preserve">Аллерген e219 - протеины сыворотки курицы, IgE</t>
  </si>
  <si>
    <t xml:space="preserve">Аллерген e3 - перхоть лошади, IgE</t>
  </si>
  <si>
    <t xml:space="preserve">Аллерген e88 - мышь, IgE</t>
  </si>
  <si>
    <t xml:space="preserve">Аллерген e81 - эпителий овцы, IgE</t>
  </si>
  <si>
    <t xml:space="preserve">Аллерген e91 - перо попугая, IgE</t>
  </si>
  <si>
    <t xml:space="preserve">Аллерген e83 - эпителий свиньи, IgE</t>
  </si>
  <si>
    <t xml:space="preserve">Аллерген t19 - акация, IgE</t>
  </si>
  <si>
    <t xml:space="preserve">Аллерген w209 - амброзия смешанная, IgE</t>
  </si>
  <si>
    <t xml:space="preserve">Аллерген t5 - бук, IgE</t>
  </si>
  <si>
    <t xml:space="preserve">Аллерген t8 - вяз, IgE</t>
  </si>
  <si>
    <t xml:space="preserve">Аллерген t77 - дуб смешанный, IgE</t>
  </si>
  <si>
    <t xml:space="preserve">Аллерген t11 - платан, IgE</t>
  </si>
  <si>
    <t xml:space="preserve">Аллерген t18 - эвкалипт, IgE</t>
  </si>
  <si>
    <t xml:space="preserve">Аллерген f256 - орех грецкий, IgE</t>
  </si>
  <si>
    <t xml:space="preserve">Аллерген g202 - кукурузные рыльца, IgE</t>
  </si>
  <si>
    <t xml:space="preserve">Аллерген g14 - овес культивированный, IgE</t>
  </si>
  <si>
    <t xml:space="preserve">Аллерген w20 - крапива, IgE</t>
  </si>
  <si>
    <t xml:space="preserve">Аллерген w75 - лебеда седоватая, IgE</t>
  </si>
  <si>
    <t xml:space="preserve">Аллерген w10 - марь белая, IgE</t>
  </si>
  <si>
    <t xml:space="preserve">Аллерген w5 - полынь горькая, IgE</t>
  </si>
  <si>
    <t xml:space="preserve">Аллерген w19 - постенница лекарственная, IgE</t>
  </si>
  <si>
    <t xml:space="preserve">Аллерген m208 - Chaetomium globosum, IgE</t>
  </si>
  <si>
    <t xml:space="preserve">Аллерген o72 - энтеротоксин А (Staphylococcus aureus), IgE</t>
  </si>
  <si>
    <t xml:space="preserve">Аллерген o73 - энтеротоксин B (Staphylococcus aureus), IgE</t>
  </si>
  <si>
    <t xml:space="preserve">Аллерген p4 - Anisakis Larvae, IgE</t>
  </si>
  <si>
    <t xml:space="preserve">Аллерген i8 - моль, IgE</t>
  </si>
  <si>
    <t xml:space="preserve">Аллерген i204 - слепень, IgE</t>
  </si>
  <si>
    <t xml:space="preserve">Аллерген i2 - шершень, IgE</t>
  </si>
  <si>
    <t xml:space="preserve">Аллерген i3 - осиный яд (Vespula spp.), IgE</t>
  </si>
  <si>
    <t xml:space="preserve">Аллерген i4 - осиный яд (Polistes spp.), IgE</t>
  </si>
  <si>
    <t xml:space="preserve">Аллерген i1 - пчелиный яд, IgE</t>
  </si>
  <si>
    <t xml:space="preserve">Аллерген c2 - пенициллин V, IgE</t>
  </si>
  <si>
    <t xml:space="preserve">Аллерген c73 - инсулин человеческий, IgE</t>
  </si>
  <si>
    <t xml:space="preserve">Аллерген o1 - хлопок, IgE</t>
  </si>
  <si>
    <t xml:space="preserve">Аллерген k74 - шелк, IgE</t>
  </si>
  <si>
    <t xml:space="preserve">Аллерген k301 - пыль пшеничной муки, IgE</t>
  </si>
  <si>
    <t xml:space="preserve">Аллерген k80 - формальдегид, IgE</t>
  </si>
  <si>
    <t xml:space="preserve">Аллерген k81 - фикус, IgE</t>
  </si>
  <si>
    <t xml:space="preserve">Аллерген f210 - ананас, IgG</t>
  </si>
  <si>
    <t xml:space="preserve">Аллерген f33 - апельсин, IgG</t>
  </si>
  <si>
    <t xml:space="preserve">Аллерген f13 - арахис, IgG</t>
  </si>
  <si>
    <t xml:space="preserve">Аллерген f92 - банан, IgG</t>
  </si>
  <si>
    <t xml:space="preserve">Аллерген f259 - виноград, IgG</t>
  </si>
  <si>
    <t xml:space="preserve">Аллерген f27 - говядина, IgG</t>
  </si>
  <si>
    <t xml:space="preserve">Аллерген f209 - грейпфрут, IgG</t>
  </si>
  <si>
    <t xml:space="preserve">Аллерген f11 - гречневая мука, IgG</t>
  </si>
  <si>
    <t xml:space="preserve">Аллерген f12 - зеленый горошек, IgG</t>
  </si>
  <si>
    <t xml:space="preserve">Аллерген f216 - капуста кочанная, IgG</t>
  </si>
  <si>
    <t xml:space="preserve">Аллерген f35 - картофель, IgG</t>
  </si>
  <si>
    <t xml:space="preserve">Аллерген f44 - клубника, IgG</t>
  </si>
  <si>
    <t xml:space="preserve">Аллерген f36 - кокос, IgG</t>
  </si>
  <si>
    <t xml:space="preserve">Аллерген f2 - коровье молоко, IgG</t>
  </si>
  <si>
    <t xml:space="preserve">Аллерген f221 - кофе, IgG</t>
  </si>
  <si>
    <t xml:space="preserve">Аллерген f23 - крабы, IgG</t>
  </si>
  <si>
    <t xml:space="preserve">Аллерген f24 - креветки, IgG</t>
  </si>
  <si>
    <t xml:space="preserve">Аллерген f83 - куриное мясо, IgG</t>
  </si>
  <si>
    <t xml:space="preserve">Аллерген f208 - лимон, IgG</t>
  </si>
  <si>
    <t xml:space="preserve">Аллерген f41 - лосось, IgG</t>
  </si>
  <si>
    <t xml:space="preserve">Аллерген f37 - мидия (голубая), IgG</t>
  </si>
  <si>
    <t xml:space="preserve">Аллерген f20 - миндаль, IgG</t>
  </si>
  <si>
    <t xml:space="preserve">Аллерген f31 - морковь, IgG</t>
  </si>
  <si>
    <t xml:space="preserve">Аллерген f244 - огурец, IgG</t>
  </si>
  <si>
    <t xml:space="preserve">Аллерген f45 - пекарские дрожжи, IgG</t>
  </si>
  <si>
    <t xml:space="preserve">Аллерген d2 - пироглифидный клещ Dermatophagoides farinae, IgG</t>
  </si>
  <si>
    <t xml:space="preserve">Аллерген f4 - пшеничная мука, IgG</t>
  </si>
  <si>
    <t xml:space="preserve">Аллерген f26 - свинина, IgG</t>
  </si>
  <si>
    <t xml:space="preserve">Аллерген f85 - сельдерей, IgG</t>
  </si>
  <si>
    <t xml:space="preserve">Аллерген f14 - соевые бобы, IgG</t>
  </si>
  <si>
    <t xml:space="preserve">Аллерген f25 - томаты, IgG</t>
  </si>
  <si>
    <t xml:space="preserve">Аллерген f3 - треска, IgG</t>
  </si>
  <si>
    <t xml:space="preserve">Аллерген f40 - тунец, IgG</t>
  </si>
  <si>
    <t xml:space="preserve">Аллерген f204 - форель, IgG</t>
  </si>
  <si>
    <t xml:space="preserve">Аллерген f17 - фундук, IgG</t>
  </si>
  <si>
    <t xml:space="preserve">Аллерген f105 - шоколад, IgG</t>
  </si>
  <si>
    <t xml:space="preserve">Аллерген e1 - эпителий кошки, IgG</t>
  </si>
  <si>
    <t xml:space="preserve">Аллерген e2 - эпителий собаки, IgG</t>
  </si>
  <si>
    <t xml:space="preserve">Аллерген f49 - яблоко, IgG</t>
  </si>
  <si>
    <t xml:space="preserve">Аллерген f1 - яичный белок, IgG</t>
  </si>
  <si>
    <t xml:space="preserve">Аллерген f75 - яичный желток, IgG</t>
  </si>
  <si>
    <t xml:space="preserve">Аллерген f232 - овальбумин, IgG</t>
  </si>
  <si>
    <t xml:space="preserve">Аллерген f233 - овомукоид, IgG</t>
  </si>
  <si>
    <t xml:space="preserve">Аллерген f245 - яйцо куриное, IgG</t>
  </si>
  <si>
    <t xml:space="preserve">Аллерген f231 - кипяченое молоко, IgG</t>
  </si>
  <si>
    <t xml:space="preserve">Аллерген f236 - молочная сыворотка, IgG</t>
  </si>
  <si>
    <t xml:space="preserve">Аллерген f76 - альфа-лактальбумин, IgG</t>
  </si>
  <si>
    <t xml:space="preserve">Аллерген f77 - бета-лактоглобулин, IgG</t>
  </si>
  <si>
    <t xml:space="preserve">Аллерген f78 - казеин, IgG</t>
  </si>
  <si>
    <t xml:space="preserve">Аллерген f81 - сыр "чеддер", IgG</t>
  </si>
  <si>
    <t xml:space="preserve">Аллерген f82 - сыр "моулд", IgG</t>
  </si>
  <si>
    <t xml:space="preserve">Аллерген f254 - камбала, IgG</t>
  </si>
  <si>
    <t xml:space="preserve">Аллерген f61 - сардина, IgG</t>
  </si>
  <si>
    <t xml:space="preserve">Аллерген f50 - скумбрия, IgG</t>
  </si>
  <si>
    <t xml:space="preserve">Аллерген f80 - лобстер (омар), IgG</t>
  </si>
  <si>
    <t xml:space="preserve">Аллерген f338 - гребешок, IgG</t>
  </si>
  <si>
    <t xml:space="preserve">Аллерген f290 - устрицы, IgG</t>
  </si>
  <si>
    <t xml:space="preserve">Аллерген f88 - баранина, IgG</t>
  </si>
  <si>
    <t xml:space="preserve">Аллерген f284 - индейка, IgG</t>
  </si>
  <si>
    <t xml:space="preserve">Аллерген f212 - шампиньоны, IgG</t>
  </si>
  <si>
    <t xml:space="preserve">Аллерген f79 - клейковина (глютен), IgG</t>
  </si>
  <si>
    <t xml:space="preserve">Аллерген f8 - мука кукурузная, IgG</t>
  </si>
  <si>
    <t xml:space="preserve">Аллерген f7 - мука овсяная, IgG</t>
  </si>
  <si>
    <t xml:space="preserve">Аллерген f5 - мука ржаная, IgG</t>
  </si>
  <si>
    <t xml:space="preserve">Аллерген f6 - мука ячменная, IgG</t>
  </si>
  <si>
    <t xml:space="preserve">Аллерген f55 - просо, IgG</t>
  </si>
  <si>
    <t xml:space="preserve">Аллерген f9 - рис, IgG</t>
  </si>
  <si>
    <t xml:space="preserve">Аллерген f235 - чечевица, IgG</t>
  </si>
  <si>
    <t xml:space="preserve">Аллерген f10 - кунжут, IgG</t>
  </si>
  <si>
    <t xml:space="preserve">Аллерген f309 - нут (турецкий горох), IgG</t>
  </si>
  <si>
    <t xml:space="preserve">Аллерген f15 - фасоль белая, IgG</t>
  </si>
  <si>
    <t xml:space="preserve">Аллерген f315 - фасоль зеленая, IgG</t>
  </si>
  <si>
    <t xml:space="preserve">Аллерген f287 - фасоль красная, IgG</t>
  </si>
  <si>
    <t xml:space="preserve">Аллерген f93 - какао, IgG</t>
  </si>
  <si>
    <t xml:space="preserve">Аллерген f202 - орех кешью, IgG</t>
  </si>
  <si>
    <t xml:space="preserve">Аллерген f203 - фисташковые орехи, IgG</t>
  </si>
  <si>
    <t xml:space="preserve">Аллерген f403 - пивные дрожжи, IgG</t>
  </si>
  <si>
    <t xml:space="preserve">Аллерген f90 - солод, IgG</t>
  </si>
  <si>
    <t xml:space="preserve">Аллерген f262 - баклажан, IgG</t>
  </si>
  <si>
    <t xml:space="preserve">Аллерген f260 - капуста брокколи, IgG</t>
  </si>
  <si>
    <t xml:space="preserve">Аллерген f217 - капуста брюссельская, IgG</t>
  </si>
  <si>
    <t xml:space="preserve">Аллерген f291 - капуста цветная, IgG</t>
  </si>
  <si>
    <t xml:space="preserve">Аллерген f225 - тыква, IgG</t>
  </si>
  <si>
    <t xml:space="preserve">Аллерген f261 - спаржа, IgG</t>
  </si>
  <si>
    <t xml:space="preserve">Аллерген f86 - петрушка, IgG</t>
  </si>
  <si>
    <t xml:space="preserve">Аллерген f214 - шпинат, IgG</t>
  </si>
  <si>
    <t xml:space="preserve">Аллерген f47 - чеснок, IgG</t>
  </si>
  <si>
    <t xml:space="preserve">Аллерген f48 - лук, IgG</t>
  </si>
  <si>
    <t xml:space="preserve">Аллерген f234 - ваниль, IgG</t>
  </si>
  <si>
    <t xml:space="preserve">Аллерген f89 - горчица, IgG</t>
  </si>
  <si>
    <t xml:space="preserve">Аллерген f270 - имбирь, IgG</t>
  </si>
  <si>
    <t xml:space="preserve">Аллерген f281 - карри (приправа), IgG</t>
  </si>
  <si>
    <t xml:space="preserve">Аллерген f278 - лавровый лист, IgG</t>
  </si>
  <si>
    <t xml:space="preserve">Аллерген f405 - мята, IgG</t>
  </si>
  <si>
    <t xml:space="preserve">Аллерген f218 - перец красный (паприка), IgG</t>
  </si>
  <si>
    <t xml:space="preserve">Аллерген f263 - перец зеленый, IgG</t>
  </si>
  <si>
    <t xml:space="preserve">Аллерген f280 - перец черный, IgG</t>
  </si>
  <si>
    <t xml:space="preserve">Аллерген f237 - абрикос, IgG</t>
  </si>
  <si>
    <t xml:space="preserve">Аллерген f96 - авокадо, IgG</t>
  </si>
  <si>
    <t xml:space="preserve">Аллерген f242 - вишня, IgG</t>
  </si>
  <si>
    <t xml:space="preserve">Аллерген f94 - груша, IgG</t>
  </si>
  <si>
    <t xml:space="preserve">Аллерген f87 - дыня, IgG</t>
  </si>
  <si>
    <t xml:space="preserve">Аллерген f402 - инжир, IgG</t>
  </si>
  <si>
    <t xml:space="preserve">Аллерген f84 - киви, IgG</t>
  </si>
  <si>
    <t xml:space="preserve">Аллерген f91 - манго, IgG</t>
  </si>
  <si>
    <t xml:space="preserve">Аллерген f95 - персик, IgG</t>
  </si>
  <si>
    <t xml:space="preserve">Аллерген f255 - слива, IgG</t>
  </si>
  <si>
    <t xml:space="preserve">Аллерген f289 - финики, IgG</t>
  </si>
  <si>
    <t xml:space="preserve">Аллерген f301 - хурма, IgG</t>
  </si>
  <si>
    <t xml:space="preserve">Аллерген f288 - ягоды рода брусничных (черника, голубика, брусника), IgG</t>
  </si>
  <si>
    <t xml:space="preserve">Аллерген k84 - масло подсолнечное, IgG</t>
  </si>
  <si>
    <t xml:space="preserve">Смесь аллергенов животных № 1 (IgE): эпителий кошки, перхоть лошади, перхоть коровы, перхоть собаки</t>
  </si>
  <si>
    <t xml:space="preserve">Смесь аллергенов животных № 70 (IgE): эпителий морской свинки, эпителий кролика, хомяк, крыса, мышь</t>
  </si>
  <si>
    <t xml:space="preserve">Смесь аллергенов животных № 72 (IgE): перо волнистого попугая,  перо попугая, перо канарейки</t>
  </si>
  <si>
    <t xml:space="preserve">Смесь "профессиональных" аллергенов № 1 (IgE): перхоть лошади, перхоть коровы, перо гуся, перо курицы</t>
  </si>
  <si>
    <t xml:space="preserve">Смесь клещевых аллергенов № 1 (IgE): Dermatophagoides pteronyssinus, Dermatophagoides farinae, Dermatophagoides microceras, Lepidoglyphus destructor, Tyrophagus putrescentiae, Glycyphagus domesticus, Euroglyphus maynei, Blomia tropicalis</t>
  </si>
  <si>
    <t xml:space="preserve">Смесь аллергенов деревьев № 1 (IgE): клен ясенелистый, береза, вяз, дуб, грецкий орех</t>
  </si>
  <si>
    <t xml:space="preserve">Смесь аллергенов деревьев № 2 (IgE): клен ясенелистый, тополь, вяз, дуб, пекан</t>
  </si>
  <si>
    <t xml:space="preserve">Смесь аллергенов деревьев № 5 (IgE): oльха, лещина обыкновенная, вяз, ива белая, тополь</t>
  </si>
  <si>
    <t xml:space="preserve">Смесь аллергенов сорных трав № 1 (IgE): амброзия обыкновенная, полынь обыкновенная, подорожник, марь белая, зольник/cолянка</t>
  </si>
  <si>
    <t xml:space="preserve">Смесь пищевых аллергенов № 3 (IgE): пшеничная мука, овсяная мука, кукурузная мука, семена кунжута, гречневая мука</t>
  </si>
  <si>
    <t xml:space="preserve">Смесь пищевых аллергенов № 1 (IgE): арахис, миндаль, фундук, кокос, бразильский орех</t>
  </si>
  <si>
    <t xml:space="preserve">Смесь пищевых аллергенов № 2 (IgE): треска, тунец, креветки, лосось, мидии</t>
  </si>
  <si>
    <t xml:space="preserve">Смесь пищевых аллергенов № 5 (IgE): яичный белок, коровье молоко, треска, пшеничная мука, арахис, соевые бобы</t>
  </si>
  <si>
    <t xml:space="preserve">Смесь пищевых аллергенов № 6 (IgE): рис, семена кунжута, пшеничная мука, гречневая мука, соевые бобы</t>
  </si>
  <si>
    <t xml:space="preserve">Смесь пищевых аллергенов № 7 (IgE): яичный белок, рис, коровье молоко, aрахис, пшеничная мука, соевые бобы</t>
  </si>
  <si>
    <t xml:space="preserve">Смесь пищевых аллергенов № 13 (IgE): зеленый горошек, белая фасоль, морковь, картофель</t>
  </si>
  <si>
    <t xml:space="preserve">Смесь пищевых аллергенов № 24 (IgE): фундук, креветки, киви, банан</t>
  </si>
  <si>
    <t xml:space="preserve">Смесь пищевых аллергенов № 25 (IgE): семена кунжута, пекарские дрожжи, чеснок, сельдерей</t>
  </si>
  <si>
    <t xml:space="preserve">Смесь пищевых аллергенов № 50 (IgE): киви, манго, бананы, ананас</t>
  </si>
  <si>
    <t xml:space="preserve">Смесь пищевых аллергенов № 51 (IgE): томаты, картофель, морковь, чеснок, горчица</t>
  </si>
  <si>
    <t xml:space="preserve">Смесь пищевых аллергенов № 73 (IgE): свинина, куриное мясо, говядина, баранина</t>
  </si>
  <si>
    <t xml:space="preserve">Смесь ингаляционных аллергенов № 1 (IgE): ежа сборная, тимофеевка, японский кедр, амброзия обыкновенная, полынь обыкновенная</t>
  </si>
  <si>
    <t xml:space="preserve">Смесь ингаляционных аллергенов № 2 (IgE): тимофеевка, Alternaria alternata (tenuis), береза, полынь обыкновенная</t>
  </si>
  <si>
    <t xml:space="preserve">Смесь ингаляционных аллергенов № 3 (IgE): Dermatophagoides pteronyssinus, эпителий кошки, эпителий собаки, Aspergillus fumigatus</t>
  </si>
  <si>
    <t xml:space="preserve">Смесь ингаляционных аллергенов № 6 (IgE): Cladosporium herbarum, тимофеевка, Alternaria alternata (tenuis), береза, полынь обыкновенная</t>
  </si>
  <si>
    <t xml:space="preserve">Смесь ингаляционных аллергенов № 8 (IgE): эпителий кошки, Dermatophagoides pteronyssinus, береза, перхоть собаки, полынь обыкновенная, тимофеевка, рожь культивированная, плесневый гриб (Cladosporum herbarum)</t>
  </si>
  <si>
    <t xml:space="preserve">Смесь ингаляционных аллергенов № 9 (IgE): эпителий кошки, перхоть собаки, овсяница луговая, Alternaria alternata (tenuis), подорожник</t>
  </si>
  <si>
    <t xml:space="preserve">Смесь аллергенов плесени №1 (IgG): Penicillium notatum, Aspergillus fumigatus, Alternaria tenuis, Cladosporium herbarum, Candida albicans</t>
  </si>
  <si>
    <t xml:space="preserve">Смесь пищевых аллергенов № 3 (IgG): пшеничная мука, овсяная мука, кукурузная мука, семена кунжута, гречневая мука</t>
  </si>
  <si>
    <t xml:space="preserve">Смесь пищевых аллергенов № 1 (IgG): арахис, миндаль, фундук, кокос, бразильский орех</t>
  </si>
  <si>
    <t xml:space="preserve">Смесь пищевых аллергенов № 2 (IgG): треска, тунец, креветки, лосось,  мидии</t>
  </si>
  <si>
    <t xml:space="preserve">Смесь пищевых аллергенов № 5 (IgG): яичный белок, коровье молоко, треска, пшеничная мука, арахис, соевые бобы</t>
  </si>
  <si>
    <t xml:space="preserve">Смесь пищевых аллергенов № 6 (IgG): рис, семена кунжута, пшеничная мука, гречневая мука, соевые бобы</t>
  </si>
  <si>
    <t xml:space="preserve">Смесь пищевых аллергенов № 7 (IgG): яичный белок, рис, коровье молоко, aрахис, пшеничная мука, соевые бобы</t>
  </si>
  <si>
    <t xml:space="preserve">Смесь пищевых аллергенов № 13 (IgG): зеленый горошек, белая фасоль, морковь, картофель</t>
  </si>
  <si>
    <t xml:space="preserve">Смесь пищевых аллергенов № 15 (IgG): апельсин, банан, яблоко, персик</t>
  </si>
  <si>
    <t xml:space="preserve">Смесь пищевых аллергенов № 24 (IgG): фундук, креветки, киви, банан</t>
  </si>
  <si>
    <t xml:space="preserve">Смесь пищевых аллергенов № 25 (IgG): семена кунжута, пекарские дрожжи, чеснок, сельдерей</t>
  </si>
  <si>
    <t xml:space="preserve">Смесь пищевых аллергенов № 26 (IgG): яичный белок, молоко, арахис, горчица</t>
  </si>
  <si>
    <t xml:space="preserve">Смесь пищевых аллергенов № 50 (IgG): киви, манго, бананы, ананас</t>
  </si>
  <si>
    <t xml:space="preserve">Смесь пищевых аллергенов № 51 (IgG): томаты, картофель, морковь, чеснок, горчица</t>
  </si>
  <si>
    <t xml:space="preserve">Смесь пищевых аллергенов № 73 (IgG): свинина, куриное мясо, говядина, баранина</t>
  </si>
  <si>
    <t xml:space="preserve">Аллерген c68 - артикаин/ультракаин, IgE </t>
  </si>
  <si>
    <t xml:space="preserve">Аллерген c88 - мепивакаин/полокаин, IgE</t>
  </si>
  <si>
    <t xml:space="preserve">Аллерген c82 - лидокаин/ксилокаин, IgE</t>
  </si>
  <si>
    <t xml:space="preserve">Аллерген c83 - прокаин/новокаин, IgE</t>
  </si>
  <si>
    <t xml:space="preserve">Аллерген c86 - бензокаин, IgE</t>
  </si>
  <si>
    <t xml:space="preserve">Аллерген c100 - прилокаин/цитанест, IgE</t>
  </si>
  <si>
    <t xml:space="preserve">Аллерген c89 - бупивакаин/анекаин/маркаин, IgE</t>
  </si>
  <si>
    <t xml:space="preserve">Аллерген c210 - тетракаин/дикаин, IgE</t>
  </si>
  <si>
    <t xml:space="preserve">Аллерген k40 - никель, IgE</t>
  </si>
  <si>
    <t xml:space="preserve">Аллерген k41 - хром, IgE</t>
  </si>
  <si>
    <t xml:space="preserve">Аллерген k43 - золото, IgE</t>
  </si>
  <si>
    <t xml:space="preserve">Аллерген k44 - медь, IgE</t>
  </si>
  <si>
    <t xml:space="preserve">Аллерген k45 - платина, IgE</t>
  </si>
  <si>
    <t xml:space="preserve">Аллерген k46 - кобальт, IgE</t>
  </si>
  <si>
    <t xml:space="preserve">Аллерген k48 - палладий, IgE</t>
  </si>
  <si>
    <t xml:space="preserve">Аллерген k73 - акрил, IgE, ИФА</t>
  </si>
  <si>
    <t xml:space="preserve">Аллерген e1 - эпителий и перхоть кошки, IgE (ImmunoCAP)</t>
  </si>
  <si>
    <t xml:space="preserve">Аллерген e5 - перхоть собаки, IgE (ImmunoCAP)</t>
  </si>
  <si>
    <t xml:space="preserve">Аллерген f245 - яйцо, IgE (ImmunoCAP)</t>
  </si>
  <si>
    <t xml:space="preserve">Аллерген f83 - мясо курицы, IgE (ImmunoCAP)</t>
  </si>
  <si>
    <t xml:space="preserve">Аллерген f1 - яичный белок, IgE (ImmunoCAP)</t>
  </si>
  <si>
    <t xml:space="preserve">Аллерген f75 - яичный желток, IgE (ImmunoCAP)</t>
  </si>
  <si>
    <t xml:space="preserve">Аллерген e85 - перо курицы, IgE (ImmunoCAP)</t>
  </si>
  <si>
    <t xml:space="preserve">Аллерген f2 - молоко коровье, IgE (ImmunoCAP)</t>
  </si>
  <si>
    <t xml:space="preserve">Аллерген f27 - говядина, IgE (ImmunoCAP)</t>
  </si>
  <si>
    <t xml:space="preserve">Аллерген f231 - кипяченое молоко, IgE (ImmunoCAP)</t>
  </si>
  <si>
    <t xml:space="preserve">Аллергокомпонент f78 – казеин nBos d8, IgE (ImmunoCAP)</t>
  </si>
  <si>
    <t xml:space="preserve">Аллерген d2 - клещ домашней пыли Dermatophagoides farinae, IgE (ImmunoCAP)</t>
  </si>
  <si>
    <t xml:space="preserve">Аллерген h1 - домашняя пыль (Greer), IgE (ImmunoCAP)</t>
  </si>
  <si>
    <t xml:space="preserve">Аллерген h2 - домашняя пыль (Hollister), IgE (ImmunoCAP)</t>
  </si>
  <si>
    <t xml:space="preserve">Аллерген f7 - овес, овсяная мука, IgE (ImmunoCAP)</t>
  </si>
  <si>
    <t xml:space="preserve">Аллерген f11 - гречиха, гречневая мука, IgE (ImmunoCAP)</t>
  </si>
  <si>
    <t xml:space="preserve">Аллерген f79 - глютен (клейковина), IgE (ImmunoCAP)</t>
  </si>
  <si>
    <t xml:space="preserve">Аллерген f5 - рожь, ржаная мука, IgE (ImmunoCAP)</t>
  </si>
  <si>
    <t xml:space="preserve">Аллерген f9 - рис, IgE (ImmunoCAP)</t>
  </si>
  <si>
    <t xml:space="preserve">Аллерген f3 - треска, IgE (ImmunoCAP)</t>
  </si>
  <si>
    <t xml:space="preserve">Аллерген f41 - лосось, IgE (ImmunoCAP)</t>
  </si>
  <si>
    <t xml:space="preserve">Аллерген f204 - форель, IgE (ImmunoCAP)</t>
  </si>
  <si>
    <t xml:space="preserve">Аллерген f93 - какао, IgE (ImmunoCAP)</t>
  </si>
  <si>
    <t xml:space="preserve">Аллерген f33 - апельсин, IgE (ImmunoCAP)</t>
  </si>
  <si>
    <t xml:space="preserve">Аллерген f35 - картофель, IgE (ImmunoCAP)</t>
  </si>
  <si>
    <t xml:space="preserve">Аллерген f31 - морковь, IgE (ImmunoCAP)</t>
  </si>
  <si>
    <t xml:space="preserve">Аллерген f25 - томаты, IgE (ImmunoCAP)</t>
  </si>
  <si>
    <t xml:space="preserve">Аллерген f49 - яблоко, IgE (ImmunoCAP)</t>
  </si>
  <si>
    <t xml:space="preserve">Аллерген f92 - банан, IgE (ImmunoCAP)</t>
  </si>
  <si>
    <t xml:space="preserve">Аллерген f259 - виноград, IgE (ImmunoCAP)</t>
  </si>
  <si>
    <t xml:space="preserve">Аллерген f44 - клубника, IgE (ImmunoCAP)</t>
  </si>
  <si>
    <t xml:space="preserve">Аллерген f208 - лимон, IgE (ImmunoCAP)</t>
  </si>
  <si>
    <t xml:space="preserve">Аллерген f291 - цветная капуста, IgE (ImmunoCAP)</t>
  </si>
  <si>
    <t xml:space="preserve">Аллерген f225 - тыква, IgE (ImmunoCAP)</t>
  </si>
  <si>
    <t xml:space="preserve">Аллерген f26 - свинина, IgE (ImmunoCAP)</t>
  </si>
  <si>
    <t xml:space="preserve">Аллерген f284 - мясо индейки, IgE (ImmunoCAP)</t>
  </si>
  <si>
    <t xml:space="preserve">Аллерген t14 - тополь, IgE (ImmunoCAP)</t>
  </si>
  <si>
    <t xml:space="preserve">Аллерген t3 - береза бородавчатая, IgE (ImmunoCAP)</t>
  </si>
  <si>
    <t xml:space="preserve">Аллерген w8 - одуванчик, IgE (ImmunoCAP)</t>
  </si>
  <si>
    <t xml:space="preserve">Аллерген w6 - полынь, IgE (ImmunoCAP)</t>
  </si>
  <si>
    <t xml:space="preserve">Аллерген t2 - ольха серая, IgE (ImmunoCAP)</t>
  </si>
  <si>
    <t xml:space="preserve">Аллерген g6 - тимофеевка луговая, IgE (ImmunoCAP)</t>
  </si>
  <si>
    <t xml:space="preserve">Смесь бытовых аллергенов hx2 (ImmunoCAP), IgE: домашняя пыль, клещ домашней пыли D. pteronyssinus, клещ домашней пыли D. farinae, таракан рыжий</t>
  </si>
  <si>
    <t xml:space="preserve">Смесь аллергенов плесени mx1 (ImmunoCAP), IgE:  Penicillium chrysogenum, Cladosporium herbarum, Aspergillus fumigatus, Alternaria alternata</t>
  </si>
  <si>
    <t xml:space="preserve">Смесь аллергенов злаковых трав gx1 (ImmunoCAP), IgE: ежа сборная, овсяница луговая, плевел, тимофеевка луговая, мятлик луговой</t>
  </si>
  <si>
    <t xml:space="preserve">Смесь аллергенов животных ex2 (ImmunoCAP), IgE: перхоть кошки, перхоть собаки, эпителий морской свинки, крыса, мышь</t>
  </si>
  <si>
    <t xml:space="preserve">Смесь аллергенов сорных трав wx5 (ImmunoCAP), IgE: амброзия высокая, полынь, нивяник, одуванчик, золотарник</t>
  </si>
  <si>
    <t xml:space="preserve">Смесь пищевых аллергенов fx5 (ImmunoCAP), IgE: яичный белок, молоко, треска, пшеница, арахис, соя</t>
  </si>
  <si>
    <t xml:space="preserve">Смесь пищевых аллергенов fx73 (ImmunoCAP), IgE: свинина, говядина, курица</t>
  </si>
  <si>
    <t xml:space="preserve">Смесь аллергенов сорных трав wx3 (ImmunoCAP), IgE: полынь, подорожник ланцетовидный, марь, золотарник, крапива двудомная</t>
  </si>
  <si>
    <t xml:space="preserve">Смесь аллергенов трав wx209 (ImmunoCAP), IgE: амброзия высокая, амброзия голометельчатая, амброзия трехнадрезная</t>
  </si>
  <si>
    <t xml:space="preserve">Смесь пищевых аллергенов fx26 (ImmunoCAP), IgE: яичный белок, коровье молоко, арахис, горчица</t>
  </si>
  <si>
    <t xml:space="preserve">Аллергочип ImmunoCAP ISAC (112 аллергокомпонентов)</t>
  </si>
  <si>
    <t xml:space="preserve">14 370,00</t>
  </si>
  <si>
    <t xml:space="preserve">Аллерген f4 - пшеница, пшеничная мука, IgE (ImmunoCAP)</t>
  </si>
  <si>
    <t xml:space="preserve">Фадиатоп (ImmunoCAP)</t>
  </si>
  <si>
    <t xml:space="preserve">Фадиатоп детский (ImmunoCAP)</t>
  </si>
  <si>
    <t xml:space="preserve">1 565,00</t>
  </si>
  <si>
    <t xml:space="preserve">Аллерген f14 – соя, IgE (ImmunoCAP)</t>
  </si>
  <si>
    <t xml:space="preserve">Аллерген d1 - клещ домашней пыли Dermatophagoides pteronyssinus, IgE (ImmunoCAP)</t>
  </si>
  <si>
    <t xml:space="preserve">Аллергокомпонент g205 - тимофеевка луговая rPhl p1, IgE (ImmunoCAP)</t>
  </si>
  <si>
    <t xml:space="preserve">Аллергокомпонент g215 - тимофеевка луговая rPhl p5b, IgE (ImmunoCAP)</t>
  </si>
  <si>
    <t xml:space="preserve">Аллергокомпонент t215 - береза rBet v1 PR-10, IgE (ImmunoCAP)</t>
  </si>
  <si>
    <t xml:space="preserve">Аллергокомпонент f232 - овальбумин яйца nGal d2, IgE (ImmunoCAP)</t>
  </si>
  <si>
    <t xml:space="preserve">Аллергокомпонент f233 - овомукоид яйца nGal d1, IgE (ImmunoCAP)</t>
  </si>
  <si>
    <t xml:space="preserve">Аллергокомпонент k208 - лизоцим яйца nGal d4, IgE (ImmunoCAP)</t>
  </si>
  <si>
    <t xml:space="preserve">Аллергокомпонент f323 - кональбумин яйца nGal d3, IgE (ImmunoCAP)</t>
  </si>
  <si>
    <t xml:space="preserve">Аллергокомпонент f419 - персик rPru p1 PR-10, IgE (ImmunoCAP)</t>
  </si>
  <si>
    <t xml:space="preserve">Аллергокомпонент f420 - персик rPru p3 LTP, IgE (ImmunoCAP)</t>
  </si>
  <si>
    <t xml:space="preserve">Аллергокомпонент f421 - персик rPru p4 Профилин, IgE (ImmunoCAP)</t>
  </si>
  <si>
    <t xml:space="preserve">Аллерген f45 - пекарские дрожжи, IgE (ImmunoCAP)</t>
  </si>
  <si>
    <t xml:space="preserve">Аллерген t15 - ясень американский, IgE (ImmunoCAP)</t>
  </si>
  <si>
    <t xml:space="preserve">Аллерген e70 - перо гуся, IgE (ImmunoCAP)</t>
  </si>
  <si>
    <t xml:space="preserve">Аллерген e86 - перо утки, IgE (ImmunoCAP)</t>
  </si>
  <si>
    <t xml:space="preserve">Аллерген e213 - перо попугая, IgE (ImmunoCAP)</t>
  </si>
  <si>
    <t xml:space="preserve">Аллерген f84 - киви, IgE (ImmunoCAP)</t>
  </si>
  <si>
    <t xml:space="preserve">Аллерген f24 - креветки, IgE (ImmunoCAP)</t>
  </si>
  <si>
    <t xml:space="preserve">Аллерген f221 - зерна кофе, IgE (ImmunoCAP)</t>
  </si>
  <si>
    <t xml:space="preserve">Аллерген f247 - мед, IgE (ImmunoCAP)</t>
  </si>
  <si>
    <t xml:space="preserve">Аллерген m6 -  Alternaria alternata, IgE (ImmunoCAP)</t>
  </si>
  <si>
    <t xml:space="preserve">Аллерген m3 - Aspergillus fumigatus, IgE (ImmunoCAP)</t>
  </si>
  <si>
    <t xml:space="preserve">Аллерген m2 - Cladosporium herbarum, IgE (ImmunoCAP)</t>
  </si>
  <si>
    <t xml:space="preserve">Аллерген m227 - Malassezia spp., IgE (ImmunoCAP)</t>
  </si>
  <si>
    <t xml:space="preserve">Смесь аллергенов деревьев tx9 (ImmunoCAP), IgE: ольха серая, береза бородавчатая, лещина, дуб, ива</t>
  </si>
  <si>
    <t xml:space="preserve">Аллергокомпонент g213 - тимофеевка луговая (recombinant) rPhl p1, rPhl p5b, IgE (ImmunoCAP)</t>
  </si>
  <si>
    <t xml:space="preserve">Аллергокомпонент g214 - тимофеевка луговая (recombinant) rPhl p7, rPhl p12, IgE (ImmunoCAP)</t>
  </si>
  <si>
    <t xml:space="preserve">Аллергокомпонент t221 - береза  rBet v 2, rBet v 4 (рекомбинантный), IgE (ImmunoCAP)</t>
  </si>
  <si>
    <t xml:space="preserve">Аллергокомпонент w230 - амброзия (recombinant) nAmb a 1, IgE (ImmunoCAP)</t>
  </si>
  <si>
    <t xml:space="preserve">Аллергокомпонент f76 - альфа-лактальбумин nBos d 4, IgE (ImmunoCAP)</t>
  </si>
  <si>
    <t xml:space="preserve">Аллергокомпонент e204 - бычий сывороточный альбумин nBos d6, IgE (ImmunoCAP)</t>
  </si>
  <si>
    <t xml:space="preserve">Аллергокомпонент f77 - бета-лактоглобулин nBos d 5, IgE (ImmunoCAP)</t>
  </si>
  <si>
    <t xml:space="preserve">Аллерген t4 - лещина обыкновенная, IgE (ImmunoCAP)</t>
  </si>
  <si>
    <t xml:space="preserve">Аллерген t7 - дуб, IgE (ImmunoCAP)</t>
  </si>
  <si>
    <t xml:space="preserve">Аллерген t12 - ива, IgE (ImmunoCAP)</t>
  </si>
  <si>
    <t xml:space="preserve">Аллерген i6 - таракан-прусак, IgE (ImmunoCAP)</t>
  </si>
  <si>
    <t xml:space="preserve">Аллерген g8 - мятлик луговой, IgE (ImmunoCAP)</t>
  </si>
  <si>
    <t xml:space="preserve">Аллерген g5 - плевел, IgE (ImmunoCAP)</t>
  </si>
  <si>
    <t xml:space="preserve">Аллерген g4 - овсяница луговая, IgE (ImmunoCAP)</t>
  </si>
  <si>
    <t xml:space="preserve">Аллерген g3 - ежа сборная, IgE (ImmunoCAP)</t>
  </si>
  <si>
    <t xml:space="preserve">Аллерген g16 - лисохвост луговой, IgE (ImmunoCAP)</t>
  </si>
  <si>
    <t xml:space="preserve">Аллерген g2 - свинорой пальчатый, IgE (ImmunoCAP)</t>
  </si>
  <si>
    <t xml:space="preserve">Аллерген g11 - костер полевой, IgE (ImmunoCAP)</t>
  </si>
  <si>
    <t xml:space="preserve">Аллерген g9 - полевица, IgE (ImmunoCAP)</t>
  </si>
  <si>
    <t xml:space="preserve">Аллерген g1 - колосок душистый, IgE (ImmunoCAP)</t>
  </si>
  <si>
    <t xml:space="preserve">Аллерген e6 - эпителий морской свинки, IgE (ImmunoCAP)</t>
  </si>
  <si>
    <t xml:space="preserve">Аллерген w1 - амброзия высокая, IgE (ImmunoCAP)</t>
  </si>
  <si>
    <t xml:space="preserve">Аллерген w7 - нивяник (поповник), IgE (ImmunoCAP)</t>
  </si>
  <si>
    <t xml:space="preserve">Аллерген w12 – золотарник IgE (ImmunoCAP)</t>
  </si>
  <si>
    <t xml:space="preserve">Аллерген f13 - арахис, IgE (ImmunoCAP)</t>
  </si>
  <si>
    <t xml:space="preserve">Аллерген w206 - ромашка, IgE (ImmunoCAP)</t>
  </si>
  <si>
    <t xml:space="preserve">Аллерген t209 - граб обыкновенный, IgE (ImmunoCAP)</t>
  </si>
  <si>
    <t xml:space="preserve">Аллерген t208 - липа, IgE (ImmunoCAP)</t>
  </si>
  <si>
    <t xml:space="preserve">Аллерген f300 - козье молоко, IgE (ImmunoCAP)</t>
  </si>
  <si>
    <t xml:space="preserve">Суммарные иммуноглобулины E (IgE) в сыворотке (ImmunoCAP)</t>
  </si>
  <si>
    <t xml:space="preserve">1 925,00</t>
  </si>
  <si>
    <t xml:space="preserve">Аллергокомпонент e94 - кошка rFel d1, IgE (ImmunoCAP)</t>
  </si>
  <si>
    <t xml:space="preserve">Аллергокомпонент w231 - полынь nArt v1, IgE (ImmunoCAP)</t>
  </si>
  <si>
    <t xml:space="preserve">Аллергокомпонент e101 - собака rCan f 1, IgE (ImmunoCAP)</t>
  </si>
  <si>
    <t xml:space="preserve">1 755,00</t>
  </si>
  <si>
    <t xml:space="preserve">Аллерген f256 - орех грецкий (плод), IgG</t>
  </si>
  <si>
    <t xml:space="preserve">Аллергокомпонент w233 - полынь nArt v 3 LTP, IgE (ImmunoCAP)</t>
  </si>
  <si>
    <t xml:space="preserve">1 450,00</t>
  </si>
  <si>
    <t xml:space="preserve">Аллерген w3 - амброзия трехнадрезная, IgE (ImmunoCAP)</t>
  </si>
  <si>
    <t xml:space="preserve">Аллергокомпонент m229 - Alternaria alternata rAlt a1 (рекомбинантный), IgE (ImmunoCAP)</t>
  </si>
  <si>
    <t xml:space="preserve">Аллергокомпонент m218 - Aspergillus fumigatus rAsp f1 (рекомбинантный), IgE (ImmunoCAP)</t>
  </si>
  <si>
    <t xml:space="preserve">Аллерген m9 - Fusarium proliferatum (F. moniliforme), IgE (ImmunoCAP)</t>
  </si>
  <si>
    <t xml:space="preserve">Аллерген f245 - яйцо куриное (цельное), IgE, ИФА</t>
  </si>
  <si>
    <t xml:space="preserve">Аллерген f79 - глютен, IgE, ИФА</t>
  </si>
  <si>
    <t xml:space="preserve">Аллерген t102 - ива белая, IgE, ИФА</t>
  </si>
  <si>
    <t xml:space="preserve">Аллерген e2 - эпителий собаки, IgE, ИФА</t>
  </si>
  <si>
    <t xml:space="preserve">Аллерген e78 - перо волнистого попугая, IgE, ИФА</t>
  </si>
  <si>
    <t xml:space="preserve">Аллерген e82 - эпителий кролика, IgE, ИФА</t>
  </si>
  <si>
    <t xml:space="preserve">Аллерген e84 - эпителий хомяка, IgE, ИФА</t>
  </si>
  <si>
    <t xml:space="preserve">Аллерген f105 - шоколад, IgE, ИФА</t>
  </si>
  <si>
    <t xml:space="preserve">Аллерген f17 - фундук, IgE, ИФА</t>
  </si>
  <si>
    <t xml:space="preserve">Аллерген f23 - крабы, IgE, ИФА</t>
  </si>
  <si>
    <t xml:space="preserve">Аллерген f4 - пшеничная мука, IgE, ИФА</t>
  </si>
  <si>
    <t xml:space="preserve">Аллерген f76 - альфа-лактальбумин, IgE, ИФА</t>
  </si>
  <si>
    <t xml:space="preserve">Аллерген f77 - бета-лактоглобулин, IgE, ИФА</t>
  </si>
  <si>
    <t xml:space="preserve">Аллерген f78 - казеин, IgE, ИФА</t>
  </si>
  <si>
    <t xml:space="preserve">Аллерген f87 - дыня, IgE, ИФА</t>
  </si>
  <si>
    <t xml:space="preserve">Аллерген f8 - мука кукурузная, IgE, ИФА</t>
  </si>
  <si>
    <t xml:space="preserve">Аллерген f94 - груша, IgE, ИФА</t>
  </si>
  <si>
    <t xml:space="preserve">Аллерген g15 - пшеница культивированная, IgE, ИФА</t>
  </si>
  <si>
    <t xml:space="preserve">Аллерген k20 - шерсть, IgE, ИФА</t>
  </si>
  <si>
    <t xml:space="preserve">Аллерген k82 - латекс, IgE, ИФА</t>
  </si>
  <si>
    <t xml:space="preserve">Аллерген m5 - Candida albicans, IgE, ИФА</t>
  </si>
  <si>
    <t xml:space="preserve">Аллерген p1 - Ascaris lumbricoides (аскарида), IgE, ИФА</t>
  </si>
  <si>
    <t xml:space="preserve">Аллерген t16 - сосна белая, IgE, ИФА</t>
  </si>
  <si>
    <t xml:space="preserve">Аллерген t1 - клён ясенелистный, IgE, ИФА</t>
  </si>
  <si>
    <t xml:space="preserve">Аллерген w9 - подорожник, IgE, ИФА</t>
  </si>
  <si>
    <t xml:space="preserve">Смесь аллергенов животных em1 (IgE): перо гуся, перо курицы, перо утки, перо индюка, ИФА</t>
  </si>
  <si>
    <t xml:space="preserve">Смесь аллергенов пыли hm1 (IgE): домашняя пыль, Dermatophagoides pteronyssinus, Dermatophagoides farinae, таракан-прусак, ИФА</t>
  </si>
  <si>
    <t xml:space="preserve">Смесь ингаляционных аллергенов dam1 (IgE): эпителий кошки, Dermatophagoides pteronyssinus, береза, перхоть собаки, полынь обыкновенная, тимофеевка, рожь культивированная, Cladosporum herbarum, ИФА</t>
  </si>
  <si>
    <t xml:space="preserve">Смесь пищевых аллергенов fm15 (IgE): апельсин, банан, яблоко, персик, ИФА</t>
  </si>
  <si>
    <t xml:space="preserve">Смесь пищевых аллергенов fm24 (IgE): треска, тунец, креветки, лосось, мидии, ИФА</t>
  </si>
  <si>
    <t xml:space="preserve">Смесь бытовых аллергенов dm1 (IgE): Dermatophagoides pteronyssinus, Dermatophagoides farinae, эпителий кошки, эпителий собаки, ИФА</t>
  </si>
  <si>
    <t xml:space="preserve">Аллерген c74 - желатин коровий, IgE (ImmunoCAP)</t>
  </si>
  <si>
    <t xml:space="preserve">Аллерген e82 - Кролик, эпителий, IgE (ImmunoCAP)</t>
  </si>
  <si>
    <t xml:space="preserve">Аллерген e84 - Хомяк, эпителий, IgE (ImmunoCAP)</t>
  </si>
  <si>
    <t xml:space="preserve">Аллерген f12 - горох, IgE (ImmunoCAP)</t>
  </si>
  <si>
    <t xml:space="preserve">Аллерген f15 - фасоль, IgE (ImmunoCAP)</t>
  </si>
  <si>
    <t xml:space="preserve">Аллерген f17 - фундук, IgE (ImmunoCAP)</t>
  </si>
  <si>
    <t xml:space="preserve">Аллерген f212 - грибы (шампиньоны), IgE (ImmunoCAP)</t>
  </si>
  <si>
    <t xml:space="preserve">Аллерген f218 - паприка, сладкий перец, IgE (ImmunoCAP)</t>
  </si>
  <si>
    <t xml:space="preserve">Аллерген f23 - краб, IgE (ImmunoCAP)</t>
  </si>
  <si>
    <t xml:space="preserve">Аллерген f242 - вишня, IgE (ImmunoCAP)</t>
  </si>
  <si>
    <t xml:space="preserve">Аллерген f258 - кальмар, IgE (ImmunoCAP)</t>
  </si>
  <si>
    <t xml:space="preserve">Аллерген f47 - чеснок, IgE (ImmunoCAP)</t>
  </si>
  <si>
    <t xml:space="preserve">Аллерген f48 - лук, IgE (ImmunoCAP)</t>
  </si>
  <si>
    <t xml:space="preserve">Аллерген f8 - кукуруза, IgE (ImmunoCAP)</t>
  </si>
  <si>
    <t xml:space="preserve">Аллерген f95 - персик, IgE (ImmunoCAP)</t>
  </si>
  <si>
    <t xml:space="preserve">Аллерген m1 - Penicillium notatum (P.chrysogenum), IgE (ImmunoCAP)</t>
  </si>
  <si>
    <t xml:space="preserve">Аллерген m5 - Candida albicans, IgE (ImmunoCAP)</t>
  </si>
  <si>
    <t xml:space="preserve">Аллерген p1 -  Ascaris, IgE (ImmunoCAP)</t>
  </si>
  <si>
    <t xml:space="preserve">Аллерген c2 - пенициллин V, IgE (ImmunoCAP)</t>
  </si>
  <si>
    <t xml:space="preserve">Аллерген c6 - амоксициллин, IgE (ImmunoCAP)</t>
  </si>
  <si>
    <t xml:space="preserve">Аллерген c73 - инсулин человеческий, IgE (ImmunoCAP)</t>
  </si>
  <si>
    <t xml:space="preserve">Аллерген c8 - хлоргексидин, IgE (ImmunoCAP)</t>
  </si>
  <si>
    <t xml:space="preserve">Аллерген e201 - канарейка, перо, IgE (ImmunoCAP)</t>
  </si>
  <si>
    <t xml:space="preserve">Аллерген e3 - перхоть лошади, IgE (ImmunoCAP)</t>
  </si>
  <si>
    <t xml:space="preserve">Аллерген f10 - кунжут / Sesamum indicum, IgE (ImmunoCAP)</t>
  </si>
  <si>
    <t xml:space="preserve">Аллерген f20 - миндаль, IgE (ImmunoCAP)</t>
  </si>
  <si>
    <t xml:space="preserve">Аллерген f209 - грейпфрут / Citrus paradisi, IgE (ImmunoCAP)</t>
  </si>
  <si>
    <t xml:space="preserve">Аллерген f210 - ананас / Ananas comosus, IgE (ImmunoCAP)</t>
  </si>
  <si>
    <t xml:space="preserve">Аллерген f213 - мясо кролика, IgE (ImmunoCAP)</t>
  </si>
  <si>
    <t xml:space="preserve">Аллерген f214 - шпинат, IgE (ImmunoCAP)</t>
  </si>
  <si>
    <t xml:space="preserve">Аллерген f216 - капуста белокочанная, IgE (ImmunoCAP)</t>
  </si>
  <si>
    <t xml:space="preserve">Аллерген f222 - чай, IgE (ImmunoCAP)</t>
  </si>
  <si>
    <t xml:space="preserve">Аллерген f224 - семена мака, IgE (ImmunoCAP)</t>
  </si>
  <si>
    <t xml:space="preserve">Аллерген f227 - семена сахарной свёклы, IgE (ImmunoCAP)</t>
  </si>
  <si>
    <t xml:space="preserve">Аллерген f234 - ваниль, IgE (ImmunoCAP)</t>
  </si>
  <si>
    <t xml:space="preserve">Аллерген f237 - абрикос, IgE (ImmunoCAP)</t>
  </si>
  <si>
    <t xml:space="preserve">Аллерген f244 - огурец, IgE (ImmunoCAP)</t>
  </si>
  <si>
    <t xml:space="preserve">Аллерген f256 - грецкий орех, IgE (ImmunoCAP)</t>
  </si>
  <si>
    <t xml:space="preserve">Аллерген f260 - брокколи, IgE (ImmunoCAP)</t>
  </si>
  <si>
    <t xml:space="preserve">Аллерген f262 - баклажан, IgE (ImmunoCAP)</t>
  </si>
  <si>
    <t xml:space="preserve">Аллерген f302 - мандарин, IgE (ImmunoCAP)</t>
  </si>
  <si>
    <t xml:space="preserve">Аллерген f322 - смородина красная, IgE (ImmunoCAP)</t>
  </si>
  <si>
    <t xml:space="preserve">Аллерген f329 - арбуз, IgE (ImmunoCAP)</t>
  </si>
  <si>
    <t xml:space="preserve">Аллерген f343 - малина, IgE (ImmunoCAP)</t>
  </si>
  <si>
    <t xml:space="preserve">Аллерген f37 - голубая мидия, IgE (ImmunoCAP)</t>
  </si>
  <si>
    <t xml:space="preserve">Аллерген f40 - тунец, IgE (ImmunoCAP)</t>
  </si>
  <si>
    <t xml:space="preserve">Аллерген f55 - просо посевное (пшено) / Panicum milliaceum, IgE (ImmunoCAP)</t>
  </si>
  <si>
    <t xml:space="preserve">Аллерген f81 - сыр Чеддер, IgE (ImmunoCAP)</t>
  </si>
  <si>
    <t xml:space="preserve">Аллерген f82 - сыр с плесенью, IgE (ImmunoCAP)</t>
  </si>
  <si>
    <t xml:space="preserve">Аллерген f85 - сельдерей, IgE (ImmunoCAP)</t>
  </si>
  <si>
    <t xml:space="preserve">Аллерген f86 - петрушка / Petroselinum crispum, IgE (ImmunoCAP)</t>
  </si>
  <si>
    <t xml:space="preserve">Аллерген f87 - дыня, IgE (ImmunoCAP)</t>
  </si>
  <si>
    <t xml:space="preserve">Аллерген f88 - баранина, IgE (ImmunoCAP)</t>
  </si>
  <si>
    <t xml:space="preserve">Аллерген f94 - груша, IgE (ImmunoCAP)</t>
  </si>
  <si>
    <t xml:space="preserve">Аллерген f96 - авокадо / Persea americana, IgE (ImmunoCAP)</t>
  </si>
  <si>
    <t xml:space="preserve">Аллерген k80 - формальдегид / формалин, IgE (ImmunoCAP)</t>
  </si>
  <si>
    <t xml:space="preserve">Аллерген k82 - латекс, IgE (ImmunoCAP)</t>
  </si>
  <si>
    <t xml:space="preserve">Аллерген m226 - стафилококковый энтеротоксин TSST, IgE (ImmunoCAP)</t>
  </si>
  <si>
    <t xml:space="preserve">Аллерген m80 - стафилококковый энтеротоксин А, IgE (ImmunoCAP)</t>
  </si>
  <si>
    <t xml:space="preserve">Аллерген m81 - стафилококковый энтеротоксин В, IgE (ImmunoCAP)</t>
  </si>
  <si>
    <t xml:space="preserve">Аллерген p4 - Anisakidae, IgE (ImmunoCAP)</t>
  </si>
  <si>
    <t xml:space="preserve">Аллерген c122 - нистатин, IgE, ИФА</t>
  </si>
  <si>
    <t xml:space="preserve">Аллерген c308 - цефуроксим, IgE, ИФА</t>
  </si>
  <si>
    <t xml:space="preserve">Аллергокомплекс смешанный RIDA-screen №1, IgE</t>
  </si>
  <si>
    <t xml:space="preserve">4 420,00</t>
  </si>
  <si>
    <t xml:space="preserve">Аллергокомплекс респираторный RIDA-screen №2, IgE</t>
  </si>
  <si>
    <t xml:space="preserve">3 535,00</t>
  </si>
  <si>
    <t xml:space="preserve">Аллергокомплекс пищевой RIDA-screen №3, IgE</t>
  </si>
  <si>
    <t xml:space="preserve">Аллергокомплекс педиатрический RIDA-screen №4, IgE</t>
  </si>
  <si>
    <t xml:space="preserve">Аллергокомпонент t215 - береза rBet v1 PR-10, IgG (ImmunoCAP)</t>
  </si>
  <si>
    <t xml:space="preserve">3 430,00</t>
  </si>
  <si>
    <t xml:space="preserve">Аллергокомпонент g213 - тимофеевка луговая (recombinant) rPhl p1, rPhl p5b, IgG (ImmunoCAP)</t>
  </si>
  <si>
    <t xml:space="preserve">Аллергокомпонент w230 - амброзия (recombinant) nAmb a 1, IgG (ImmunoCAP)</t>
  </si>
  <si>
    <t xml:space="preserve">Аллергокомпонент w231 - полынь nArt v1, IgG (ImmunoCAP)</t>
  </si>
  <si>
    <t xml:space="preserve">Аллерген c1 - пенициллин G, IgE (ImmunoCAP)</t>
  </si>
  <si>
    <t xml:space="preserve">Аллерген d3 - клещ домашней пыли Dermatophagoides microceras, IgE (ImmunoCAP)</t>
  </si>
  <si>
    <t xml:space="preserve">Аллерген d74 - клещ домашней пыли Euroglyphus maynei, IgE (ImmunoCAP)</t>
  </si>
  <si>
    <t xml:space="preserve">Аллерген e77 - помет волнистого попугайчика, IgE (ImmunoCAP)</t>
  </si>
  <si>
    <t xml:space="preserve">Аллерген e80 - эпителий козы, IgE (ImmunoCAP)</t>
  </si>
  <si>
    <t xml:space="preserve">Аллерген e81 - эпителий овцы, IgE (ImmunoCAP)</t>
  </si>
  <si>
    <t xml:space="preserve">Аллерген e89 - перо индейки, IgE (ImmunoCAP)</t>
  </si>
  <si>
    <t xml:space="preserve">Аллерген f201 - орех пекан, IgE (ImmunoCAP)</t>
  </si>
  <si>
    <t xml:space="preserve">Аллерген f202 - орех кешью, IgE (ImmunoCAP)</t>
  </si>
  <si>
    <t xml:space="preserve">Аллерген f203 - фисташки, IgE (ImmunoCAP)</t>
  </si>
  <si>
    <t xml:space="preserve">Аллерген f205 - сельдь, IgE (ImmunoCAP)</t>
  </si>
  <si>
    <t xml:space="preserve">Аллерген f206 - скумбрия, IgE (ImmunoCAP)</t>
  </si>
  <si>
    <t xml:space="preserve">Аллерген f207 - моллюск, IgE (ImmunoCAP)</t>
  </si>
  <si>
    <t xml:space="preserve">Аллерген f211 - ежевика, IgE (ImmunoCAP)</t>
  </si>
  <si>
    <t xml:space="preserve">Аллерген f215 - салат-латук, IgE (ImmunoCAP)</t>
  </si>
  <si>
    <t xml:space="preserve">Аллерген f217 - брюссельская капуста, IgE (ImmunoCAP)</t>
  </si>
  <si>
    <t xml:space="preserve">Аллерген f226 - семена тыквы, IgE (ImmunoCAP)</t>
  </si>
  <si>
    <t xml:space="preserve">Аллерген f236 - сыворотка коровьего молока, IgE (ImmunoCAP)</t>
  </si>
  <si>
    <t xml:space="preserve">Аллерген f253 - кедровый орех, IgE (ImmunoCAP)</t>
  </si>
  <si>
    <t xml:space="preserve">Аллерген f254 - камбала, IgE (ImmunoCAP)</t>
  </si>
  <si>
    <t xml:space="preserve">Аллерген f255 - слива, IgE (ImmunoCAP)</t>
  </si>
  <si>
    <t xml:space="preserve">Аллерген f261 - спаржа, IgE (ImmunoCAP)</t>
  </si>
  <si>
    <t xml:space="preserve">Аллерген f264 - речной угорь, IgE (ImmunoCAP)</t>
  </si>
  <si>
    <t xml:space="preserve">Аллерген f265 - тмин, IgE (ImmunoCAP)</t>
  </si>
  <si>
    <t xml:space="preserve">Аллерген f266 - мускатный орех, IgE (ImmunoCAP)</t>
  </si>
  <si>
    <t xml:space="preserve">Аллерген f267 - кардамон, IgE (ImmunoCAP)</t>
  </si>
  <si>
    <t xml:space="preserve">Аллерген f268 - гвоздика, IgE (ImmunoCAP)</t>
  </si>
  <si>
    <t xml:space="preserve">Аллерген f269 - базилик, IgE (ImmunoCAP)</t>
  </si>
  <si>
    <t xml:space="preserve">Аллерген f270 - имбирь, IgE (ImmunoCAP)</t>
  </si>
  <si>
    <t xml:space="preserve">Аллерген f271 - анис, IgE (ImmunoCAP)</t>
  </si>
  <si>
    <t xml:space="preserve">Аллерген f272 - эстрагон (тархун), IgE (ImmunoCAP)</t>
  </si>
  <si>
    <t xml:space="preserve">Аллерген f273 - тимьян (чабрец), IgE (ImmunoCAP)</t>
  </si>
  <si>
    <t xml:space="preserve">Аллерген f277 - укроп, IgE (ImmunoCAP)</t>
  </si>
  <si>
    <t xml:space="preserve">Аллерген f278 - лавровый лист, IgE (ImmunoCAP)</t>
  </si>
  <si>
    <t xml:space="preserve">Аллерген f279 - чилийский перец, IgE (ImmunoCAP)</t>
  </si>
  <si>
    <t xml:space="preserve">Аллерген f280 - черный перец, IgE (ImmunoCAP)</t>
  </si>
  <si>
    <t xml:space="preserve">Аллерген f281 - карри, IgE (ImmunoCAP)</t>
  </si>
  <si>
    <t xml:space="preserve">Аллерген f283 - орегано, IgE (ImmunoCAP)</t>
  </si>
  <si>
    <t xml:space="preserve">Аллерген f289 - финик, IgE (ImmunoCAP)</t>
  </si>
  <si>
    <t xml:space="preserve">Аллерген f290 - устрица, IgE (ImmunoCAP)</t>
  </si>
  <si>
    <t xml:space="preserve">Аллерген f293 - папайя, IgE (ImmunoCAP)</t>
  </si>
  <si>
    <t xml:space="preserve">Аллерген f301 - хурма, IgE (ImmunoCAP)</t>
  </si>
  <si>
    <t xml:space="preserve">Аллерген f317 - кориандр, IgE (ImmunoCAP)</t>
  </si>
  <si>
    <t xml:space="preserve">Аллерген f319 - свёкла, IgE (ImmunoCAP)</t>
  </si>
  <si>
    <t xml:space="preserve">Аллерген f324 - хмель, IgE (ImmunoCAP)</t>
  </si>
  <si>
    <t xml:space="preserve">Аллерген f328 - инжир, IgE (ImmunoCAP)</t>
  </si>
  <si>
    <t xml:space="preserve">Аллерген f332 - мята перечная, IgE (ImmunoCAP)</t>
  </si>
  <si>
    <t xml:space="preserve">Аллерген f333 - семена льна, IgE (ImmunoCAP)</t>
  </si>
  <si>
    <t xml:space="preserve">Аллерген f342 - маслина, IgE (ImmunoCAP)</t>
  </si>
  <si>
    <t xml:space="preserve">Аллерген f36 - кокос, IgE (ImmunoCAP)</t>
  </si>
  <si>
    <t xml:space="preserve">Аллерген f414 - тилапия, IgE (ImmunoCAP)</t>
  </si>
  <si>
    <t xml:space="preserve">Аллерген f42 - пикша, IgE (ImmunoCAP)</t>
  </si>
  <si>
    <t xml:space="preserve">Аллерген f59 - осьминог, IgE (ImmunoCAP)</t>
  </si>
  <si>
    <t xml:space="preserve">Аллерген f6 - ячмень, IgE (ImmunoCAP)</t>
  </si>
  <si>
    <t xml:space="preserve">Аллерген f60 - ставрида, IgE (ImmunoCAP)</t>
  </si>
  <si>
    <t xml:space="preserve">Аллерген f80 - омар, IgE (ImmunoCAP)</t>
  </si>
  <si>
    <t xml:space="preserve">Аллерген f89 - горчица, IgE (ImmunoCAP)</t>
  </si>
  <si>
    <t xml:space="preserve">Аллерген f90 - солод, IgE (ImmunoCAP)</t>
  </si>
  <si>
    <t xml:space="preserve">Аллерген f91 - манго, IgE (ImmunoCAP)</t>
  </si>
  <si>
    <t xml:space="preserve">Аллерген i1 - яд пчелы домашней, IgE (ImmunoCAP)</t>
  </si>
  <si>
    <t xml:space="preserve">Аллерген i204 - слепень, IgE (ImmunoCAP)</t>
  </si>
  <si>
    <t xml:space="preserve">Аллерген i3 - яд осы обыкновенной, IgE (ImmunoCAP)</t>
  </si>
  <si>
    <t xml:space="preserve">Аллерген i5 - яд осы желтой, IgE (ImmunoCAP)</t>
  </si>
  <si>
    <t xml:space="preserve">Аллерген i70 - муравей Рихтера, IgE (ImmunoCAP)</t>
  </si>
  <si>
    <t xml:space="preserve">Аллерген i71 - комар, IgE (ImmunoCAP)</t>
  </si>
  <si>
    <t xml:space="preserve">Аллерген k84 - семена подсолнечника, IgE (ImmunoCAP)</t>
  </si>
  <si>
    <t xml:space="preserve">Аллерген o1 - хлопок, необработанная нить, IgE (ImmunoCAP)</t>
  </si>
  <si>
    <t xml:space="preserve">Аллерген o70 - сперма, IgE (ImmunoCAP)</t>
  </si>
  <si>
    <t xml:space="preserve">Аллерген t1 - клен ясенелистный, IgE (ImmunoCAP)</t>
  </si>
  <si>
    <t xml:space="preserve">Аллерген t16 - сосна Веймутова, IgE (ImmunoCAP)</t>
  </si>
  <si>
    <t xml:space="preserve">Аллерген t25 - ясень высокий, IgE (ImmunoCAP)</t>
  </si>
  <si>
    <t xml:space="preserve">Аллерген t5 - бук, IgE (ImmunoCAP)</t>
  </si>
  <si>
    <t xml:space="preserve">Аллерген t45 - вяз толстолистный, IgE (ImmunoCAP)</t>
  </si>
  <si>
    <t xml:space="preserve">Аллерген w204 - подсолнечник, IgE (ImmunoCAP)</t>
  </si>
  <si>
    <t xml:space="preserve">Аллерген w9 - подорожник ланцетовидный, IgE (ImmunoCAP)</t>
  </si>
  <si>
    <t xml:space="preserve">Смесь аллергенов перьев птиц ex71 (ImmunoCAP), IgE: гуся, курицы, утки, индейки</t>
  </si>
  <si>
    <t xml:space="preserve">Смесь пищевых аллергенов fx1 (ImmunoCAP), IgE: арахис, фундук, американский орех, миндаль, кокосовый орех</t>
  </si>
  <si>
    <t xml:space="preserve">Смесь пищевых аллергенов fx13 (ImmunoCAP), IgE: горох, фасоль, морковь, картофель</t>
  </si>
  <si>
    <t xml:space="preserve">Смесь пищевых аллергенов fx17 (ImmunoCAP), IgE: яблоко, банан, груша, персик</t>
  </si>
  <si>
    <t xml:space="preserve">Смесь пищевых аллергенов fx21 (ImmunoCAP), IgE: киви, дыня, банан, персик, ананас</t>
  </si>
  <si>
    <t xml:space="preserve">Смесь пищевых аллергенов fx22 (ImmunoCAP), IgE: орех пекан, кешью, фисташки, грецкий орех</t>
  </si>
  <si>
    <t xml:space="preserve">Смесь пищевых аллергенов fx7 (ImmunoCAP), IgE: помидор, дрожжи, чеснок, лук, сельдерей</t>
  </si>
  <si>
    <t xml:space="preserve">Аллерген f147 - камбала речная, IgE (ImmunoCAP)</t>
  </si>
  <si>
    <t xml:space="preserve">Аллерген f220 - корица, IgE (ImmunoCAP)</t>
  </si>
  <si>
    <t xml:space="preserve">Аллерген f287 - красная фасоль, IgE (ImmunoCAP)</t>
  </si>
  <si>
    <t xml:space="preserve">Аллерген f294 - маракуя, IgE (ImmunoCAP)</t>
  </si>
  <si>
    <t xml:space="preserve">Аллерген f303 - палтус белокорый, IgE (ImmunoCAP)</t>
  </si>
  <si>
    <t xml:space="preserve">Аллерген f312 - рыба-меч, IgE (ImmunoCAP)</t>
  </si>
  <si>
    <t xml:space="preserve">Аллерген f313 - анчоус, IgE (ImmunoCAP)</t>
  </si>
  <si>
    <t xml:space="preserve">Аллерген f320 - рак речной, IgE (ImmunoCAP)</t>
  </si>
  <si>
    <t xml:space="preserve">Аллерген f326 - сыворотка овечьего молока, IgE (ImmunoCAP)</t>
  </si>
  <si>
    <t xml:space="preserve">Аллерген f347 - киноа, IgE (ImmunoCAP)</t>
  </si>
  <si>
    <t xml:space="preserve">Аллергокомпонент f351 - тропомиозин креветок rPen a 1, IgE (ImmunoCAP)</t>
  </si>
  <si>
    <t xml:space="preserve">Аллергокомпонент f352 - арахис rAra h 8 PR-10, IgE (ImmunoCAP)</t>
  </si>
  <si>
    <t xml:space="preserve">Аллергокомпонент f353 - соя rGly m 4 PR-10, IgE (ImmunoCAP)</t>
  </si>
  <si>
    <t xml:space="preserve">Аллергокомпонент f355 - карп rCyp c 1, IgE (ImmunoCAP)</t>
  </si>
  <si>
    <t xml:space="preserve">Аллерген f369 - зубатка полосатая, IgE (ImmunoCAP)</t>
  </si>
  <si>
    <t xml:space="preserve">Аллергокомпонент f416 - омега-5 глиадин пшеницы rTri a 19, IgE (ImmunoCAP)</t>
  </si>
  <si>
    <t xml:space="preserve">Аллергокомпонент f417 - сельдерей  rApi g 1.01 PR-10, IgE (ImmunoCAP)</t>
  </si>
  <si>
    <t xml:space="preserve">Аллергокомпонент f422 - арахис rAra h 1, IgE (ImmunoCAP)</t>
  </si>
  <si>
    <t xml:space="preserve">Аллергокомпонент f423 - арахис rAra h 2, IgE (ImmunoCAP)</t>
  </si>
  <si>
    <t xml:space="preserve">Аллергокомпонент f424 - арахис rAra h 3, IgE (ImmunoCAP)</t>
  </si>
  <si>
    <t xml:space="preserve">Аллергокомпонент f426 - треска rGad c 1, IgE (ImmunoCAP)</t>
  </si>
  <si>
    <t xml:space="preserve">Аллергокомпонент f427 - арахис rAra h 9 LTP, IgE (ImmunoCAP)</t>
  </si>
  <si>
    <t xml:space="preserve">Аллерген f54 - батат, IgE (ImmunoCAP)</t>
  </si>
  <si>
    <t xml:space="preserve">Аллерген f61 - сардина, IgE (ImmunoCAP)</t>
  </si>
  <si>
    <t xml:space="preserve">Смесь пищевых аллергенов fx2 (ImmunoCAP), IgE: треска, креветка, синяя мидия, тунец, лосось</t>
  </si>
  <si>
    <t xml:space="preserve">Смесь пищевых аллергенов fx3 (ImmunoCAP), IgE: пшеница, овес, кукуруза, кунжутное семя, гречиха</t>
  </si>
  <si>
    <t xml:space="preserve">Смесь пищевых аллергенов fx14 (ImmunoCAP), IgE: помидор, шпинат, капуста, красный перец</t>
  </si>
  <si>
    <t xml:space="preserve">Смесь пищевых аллергенов fx15 (ImmunoCAP), IgE: апельсин, яблоко, банан, персик</t>
  </si>
  <si>
    <t xml:space="preserve">Смесь пищевых аллергенов fx16 (ImmunoCAP), IgE: земляника, груша, лимон, ананас</t>
  </si>
  <si>
    <t xml:space="preserve">Смесь пищевых аллергенов fx18 (ImmunoCAP), IgE: горох, арахис, соя</t>
  </si>
  <si>
    <t xml:space="preserve">Смесь пищевых аллергенов fx20 (ImmunoCAP), IgE: пшеница, рожь, ячмень, рис</t>
  </si>
  <si>
    <t xml:space="preserve">Смесь пищевых аллергенов fx27 (ImmunoCAP), IgE: треска, пшеница, соя, фундук</t>
  </si>
  <si>
    <t xml:space="preserve">Смесь пищевых аллергенов fx28 (ImmunoCAP), IgE: кунжутное семя, креветка, говядина, киви</t>
  </si>
  <si>
    <t xml:space="preserve">Смесь пищевых аллергенов fx70 (ImmunoCAP), IgE: эстрагон, майоран, тимьян, любисток</t>
  </si>
  <si>
    <t xml:space="preserve">Смесь пищевых аллергенов fx71 (ImmunoCAP), IgE: тмин, мускатный орех, кардамон, гвоздика</t>
  </si>
  <si>
    <t xml:space="preserve">Смесь пищевых аллергенов fx72 (ImmunoCAP), IgE: базилик, семена фенхеля, имбирь, анис</t>
  </si>
  <si>
    <t xml:space="preserve">Смесь пищевых аллергенов fx74 (ImmunoCAP), IgE: треска, сельдь, макрель, камбала</t>
  </si>
  <si>
    <t xml:space="preserve">Аллерген g12 - рожь посевная, IgE (ImmunoCAP)</t>
  </si>
  <si>
    <t xml:space="preserve">Аллерген g14 - овес посевной, IgE (ImmunoCAP)</t>
  </si>
  <si>
    <t xml:space="preserve">Аллерген g15 - пшеница посевная, IgE (ImmunoCAP)</t>
  </si>
  <si>
    <t xml:space="preserve">Аллерген g17 - гречка заметная, IgE (ImmunoCAP)</t>
  </si>
  <si>
    <t xml:space="preserve">Аллерген g201 - ячмень (пыльца), IgE (ImmunoCAP)</t>
  </si>
  <si>
    <t xml:space="preserve">Аллерген g202 - кукурузные рыльца (пыльца), IgE (ImmunoCAP)</t>
  </si>
  <si>
    <t xml:space="preserve">Аллерген k70 - необжаренные зерна кофе, IgE (ImmunoCAP)</t>
  </si>
  <si>
    <t xml:space="preserve">Аллерген m201 - Tilletia tritici (твёрдая головня пшеницы), IgE (ImmunoCAP)</t>
  </si>
  <si>
    <t xml:space="preserve">Аллерген t9 - маслина европейская, IgE (ImmunoCAP)</t>
  </si>
  <si>
    <t xml:space="preserve">Аллерген t10 - грецкий орех (пыльца), IgE (ImmunoCAP)</t>
  </si>
  <si>
    <t xml:space="preserve">Аллерген t223 - масличная пальма (пыльца), IgE (ImmunoCAP)</t>
  </si>
  <si>
    <t xml:space="preserve">Аллерген w18 - щавель малый, IgE (ImmunoCAP)</t>
  </si>
  <si>
    <t xml:space="preserve">Аллерген w23 - конский щавель, IgE (ImmunoCAP)</t>
  </si>
  <si>
    <t xml:space="preserve">Аллерген w46 - фенхель (собачья ромашка), IgE (ImmunoCAP)</t>
  </si>
  <si>
    <t xml:space="preserve">Аллерген w203 - рапс капуста (пыльца), IgE (ImmunoCAP)</t>
  </si>
  <si>
    <t xml:space="preserve">Аллерген e72 - протеины мочи мыши, IgE (ImmunoCAP)</t>
  </si>
  <si>
    <t xml:space="preserve">Аллерген e73 - эпителий крысы, IgE (ImmunoCAP)</t>
  </si>
  <si>
    <t xml:space="preserve">Аллерген e74 - протеины мочи крысы, IgE (ImmunoCAP)</t>
  </si>
  <si>
    <t xml:space="preserve">Аллерген e75 - протеины сыворотки крысы, IgE (ImmunoCAP)</t>
  </si>
  <si>
    <t xml:space="preserve">Аллерген e76 - протеины сыворотки мыши, IgE (ImmunoCAP)</t>
  </si>
  <si>
    <t xml:space="preserve">Аллерген e83 - эпителий свиньи, IgE (ImmunoCAP)</t>
  </si>
  <si>
    <t xml:space="preserve">Аллергокомпонент e102 - собака rCan f 2 , IgE (ImmunoCAP)</t>
  </si>
  <si>
    <t xml:space="preserve">Аллерген e200 - помёт канарейки, IgE (ImmunoCAP)</t>
  </si>
  <si>
    <t xml:space="preserve">Аллерген e206 - протеины сыворотки кролика, IgE (ImmunoCAP)</t>
  </si>
  <si>
    <t xml:space="preserve">Аллерген e208 - эпителий шиншиллы, IgE (ImmunoCAP)</t>
  </si>
  <si>
    <t xml:space="preserve">Аллерген e211 - протеины мочи кролика, IgE (ImmunoCAP)</t>
  </si>
  <si>
    <t xml:space="preserve">Аллерген e215 - перо голубя, IgE (ImmunoCAP)</t>
  </si>
  <si>
    <t xml:space="preserve">Аллерген e217 - эпителий хорька, IgE (ImmunoCAP)</t>
  </si>
  <si>
    <t xml:space="preserve">40. Панели тестов и алгоритмы обследования</t>
  </si>
  <si>
    <t xml:space="preserve">4 обязательных анализа, экспресс</t>
  </si>
  <si>
    <t xml:space="preserve">Панель тестов "TORCH-IgG"     </t>
  </si>
  <si>
    <t xml:space="preserve">Панель тестов "TORCH-IgM"</t>
  </si>
  <si>
    <t xml:space="preserve">Беременность - Пренатальный скрининг трисомий I триместра беременности (синдром Дауна), PRISCA</t>
  </si>
  <si>
    <t xml:space="preserve">Беременность - Пренатальный скрининг трисомий II триместра беременности, PRISCA</t>
  </si>
  <si>
    <t xml:space="preserve">Группа крови и резус-фактор</t>
  </si>
  <si>
    <t xml:space="preserve">Лабораторная диагностика анемий</t>
  </si>
  <si>
    <t xml:space="preserve">1 300,00</t>
  </si>
  <si>
    <t xml:space="preserve">Лабораторное обследование предстательной железы </t>
  </si>
  <si>
    <t xml:space="preserve">Женская онкология</t>
  </si>
  <si>
    <t xml:space="preserve">Ежегодное лабораторное обследование мужчин</t>
  </si>
  <si>
    <t xml:space="preserve">4 150,00</t>
  </si>
  <si>
    <t xml:space="preserve">Ежегодное лабораторное обследование женщин</t>
  </si>
  <si>
    <t xml:space="preserve">3 950,00</t>
  </si>
  <si>
    <t xml:space="preserve">Панель тестов "TORCH-антитела" </t>
  </si>
  <si>
    <t xml:space="preserve">Липидограмма</t>
  </si>
  <si>
    <t xml:space="preserve">Интимный - оптимальный - анализ мазка у женщин</t>
  </si>
  <si>
    <t xml:space="preserve">Интимный - оптимальный - анализ мазка у мужчин</t>
  </si>
  <si>
    <t xml:space="preserve">Планирование беременности - здоровье партнеров (для женщин)</t>
  </si>
  <si>
    <t xml:space="preserve">Планирование беременности - обязательные анализы </t>
  </si>
  <si>
    <t xml:space="preserve">3 160,00</t>
  </si>
  <si>
    <t xml:space="preserve">Планирование беременности - гормональные анализы</t>
  </si>
  <si>
    <t xml:space="preserve">Планирование беременности - необходимые анализы  </t>
  </si>
  <si>
    <t xml:space="preserve">Беременность - I триместр</t>
  </si>
  <si>
    <t xml:space="preserve">4 745,00</t>
  </si>
  <si>
    <t xml:space="preserve">Беременность - II триместр</t>
  </si>
  <si>
    <t xml:space="preserve">Беременность - III триместр</t>
  </si>
  <si>
    <t xml:space="preserve">2 805,00</t>
  </si>
  <si>
    <t xml:space="preserve">Клинический и биохимический анализы крови - основные показатели</t>
  </si>
  <si>
    <t xml:space="preserve">1 080,00</t>
  </si>
  <si>
    <t xml:space="preserve">Развернутое лабораторное обследование щитовидной железы</t>
  </si>
  <si>
    <t xml:space="preserve">Вирусные гепатиты. Первичная диагностика </t>
  </si>
  <si>
    <t xml:space="preserve">Вирусный гепатит A. Контроль эффективности после лечения </t>
  </si>
  <si>
    <t xml:space="preserve">Вирусный гепатит A. Обследование контактных лиц</t>
  </si>
  <si>
    <t xml:space="preserve">Вирусный гепатит B. Анализы перед вакцинацией</t>
  </si>
  <si>
    <t xml:space="preserve">Вирусный гепатит В. Обследование при подозрении на суперинфекцию гепатита В+D в целях определения формы и стадии заболевания</t>
  </si>
  <si>
    <t xml:space="preserve">Вирусный гепатит B. Контроль активности вируса перед началом лечения</t>
  </si>
  <si>
    <t xml:space="preserve">1 050,00</t>
  </si>
  <si>
    <t xml:space="preserve">Вирусный гепатит B. Контроль активности вируса после лечения</t>
  </si>
  <si>
    <t xml:space="preserve">Вирусный гепатит В. Обследование для исключения вируса гепатита В, в том числе у контактных лиц</t>
  </si>
  <si>
    <t xml:space="preserve">Вирусный гепатит В. Определение формы и стадии заболевания</t>
  </si>
  <si>
    <t xml:space="preserve">2 345,00</t>
  </si>
  <si>
    <t xml:space="preserve">Вирусный гепатит B. Эффективность проведенной вакцинации и определение необходимости ревакцинации</t>
  </si>
  <si>
    <t xml:space="preserve">Вирусный гепатит C. Анализы перед началом лечения</t>
  </si>
  <si>
    <t xml:space="preserve">1 730,00</t>
  </si>
  <si>
    <t xml:space="preserve">Вирусный гепатит C. Контроль активности вируса во время и после лечения  </t>
  </si>
  <si>
    <t xml:space="preserve">1 250,00</t>
  </si>
  <si>
    <t xml:space="preserve">Вирусный гепатит C. Анализы для первичного выявления заболевания. Обследование контактных лиц       </t>
  </si>
  <si>
    <t xml:space="preserve">Нарушения менструального цикла (гормональный профиль)</t>
  </si>
  <si>
    <t xml:space="preserve">Менопауза (гормональный профиль) </t>
  </si>
  <si>
    <t xml:space="preserve">Интимный - 8 тестов по моче</t>
  </si>
  <si>
    <t xml:space="preserve">Госпитализация в хирургический стационар</t>
  </si>
  <si>
    <t xml:space="preserve">Госпитализация в терапевтический стационар</t>
  </si>
  <si>
    <t xml:space="preserve">1 960,00</t>
  </si>
  <si>
    <t xml:space="preserve">Ежегодное лабораторное обследование ребенка  </t>
  </si>
  <si>
    <t xml:space="preserve">Здоровье ребенка - младенчество</t>
  </si>
  <si>
    <t xml:space="preserve">Здоровье ребенка - первые шаги</t>
  </si>
  <si>
    <t xml:space="preserve">Здоровье ребенка - дошкольный</t>
  </si>
  <si>
    <t xml:space="preserve">4 обязательных анализа</t>
  </si>
  <si>
    <t xml:space="preserve">Интимный - плюс - анализ мазка у женщин</t>
  </si>
  <si>
    <t xml:space="preserve">Интимный - максимальный - анализ мазка у женщин</t>
  </si>
  <si>
    <t xml:space="preserve">1 110,00</t>
  </si>
  <si>
    <t xml:space="preserve">Билирубин и его фракции (общий, прямой и непрямой)</t>
  </si>
  <si>
    <t xml:space="preserve">Баланс андрогенов</t>
  </si>
  <si>
    <t xml:space="preserve">Лабораторный скрининг инфекций мочевыводящих путей и почек</t>
  </si>
  <si>
    <t xml:space="preserve">Лабораторное обследование - простатит</t>
  </si>
  <si>
    <t xml:space="preserve">1 135,00</t>
  </si>
  <si>
    <t xml:space="preserve">Лабораторное обследование - гастрит и язвенная болезнь желудка</t>
  </si>
  <si>
    <t xml:space="preserve">2 585,00</t>
  </si>
  <si>
    <t xml:space="preserve">Планирование беременности - здоровье партнеров (для мужчин)</t>
  </si>
  <si>
    <t xml:space="preserve">Комплексное исследование, ОСМ</t>
  </si>
  <si>
    <t xml:space="preserve">7 805,00</t>
  </si>
  <si>
    <t xml:space="preserve">Антитела к Toxoplasma gondii (IgG) с определением авидности</t>
  </si>
  <si>
    <t xml:space="preserve">2 145,00</t>
  </si>
  <si>
    <t xml:space="preserve">Антитела к Cytomegalovirus (IgG) с определением авидности</t>
  </si>
  <si>
    <t xml:space="preserve">Интимный - плюс - для мужчин</t>
  </si>
  <si>
    <t xml:space="preserve">Лабораторная диагностика железодефицитной анемии</t>
  </si>
  <si>
    <t xml:space="preserve">Развернутая лабораторная диагностика анемий </t>
  </si>
  <si>
    <t xml:space="preserve">1 650,00</t>
  </si>
  <si>
    <t xml:space="preserve">Лабораторное обследование при ревматоидном артрите</t>
  </si>
  <si>
    <t xml:space="preserve">Развернутое лабораторное обследование почек</t>
  </si>
  <si>
    <t xml:space="preserve">1 210,00</t>
  </si>
  <si>
    <t xml:space="preserve">Лабораторное обследование при метаболическом синдроме</t>
  </si>
  <si>
    <t xml:space="preserve">Общий лабораторный скрининг (онкологический)</t>
  </si>
  <si>
    <t xml:space="preserve">Лабораторные маркеры рака молочной железы</t>
  </si>
  <si>
    <t xml:space="preserve">Лабораторные маркеры рака легких</t>
  </si>
  <si>
    <t xml:space="preserve">1 950,00</t>
  </si>
  <si>
    <t xml:space="preserve">Развернутая лабораторная диагностика атеросклероза</t>
  </si>
  <si>
    <t xml:space="preserve">Атероскрин оптимальный</t>
  </si>
  <si>
    <t xml:space="preserve">Лабораторное обследование при артериальной гипертензии</t>
  </si>
  <si>
    <t xml:space="preserve">Лабораторная диагностика острого коронарного синдрома и инфаркта миокарда (оптимальный)</t>
  </si>
  <si>
    <t xml:space="preserve">Лабораторная диагностика острого коронарного синдрома и инфаркта миокарда (минимальный)</t>
  </si>
  <si>
    <t xml:space="preserve">Мужской гормональный статус - базовые лабораторные показатели</t>
  </si>
  <si>
    <t xml:space="preserve">Женский гормональный статус - базовые лабораторные показатели</t>
  </si>
  <si>
    <t xml:space="preserve">Лабораторный скрининг при гирсутизме</t>
  </si>
  <si>
    <t xml:space="preserve">Оценка функции надпочечников</t>
  </si>
  <si>
    <t xml:space="preserve">Комплексное серологическое обследование на аутоиммунные эндокринопатии</t>
  </si>
  <si>
    <t xml:space="preserve">2 905,00</t>
  </si>
  <si>
    <t xml:space="preserve">Лабораторные маркеры рака яичников</t>
  </si>
  <si>
    <t xml:space="preserve">Лабораторные маркеры рака толстой кишки</t>
  </si>
  <si>
    <t xml:space="preserve">Целиакия. Скрининг при селективном дефиците IgA</t>
  </si>
  <si>
    <t xml:space="preserve">Серологическая диагностика Helicobacter pylori</t>
  </si>
  <si>
    <t xml:space="preserve">Комплексная диагностика Helicobacter pylori</t>
  </si>
  <si>
    <t xml:space="preserve">Лабораторная диагностика гемохроматоза</t>
  </si>
  <si>
    <t xml:space="preserve">Лабораторная диагностика панкреатита</t>
  </si>
  <si>
    <t xml:space="preserve">Лабораторная диагностика и мониторинг атрофического гастрита и язвенной болезни</t>
  </si>
  <si>
    <t xml:space="preserve">Серологическая диагностика кори, паротита и краснухи</t>
  </si>
  <si>
    <t xml:space="preserve">Подтверждение инфицирования В-гемолитическим стрептококком группы А (St. Pyogenes)</t>
  </si>
  <si>
    <t xml:space="preserve">Лабораторная диагностика рахита</t>
  </si>
  <si>
    <t xml:space="preserve">Лабораторная диагностика инфекционного мононуклеоза</t>
  </si>
  <si>
    <t xml:space="preserve">Лабораторная диагностика гельминтозов и паразитозов</t>
  </si>
  <si>
    <t xml:space="preserve">Лабораторная диагностика коклюша и паракоклюша</t>
  </si>
  <si>
    <t xml:space="preserve">Серологическая диагностика клещевого боррелиоза и энцефалита</t>
  </si>
  <si>
    <t xml:space="preserve">ПЦР-диагностика "клещевых" инфекций</t>
  </si>
  <si>
    <t xml:space="preserve">Диагностика иерсиниоза и псевдотуберкулеза</t>
  </si>
  <si>
    <t xml:space="preserve">Лабораторная диагностика адреногенитального синдрома</t>
  </si>
  <si>
    <t xml:space="preserve">Лабораторное обследование при пиелонефрите</t>
  </si>
  <si>
    <t xml:space="preserve">Панель X-Registar общая</t>
  </si>
  <si>
    <t xml:space="preserve">Панель X-Registar кровь</t>
  </si>
  <si>
    <t xml:space="preserve">Панель X-Registar мазок</t>
  </si>
  <si>
    <t xml:space="preserve">4 обязательных анализа, экспресс (конфиденциально)</t>
  </si>
  <si>
    <t xml:space="preserve">4 обязательных анализа (конфиденциально)</t>
  </si>
  <si>
    <t xml:space="preserve">Мониторинг профилактики рахита</t>
  </si>
  <si>
    <t xml:space="preserve">Фибро/АктиТест</t>
  </si>
  <si>
    <t xml:space="preserve">8 470,00</t>
  </si>
  <si>
    <t xml:space="preserve">ФиброМакс</t>
  </si>
  <si>
    <t xml:space="preserve">11 495,00</t>
  </si>
  <si>
    <t xml:space="preserve">СтеатоСкрин</t>
  </si>
  <si>
    <t xml:space="preserve">6 300,00</t>
  </si>
  <si>
    <t xml:space="preserve">Онкопрофилактика женщин</t>
  </si>
  <si>
    <t xml:space="preserve">Вирусный гепатит Д. Обследование при подозрении на вирусный гепатит Д</t>
  </si>
  <si>
    <t xml:space="preserve">Комплексная оценка риска рака предстательной железы (индекс здоровья простаты, phi)</t>
  </si>
  <si>
    <t xml:space="preserve">7 430,00</t>
  </si>
  <si>
    <t xml:space="preserve">Комплексная оценка оксидативного стресса (7 параметров)</t>
  </si>
  <si>
    <t xml:space="preserve">11 008,00</t>
  </si>
  <si>
    <t xml:space="preserve">Комплексное исследование на гормоны (12 показателей)</t>
  </si>
  <si>
    <t xml:space="preserve">Обследование щитовидной железы</t>
  </si>
  <si>
    <t xml:space="preserve">Онкомаркеры для женщин</t>
  </si>
  <si>
    <t xml:space="preserve">Лабораторная диагностика рака желудка</t>
  </si>
  <si>
    <t xml:space="preserve">Экзема</t>
  </si>
  <si>
    <t xml:space="preserve">4 180,00</t>
  </si>
  <si>
    <t xml:space="preserve">Перед вакцинацией</t>
  </si>
  <si>
    <t xml:space="preserve">Компонентная диагностика аллергии на молоко</t>
  </si>
  <si>
    <t xml:space="preserve">1 035,00</t>
  </si>
  <si>
    <t xml:space="preserve">Компонентная диагностика аллергии на яичный белок</t>
  </si>
  <si>
    <t xml:space="preserve">1 750,00</t>
  </si>
  <si>
    <t xml:space="preserve">Компонентная диагностика аллергии на фрукты (персик)</t>
  </si>
  <si>
    <t xml:space="preserve">4 225,00</t>
  </si>
  <si>
    <t xml:space="preserve">Уреаплазма, микоплазма, определение вида</t>
  </si>
  <si>
    <t xml:space="preserve">Здоровый ребенок</t>
  </si>
  <si>
    <t xml:space="preserve">Первичное обследование щитовидной железы</t>
  </si>
  <si>
    <t xml:space="preserve">Онкологический скрининг щитовидной железы</t>
  </si>
  <si>
    <t xml:space="preserve">Лабораторное обследование функции печени</t>
  </si>
  <si>
    <t xml:space="preserve">Развернутое лабораторное обследование печени</t>
  </si>
  <si>
    <t xml:space="preserve">Развернутое лабораторное обследование поджелудочной железы</t>
  </si>
  <si>
    <t xml:space="preserve">Лабораторное обследование почек</t>
  </si>
  <si>
    <t xml:space="preserve">Лабораторная диагностика атеросклероза</t>
  </si>
  <si>
    <t xml:space="preserve">Развернутая диагностика сахарного диабета</t>
  </si>
  <si>
    <t xml:space="preserve">Контроль компенсации сахарного диабета</t>
  </si>
  <si>
    <t xml:space="preserve">Мониторинг течения сахарного диабета</t>
  </si>
  <si>
    <t xml:space="preserve">Расширенное лабораторное обследование сердца и сосудов</t>
  </si>
  <si>
    <t xml:space="preserve">2 090,00</t>
  </si>
  <si>
    <t xml:space="preserve">Лабораторное обследование при подозрении на остеопороз</t>
  </si>
  <si>
    <t xml:space="preserve">Полное лабораторное обследование здоровья мужчин</t>
  </si>
  <si>
    <t xml:space="preserve">7 085,00</t>
  </si>
  <si>
    <t xml:space="preserve">Полное лабораторное обследование здоровья женщин</t>
  </si>
  <si>
    <t xml:space="preserve">7 150,00</t>
  </si>
  <si>
    <t xml:space="preserve">Полное лабораторное обследование здоровья женщин после 45</t>
  </si>
  <si>
    <t xml:space="preserve">8 680,00</t>
  </si>
  <si>
    <t xml:space="preserve">Лабораторное обследование при болях в суставах</t>
  </si>
  <si>
    <t xml:space="preserve">1 980,00</t>
  </si>
  <si>
    <t xml:space="preserve">Базовые биохимические показатели</t>
  </si>
  <si>
    <t xml:space="preserve">Интимный - 9 тестов для мужчин </t>
  </si>
  <si>
    <t xml:space="preserve">Обследование печени: скрининг</t>
  </si>
  <si>
    <t xml:space="preserve">Антитела к вирусу краснухи (IgG) с определением авидности</t>
  </si>
  <si>
    <t xml:space="preserve">Антитела к капсидному антигену (VCA) вируса Эпштейна - Барр (IgG) с определением авидности</t>
  </si>
  <si>
    <t xml:space="preserve">Антитела к вирусу простого герпеса I и II типов (IgG) с определением авидности</t>
  </si>
  <si>
    <t xml:space="preserve">Гастропанель</t>
  </si>
  <si>
    <t xml:space="preserve">2 960,00</t>
  </si>
  <si>
    <t xml:space="preserve">Альбумин-креатининовое соотношение (альбуминурия в разовой порции мочи)</t>
  </si>
  <si>
    <t xml:space="preserve">Ринит/Астма дети</t>
  </si>
  <si>
    <t xml:space="preserve">6 050,00</t>
  </si>
  <si>
    <t xml:space="preserve">Ринит/Астма взрослые</t>
  </si>
  <si>
    <t xml:space="preserve">4 540,00</t>
  </si>
  <si>
    <t xml:space="preserve">Метаболический баланс</t>
  </si>
  <si>
    <t xml:space="preserve">1 480,00</t>
  </si>
  <si>
    <t xml:space="preserve">Прогноз эффективности АСИТ: Букоцветные деревья</t>
  </si>
  <si>
    <t xml:space="preserve">Прогноз эффективности АСИТ: Злаковые травы</t>
  </si>
  <si>
    <t xml:space="preserve">3 060,00</t>
  </si>
  <si>
    <t xml:space="preserve">Прогноз эффективности АСИТ: Сорные травы</t>
  </si>
  <si>
    <t xml:space="preserve">Здоровый ребенок (расширенный)</t>
  </si>
  <si>
    <t xml:space="preserve">Обследование мужчин при планировании ЭКО</t>
  </si>
  <si>
    <t xml:space="preserve">2 430,00</t>
  </si>
  <si>
    <t xml:space="preserve">Обследование женщин при планировании ЭКО (2-5 день цикла)</t>
  </si>
  <si>
    <t xml:space="preserve">10 360,00</t>
  </si>
  <si>
    <t xml:space="preserve">Гормональные анализы при планировании ЭКО (20-23 день цикла)</t>
  </si>
  <si>
    <t xml:space="preserve">Риск наличия злокачественной опухоли яичника (ROMA)</t>
  </si>
  <si>
    <t xml:space="preserve">1 465,00</t>
  </si>
  <si>
    <t xml:space="preserve">Фемофлор Скрин [реал-тайм ПЦР]</t>
  </si>
  <si>
    <t xml:space="preserve">Исследование клеща на наличие вируса клещевого энцефалита и боррелий</t>
  </si>
  <si>
    <t xml:space="preserve">1 126,00</t>
  </si>
  <si>
    <t xml:space="preserve">Скрининг рака шейки матки: жидкостная цитология c ВПЧ-тестом (Roche Cobas 4800)</t>
  </si>
  <si>
    <t xml:space="preserve">3 625,00</t>
  </si>
  <si>
    <t xml:space="preserve">Обследование перед назначением диеты (OnMyPlate)</t>
  </si>
  <si>
    <t xml:space="preserve">3 910,00</t>
  </si>
  <si>
    <t xml:space="preserve">Гастропанель (со стимуляцией)</t>
  </si>
  <si>
    <t xml:space="preserve">3 650,00</t>
  </si>
  <si>
    <t xml:space="preserve">Иммуноцитохимическое исследование соскобов шейки матки с определением белка р16 (включая жидкостную цитологию - окрашивание по Папаниколау)</t>
  </si>
  <si>
    <t xml:space="preserve">5 772,00</t>
  </si>
  <si>
    <t xml:space="preserve">Иммуноцитохимическое исследование соскобов шейки матки с определением белка р16 и Ki 67 (включая жидкостную цитологию - окрашивание по Папаниколау)</t>
  </si>
  <si>
    <t xml:space="preserve">9 002,00</t>
  </si>
  <si>
    <t xml:space="preserve">Комплексное исследование на гормоны (6 показателей)</t>
  </si>
  <si>
    <t xml:space="preserve">Pereves</t>
  </si>
  <si>
    <t xml:space="preserve">3 720,00</t>
  </si>
  <si>
    <t xml:space="preserve">Бытовые аллергены</t>
  </si>
  <si>
    <t xml:space="preserve">7 280,00</t>
  </si>
  <si>
    <t xml:space="preserve">Пищевая аллергия</t>
  </si>
  <si>
    <t xml:space="preserve">7 055,00</t>
  </si>
  <si>
    <t xml:space="preserve">Оценка иммунного ответа к детским инфекциям</t>
  </si>
  <si>
    <t xml:space="preserve">4 395,00</t>
  </si>
  <si>
    <t xml:space="preserve">Обследование домашнего персонала (скрининг)</t>
  </si>
  <si>
    <t xml:space="preserve">2 980,00</t>
  </si>
  <si>
    <t xml:space="preserve">Обследование домашнего персонала (расширенное)</t>
  </si>
  <si>
    <t xml:space="preserve">Мониторинг эффективности АСИТ: Букоцветные деревья</t>
  </si>
  <si>
    <t xml:space="preserve">Мониторинг эффективности АСИТ: Злаковые травы</t>
  </si>
  <si>
    <t xml:space="preserve">Мониторинг эффективности АСИТ: Амброзия</t>
  </si>
  <si>
    <t xml:space="preserve">Мониторинг эффективности АСИТ: Полынь</t>
  </si>
  <si>
    <t xml:space="preserve">Спортивный. Перед началом занятий в тренажерном зале</t>
  </si>
  <si>
    <t xml:space="preserve">3 600,00</t>
  </si>
  <si>
    <t xml:space="preserve">Анализы для выбора тактики тренировок</t>
  </si>
  <si>
    <t xml:space="preserve">Перед началом приема специального питания</t>
  </si>
  <si>
    <t xml:space="preserve">Спортивный. Мониторинг специального питания</t>
  </si>
  <si>
    <t xml:space="preserve">Спортивный. Оценка баланса микроэлементов и витаминов</t>
  </si>
  <si>
    <t xml:space="preserve">Обязательный комплекс перед протезированием</t>
  </si>
  <si>
    <t xml:space="preserve">Расширенный комплекс для протезирования</t>
  </si>
  <si>
    <t xml:space="preserve">1 283,00</t>
  </si>
  <si>
    <t xml:space="preserve">Анализы для женщин перед протезированием</t>
  </si>
  <si>
    <t xml:space="preserve">1 000,00</t>
  </si>
  <si>
    <t xml:space="preserve">Здоровый ребенок (капиллярная кровь)</t>
  </si>
  <si>
    <t xml:space="preserve">Здоровый ребенок (венозная кровь)</t>
  </si>
  <si>
    <t xml:space="preserve">Лабораторное обследование женщины перед прерыванием беременности</t>
  </si>
  <si>
    <t xml:space="preserve">1 955,00</t>
  </si>
  <si>
    <t xml:space="preserve">Здоровье семьи. Анализы для женщин</t>
  </si>
  <si>
    <t xml:space="preserve">2 210,00</t>
  </si>
  <si>
    <t xml:space="preserve">Здоровье семьи. Анализы для мужчин</t>
  </si>
  <si>
    <t xml:space="preserve">1 785,00</t>
  </si>
  <si>
    <t xml:space="preserve">Оценка инсулинорезистентности (индекс HOMA-IR)</t>
  </si>
  <si>
    <t xml:space="preserve">Биохимия для ФиброМакс</t>
  </si>
  <si>
    <t xml:space="preserve">Биохимия для Фибро/АктиТест</t>
  </si>
  <si>
    <t xml:space="preserve">Лабораторные маркеры оценки тяжести цирроза печени по классификации CTP (Child-Turcotte-Pugh)</t>
  </si>
  <si>
    <t xml:space="preserve">Вычисление значений показателей прогностических моделей MELD и MELDNa выживаемости пациента с терминальной стадией хронического диффузного заболевания печени</t>
  </si>
  <si>
    <t xml:space="preserve">Комплекс 1 для СПИК</t>
  </si>
  <si>
    <t xml:space="preserve">3 210,00</t>
  </si>
  <si>
    <t xml:space="preserve">Комплексное гистологическое и иммуногистохимическое исследование с определением пролиферативной активности по экспрессии KI-67</t>
  </si>
  <si>
    <t xml:space="preserve">4 320,00</t>
  </si>
  <si>
    <t xml:space="preserve">Комплексное гистологическое и иммуногистохимическое исследование с определением риска прогрессирования дисплазии и развития рака шейки матки по экспрессии p16INK4a</t>
  </si>
  <si>
    <t xml:space="preserve">Комплексное гистологическое и иммуногистохимическое исследование с определением HER2 статуса опухоли по экспрессии HER2/neu</t>
  </si>
  <si>
    <t xml:space="preserve">Комплексное гистологическое и иммуногистохимическое исследование с определением пролиферативной активности в растущих лейомиомах по экспрессии KI-67 и гладкомышечного актина</t>
  </si>
  <si>
    <t xml:space="preserve">7 335,00</t>
  </si>
  <si>
    <t xml:space="preserve">Комплексное гистологическое и иммуногистохимическое исследование с определением рецепторного статуса прогестерона и эстрогена</t>
  </si>
  <si>
    <t xml:space="preserve">Комплексное гистологическое и иммуногистохимическое исследование с определением пролиферативной активности по экспрессии KI-67, а также риска прогрессирования дисплазии и развития рака шейки матки по экспрессии p16INK4a</t>
  </si>
  <si>
    <t xml:space="preserve">Комплексное гистологическое и иммуногистохимическое исследование с применением необходимых иммуногистохимических окрасок для определения: иммунофенотипа опухоли (в том числе при лимфопролиферативных заболеваниях); гистогенеза метастазов при неустановленном первичном очаге; возможности проведения таргетной терапии и т.д.</t>
  </si>
  <si>
    <t xml:space="preserve">30 715,00</t>
  </si>
  <si>
    <t xml:space="preserve">Комплексное гистологическое и иммуногистохимическое исследование с определением рецепторного статуса рака молочной железы (PR, ER, ki67, Her2 neu)</t>
  </si>
  <si>
    <t xml:space="preserve">12 835,00</t>
  </si>
  <si>
    <t xml:space="preserve">Комплексное гистологическое и иммуногистохимическое исследование с определением опухоли предстательной железы (Ck5, P63, AMACR)</t>
  </si>
  <si>
    <t xml:space="preserve">14 670,00</t>
  </si>
  <si>
    <t xml:space="preserve">Комплексное гистологическое и иммуногистохимическое исследование с определением хронического эндометрита (фаза пролиферации)</t>
  </si>
  <si>
    <t xml:space="preserve">10 270,00</t>
  </si>
  <si>
    <t xml:space="preserve">Комплексное гистологическое и иммуногистохимическое исследование с определением рецепторного статуса эндометрия (стадия секреции) - стандартное</t>
  </si>
  <si>
    <t xml:space="preserve">11 000,00</t>
  </si>
  <si>
    <t xml:space="preserve">Комплексное гистологическое и иммуногистохимическое исследование с определением рецепторного статуса эндометрия (стадия секреции) - расширенное</t>
  </si>
  <si>
    <t xml:space="preserve">13 935,00</t>
  </si>
  <si>
    <t xml:space="preserve">Комплексная оценка риска камнеобразования - литогенные субстанции мочи</t>
  </si>
  <si>
    <t xml:space="preserve">2 510,00</t>
  </si>
  <si>
    <t xml:space="preserve">Анализ микробных маркеров методом газовой хромато-масс-спектрометрии (по Осипову)</t>
  </si>
  <si>
    <t xml:space="preserve">Нэш-ФиброТест</t>
  </si>
  <si>
    <t xml:space="preserve">9 645,00</t>
  </si>
  <si>
    <t xml:space="preserve">ЭПР-тест расширенный (исследование транспортных свойств альбумина методом электронного парамагнитного резонанса)</t>
  </si>
  <si>
    <t xml:space="preserve">6 000,00</t>
  </si>
  <si>
    <t xml:space="preserve">Факторы риска тяжелого течения COVID-19 и других ОРВИ</t>
  </si>
  <si>
    <t xml:space="preserve">Комплексная диагностика коронавируса COVID-19</t>
  </si>
  <si>
    <t xml:space="preserve">Комплексная диагностика ОРВИ (все виды ОРВИ + COVID-19)</t>
  </si>
  <si>
    <t xml:space="preserve">2 800,00</t>
  </si>
  <si>
    <t xml:space="preserve">COVID-19: ПЦР + IgG-антитела (высокочувствительный метод)</t>
  </si>
  <si>
    <t xml:space="preserve">1 500,00</t>
  </si>
  <si>
    <t xml:space="preserve">41. Алгоритмы исследований</t>
  </si>
  <si>
    <t xml:space="preserve">Кардиопрогноз   </t>
  </si>
  <si>
    <t xml:space="preserve">Скрининг функции щитовидной железы</t>
  </si>
  <si>
    <t xml:space="preserve">Профилактика остеопороза</t>
  </si>
  <si>
    <t xml:space="preserve">Функция почек (скрининг)</t>
  </si>
  <si>
    <t xml:space="preserve">Онкопрофилактика для мужчин (ПСА общий + ПСА свободный)</t>
  </si>
  <si>
    <t xml:space="preserve">Скрининг функции печени и поджелудочной железы</t>
  </si>
  <si>
    <t xml:space="preserve">Первичная диагностика сахарного диабета</t>
  </si>
  <si>
    <t xml:space="preserve">Первичная диагностика анемии</t>
  </si>
  <si>
    <t xml:space="preserve">42. Комплексные генетические исследования</t>
  </si>
  <si>
    <t xml:space="preserve">Предрасположенность к повышенной свертываемости крови</t>
  </si>
  <si>
    <t xml:space="preserve">Предрасположенность к повышенному уровню гомоцистеина</t>
  </si>
  <si>
    <t xml:space="preserve">Генетический риск развития гипертонии</t>
  </si>
  <si>
    <t xml:space="preserve">3 005,00</t>
  </si>
  <si>
    <t xml:space="preserve">Предрасположенность к сердечно-сосудистой недостаточности</t>
  </si>
  <si>
    <t xml:space="preserve">2 005,00</t>
  </si>
  <si>
    <t xml:space="preserve">Биологический риск приема гормональных контрацептивов</t>
  </si>
  <si>
    <t xml:space="preserve">Предрасположенность к ранней привычной потере беременности</t>
  </si>
  <si>
    <t xml:space="preserve">Предрасположенность к ранней привычной потере беременности (расширенный)</t>
  </si>
  <si>
    <t xml:space="preserve">Генетический риск развития тромбофилии</t>
  </si>
  <si>
    <t xml:space="preserve">Генетический риск развития тромбофилии (расширенный)</t>
  </si>
  <si>
    <t xml:space="preserve">Риск раннего развития рака молочной железы и яичников</t>
  </si>
  <si>
    <t xml:space="preserve">2 325,00</t>
  </si>
  <si>
    <t xml:space="preserve">Выявление биологически оптимальной дозы приема препарата варфарина</t>
  </si>
  <si>
    <t xml:space="preserve">2 200,00</t>
  </si>
  <si>
    <t xml:space="preserve">Лактозная непереносимость (взрослые и дети старше 3 лет)</t>
  </si>
  <si>
    <t xml:space="preserve">Тестикулярное нарушение сперматогенеза</t>
  </si>
  <si>
    <t xml:space="preserve">Эффективность лечения препаратами PEG-интерферон и Рибавирин</t>
  </si>
  <si>
    <t xml:space="preserve">Генетическая диагностика муковисцидоза. Анализ гена CFTR (25 мутаций)</t>
  </si>
  <si>
    <t xml:space="preserve">6 250,00</t>
  </si>
  <si>
    <t xml:space="preserve">Генетическая гистосовместимость партнеров</t>
  </si>
  <si>
    <t xml:space="preserve">Определение экспансии триплетов при спиноцеребеллярной атаксии 1 типа (в гене ATXN1)</t>
  </si>
  <si>
    <t xml:space="preserve">1 930,00</t>
  </si>
  <si>
    <t xml:space="preserve">Определение экспансии триплетов при спиноцеребеллярной атаксии 2 типа (в гене ATXN2)</t>
  </si>
  <si>
    <t xml:space="preserve">Определение экспансии триплетов при спиноцеребеллярной атаксии 3 типа (в гене ATXN3)</t>
  </si>
  <si>
    <t xml:space="preserve">Определение экспансии триплетов при спиноцеребеллярной атаксии 6 типа (в гене CACNA1A)</t>
  </si>
  <si>
    <t xml:space="preserve">Определение экспансии триплетов при спиноцеребеллярной атаксии 7 типа (в гене ATXN7)</t>
  </si>
  <si>
    <t xml:space="preserve">Обследования на частые генетические причины мозжечковой атаксии (СЦА 1,2,3,6,7, АФ)</t>
  </si>
  <si>
    <t xml:space="preserve">3 390,00</t>
  </si>
  <si>
    <t xml:space="preserve">Обнаружение экспансии GAA-повторов в гене FXN при атаксии Фридрейха (АФ)</t>
  </si>
  <si>
    <t xml:space="preserve">Генетическое обследование на болезнь Кеннеди (спинальная и бульбарная мышечная атрофия) в гене AR</t>
  </si>
  <si>
    <t xml:space="preserve">Генетическое обследование на миотоническую дистрофию 1 типа в гене DMPK</t>
  </si>
  <si>
    <t xml:space="preserve">Генетическое обследование на миотоническую дистрофию 2 типа в гене CNBP</t>
  </si>
  <si>
    <t xml:space="preserve">Генетическое обследование на болезнь Гентингтона в гене HTT</t>
  </si>
  <si>
    <t xml:space="preserve">2 010,00</t>
  </si>
  <si>
    <t xml:space="preserve">Генетическое обследование на гентингтоноподобное заболевание 2 типа в гене JPH3</t>
  </si>
  <si>
    <t xml:space="preserve">Генетическое обследование на гентингтоноподобное заболевание 4 типа в гене TBP</t>
  </si>
  <si>
    <t xml:space="preserve">Генетическое обследование на дентаторубро-паллидолюисову атрофию в гене ATN1</t>
  </si>
  <si>
    <t xml:space="preserve">Комплексное обследование на гентингтоноподобные заболевания (ГПЗ2, ГПЗ4, ДРПЛА)</t>
  </si>
  <si>
    <t xml:space="preserve">3 080,00</t>
  </si>
  <si>
    <t xml:space="preserve">Диагностика первичной дистонии 1 типа (делеция CAG-триплета в гене TOR1A)</t>
  </si>
  <si>
    <t xml:space="preserve">Выявление гена гистосовместимости HLA-B27. Определение предрасположенности к развитию спондилоартропатий (в т.ч. анкилозирующего спондилита - болезнь Бехтерева)</t>
  </si>
  <si>
    <t xml:space="preserve">Генодиагностика болезни Вильсона-Коновалова (мутации гена ATP7B)</t>
  </si>
  <si>
    <t xml:space="preserve">5 340,00</t>
  </si>
  <si>
    <t xml:space="preserve">Генодиагностика Z и S аллелей при альфа-1 антитрипсиновой недостаточности</t>
  </si>
  <si>
    <t xml:space="preserve">Генотипирование гена PNPLA3 при неалкогольной жировой болезни печени</t>
  </si>
  <si>
    <t xml:space="preserve">Генодиагностика синдрома MEN 1, 2А, 2B и семейного  рака щитовидной железы (MEN - 2 экзона и RET ген 6 экзонов)</t>
  </si>
  <si>
    <t xml:space="preserve">4 440,00</t>
  </si>
  <si>
    <t xml:space="preserve">Генодиагностика первичной яичниковой недостаточности (определение предэкспансии в гене FMR1)</t>
  </si>
  <si>
    <t xml:space="preserve">3 900,00</t>
  </si>
  <si>
    <t xml:space="preserve">43. Индивидуальные исследования корпоративных клиентов</t>
  </si>
  <si>
    <t xml:space="preserve">Общий анализ крови и СОЭ</t>
  </si>
  <si>
    <t xml:space="preserve">                                                          СОГЛАСОВАНО
                  Исполнитель:                                                                             Заказчик:
   __________________(Сорокин С.Н.)                  __________________(Анарбаев А.Б.)
                    М.П.                                                                               М.П.
  «____» ___________ 20 ___ г.                                      «____» ____________ 20 ___ г.</t>
  </si>
  <si>
    <r>
      <rPr>
        <sz val="11"/>
        <rFont val="Arial"/>
        <family val="2"/>
        <charset val="204"/>
      </rPr>
      <t xml:space="preserve">Цена </t>
    </r>
    <r>
      <rPr>
        <b val="true"/>
        <sz val="11"/>
        <rFont val="Arial"/>
        <family val="2"/>
        <charset val="204"/>
      </rPr>
      <t xml:space="preserve">Х</t>
    </r>
    <r>
      <rPr>
        <sz val="11"/>
        <rFont val="Arial"/>
        <family val="2"/>
        <charset val="204"/>
      </rPr>
      <t xml:space="preserve"> (руб.)</t>
    </r>
  </si>
  <si>
    <r>
      <rPr>
        <sz val="11"/>
        <rFont val="Arial"/>
        <family val="2"/>
        <charset val="204"/>
      </rPr>
      <t xml:space="preserve">Цена </t>
    </r>
    <r>
      <rPr>
        <b val="true"/>
        <sz val="11"/>
        <rFont val="Arial"/>
        <family val="2"/>
        <charset val="204"/>
      </rPr>
      <t xml:space="preserve">MC</t>
    </r>
    <r>
      <rPr>
        <sz val="11"/>
        <rFont val="Arial"/>
        <family val="2"/>
        <charset val="204"/>
      </rPr>
      <t xml:space="preserve"> (руб.)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</si>
</sst>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&quot; сутки&quot;"/>
    <numFmt numFmtId="167" formatCode="0&quot; суток&quot;"/>
    <numFmt numFmtId="168" formatCode="#,##0.00"/>
    <numFmt numFmtId="169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1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1"/>
      <name val="Times New Roman"/>
      <family val="1"/>
      <charset val="1"/>
    </font>
    <font>
      <b val="true"/>
      <sz val="12"/>
      <name val="Arial"/>
      <family val="2"/>
      <charset val="1"/>
    </font>
    <font>
      <sz val="9"/>
      <name val="Times New Roman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9"/>
      <name val="Times New Roman"/>
      <family val="2"/>
      <charset val="1"/>
    </font>
    <font>
      <sz val="11"/>
      <name val="Times New Roman"/>
      <family val="1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5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5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1" width="11.81"/>
    <col collapsed="false" customWidth="true" hidden="false" outlineLevel="0" max="3" min="3" style="1" width="13.06"/>
    <col collapsed="false" customWidth="true" hidden="false" outlineLevel="0" max="4" min="4" style="1" width="14.43"/>
    <col collapsed="false" customWidth="true" hidden="false" outlineLevel="0" max="5" min="5" style="2" width="8.8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5"/>
      <c r="C2" s="6" t="n">
        <v>100</v>
      </c>
      <c r="D2" s="7" t="n">
        <v>1</v>
      </c>
    </row>
    <row r="3" customFormat="false" ht="13.8" hidden="false" customHeight="false" outlineLevel="0" collapsed="false">
      <c r="A3" s="4" t="s">
        <v>5</v>
      </c>
      <c r="B3" s="5"/>
      <c r="C3" s="6" t="n">
        <v>100</v>
      </c>
      <c r="D3" s="7" t="n">
        <v>1</v>
      </c>
    </row>
    <row r="4" customFormat="false" ht="22.35" hidden="false" customHeight="false" outlineLevel="0" collapsed="false">
      <c r="A4" s="4" t="s">
        <v>6</v>
      </c>
      <c r="B4" s="5"/>
      <c r="C4" s="6" t="n">
        <v>125</v>
      </c>
      <c r="D4" s="5" t="s">
        <v>7</v>
      </c>
    </row>
    <row r="5" customFormat="false" ht="22.35" hidden="false" customHeight="false" outlineLevel="0" collapsed="false">
      <c r="A5" s="4" t="s">
        <v>8</v>
      </c>
      <c r="B5" s="5"/>
      <c r="C5" s="6" t="n">
        <v>180</v>
      </c>
      <c r="D5" s="5" t="s">
        <v>7</v>
      </c>
    </row>
    <row r="6" customFormat="false" ht="13.8" hidden="false" customHeight="false" outlineLevel="0" collapsed="false">
      <c r="A6" s="4" t="s">
        <v>9</v>
      </c>
      <c r="B6" s="5"/>
      <c r="C6" s="6" t="n">
        <v>110</v>
      </c>
      <c r="D6" s="7" t="n">
        <v>1</v>
      </c>
    </row>
    <row r="7" customFormat="false" ht="13.8" hidden="false" customHeight="false" outlineLevel="0" collapsed="false">
      <c r="A7" s="4" t="s">
        <v>10</v>
      </c>
      <c r="B7" s="5"/>
      <c r="C7" s="6" t="n">
        <v>90</v>
      </c>
      <c r="D7" s="7" t="n">
        <v>1</v>
      </c>
    </row>
    <row r="8" customFormat="false" ht="13.8" hidden="false" customHeight="false" outlineLevel="0" collapsed="false">
      <c r="A8" s="4" t="s">
        <v>11</v>
      </c>
      <c r="B8" s="5"/>
      <c r="C8" s="6" t="n">
        <v>80</v>
      </c>
      <c r="D8" s="7" t="n">
        <v>1</v>
      </c>
    </row>
    <row r="9" customFormat="false" ht="13.8" hidden="false" customHeight="false" outlineLevel="0" collapsed="false">
      <c r="A9" s="4" t="s">
        <v>12</v>
      </c>
      <c r="B9" s="5"/>
      <c r="C9" s="6" t="n">
        <v>610</v>
      </c>
      <c r="D9" s="7" t="n">
        <v>1</v>
      </c>
    </row>
    <row r="10" customFormat="false" ht="13.8" hidden="false" customHeight="false" outlineLevel="0" collapsed="false">
      <c r="A10" s="4" t="s">
        <v>13</v>
      </c>
      <c r="B10" s="5"/>
      <c r="C10" s="6" t="n">
        <v>170</v>
      </c>
      <c r="D10" s="7" t="n">
        <v>1</v>
      </c>
    </row>
    <row r="11" customFormat="false" ht="13.8" hidden="false" customHeight="false" outlineLevel="0" collapsed="false">
      <c r="A11" s="4" t="s">
        <v>14</v>
      </c>
      <c r="B11" s="5"/>
      <c r="C11" s="6" t="n">
        <v>90</v>
      </c>
      <c r="D11" s="7" t="n">
        <v>1</v>
      </c>
    </row>
    <row r="12" customFormat="false" ht="13.8" hidden="false" customHeight="false" outlineLevel="0" collapsed="false">
      <c r="A12" s="4" t="s">
        <v>15</v>
      </c>
      <c r="B12" s="5"/>
      <c r="C12" s="6" t="n">
        <v>110</v>
      </c>
      <c r="D12" s="7" t="n">
        <v>1</v>
      </c>
    </row>
    <row r="13" customFormat="false" ht="13.8" hidden="false" customHeight="false" outlineLevel="0" collapsed="false">
      <c r="A13" s="4" t="s">
        <v>16</v>
      </c>
      <c r="B13" s="5"/>
      <c r="C13" s="6" t="n">
        <v>90</v>
      </c>
      <c r="D13" s="7" t="n">
        <v>1</v>
      </c>
    </row>
    <row r="14" customFormat="false" ht="13.8" hidden="false" customHeight="false" outlineLevel="0" collapsed="false">
      <c r="A14" s="4" t="s">
        <v>17</v>
      </c>
      <c r="B14" s="5"/>
      <c r="C14" s="6" t="n">
        <v>80</v>
      </c>
      <c r="D14" s="7" t="n">
        <v>1</v>
      </c>
    </row>
    <row r="15" customFormat="false" ht="13.8" hidden="false" customHeight="false" outlineLevel="0" collapsed="false">
      <c r="A15" s="4" t="s">
        <v>18</v>
      </c>
      <c r="B15" s="5"/>
      <c r="C15" s="6" t="n">
        <v>100</v>
      </c>
      <c r="D15" s="7" t="n">
        <v>1</v>
      </c>
    </row>
    <row r="16" customFormat="false" ht="22.35" hidden="false" customHeight="false" outlineLevel="0" collapsed="false">
      <c r="A16" s="4" t="s">
        <v>19</v>
      </c>
      <c r="B16" s="5"/>
      <c r="C16" s="6" t="n">
        <v>125</v>
      </c>
      <c r="D16" s="5" t="s">
        <v>7</v>
      </c>
    </row>
    <row r="17" customFormat="false" ht="13.8" hidden="false" customHeight="false" outlineLevel="0" collapsed="false">
      <c r="A17" s="4" t="s">
        <v>20</v>
      </c>
      <c r="B17" s="5"/>
      <c r="C17" s="6" t="n">
        <v>200</v>
      </c>
      <c r="D17" s="8" t="n">
        <v>2</v>
      </c>
    </row>
    <row r="18" customFormat="false" ht="13.8" hidden="false" customHeight="false" outlineLevel="0" collapsed="false">
      <c r="A18" s="4" t="s">
        <v>21</v>
      </c>
      <c r="B18" s="5"/>
      <c r="C18" s="6" t="n">
        <v>50</v>
      </c>
      <c r="D18" s="7" t="n">
        <v>1</v>
      </c>
    </row>
    <row r="19" customFormat="false" ht="13.8" hidden="false" customHeight="false" outlineLevel="0" collapsed="false">
      <c r="A19" s="4" t="s">
        <v>22</v>
      </c>
      <c r="B19" s="5"/>
      <c r="C19" s="6" t="n">
        <v>135</v>
      </c>
      <c r="D19" s="7" t="n">
        <v>1</v>
      </c>
    </row>
    <row r="20" customFormat="false" ht="13.8" hidden="false" customHeight="false" outlineLevel="0" collapsed="false">
      <c r="A20" s="4" t="s">
        <v>23</v>
      </c>
      <c r="B20" s="5"/>
      <c r="C20" s="6" t="n">
        <v>125</v>
      </c>
      <c r="D20" s="7" t="n">
        <v>1</v>
      </c>
    </row>
    <row r="21" customFormat="false" ht="13.8" hidden="false" customHeight="false" outlineLevel="0" collapsed="false">
      <c r="A21" s="4" t="s">
        <v>24</v>
      </c>
      <c r="B21" s="5"/>
      <c r="C21" s="6" t="n">
        <v>265</v>
      </c>
      <c r="D21" s="7" t="n">
        <v>1</v>
      </c>
    </row>
    <row r="22" customFormat="false" ht="13.8" hidden="false" customHeight="false" outlineLevel="0" collapsed="false">
      <c r="A22" s="4" t="s">
        <v>25</v>
      </c>
      <c r="B22" s="5"/>
      <c r="C22" s="6" t="n">
        <v>80</v>
      </c>
      <c r="D22" s="7" t="n">
        <v>1</v>
      </c>
    </row>
    <row r="23" customFormat="false" ht="13.8" hidden="false" customHeight="false" outlineLevel="0" collapsed="false">
      <c r="A23" s="4" t="s">
        <v>26</v>
      </c>
      <c r="B23" s="5"/>
      <c r="C23" s="6" t="n">
        <v>150</v>
      </c>
      <c r="D23" s="8" t="n">
        <v>2</v>
      </c>
    </row>
    <row r="24" customFormat="false" ht="13.8" hidden="false" customHeight="false" outlineLevel="0" collapsed="false">
      <c r="A24" s="4" t="s">
        <v>27</v>
      </c>
      <c r="B24" s="5"/>
      <c r="C24" s="6" t="n">
        <v>90</v>
      </c>
      <c r="D24" s="8" t="n">
        <v>2</v>
      </c>
    </row>
    <row r="25" customFormat="false" ht="13.8" hidden="false" customHeight="false" outlineLevel="0" collapsed="false">
      <c r="A25" s="4" t="s">
        <v>28</v>
      </c>
      <c r="B25" s="5"/>
      <c r="C25" s="6" t="n">
        <v>80</v>
      </c>
      <c r="D25" s="7" t="n">
        <v>1</v>
      </c>
    </row>
    <row r="26" customFormat="false" ht="13.8" hidden="false" customHeight="false" outlineLevel="0" collapsed="false">
      <c r="A26" s="4" t="s">
        <v>29</v>
      </c>
      <c r="B26" s="5"/>
      <c r="C26" s="6" t="n">
        <v>140</v>
      </c>
      <c r="D26" s="7" t="n">
        <v>1</v>
      </c>
    </row>
    <row r="27" customFormat="false" ht="13.8" hidden="false" customHeight="false" outlineLevel="0" collapsed="false">
      <c r="A27" s="4" t="s">
        <v>30</v>
      </c>
      <c r="B27" s="5"/>
      <c r="C27" s="6" t="n">
        <v>680</v>
      </c>
      <c r="D27" s="5" t="s">
        <v>31</v>
      </c>
    </row>
    <row r="28" customFormat="false" ht="13.8" hidden="false" customHeight="false" outlineLevel="0" collapsed="false">
      <c r="A28" s="4" t="s">
        <v>32</v>
      </c>
      <c r="B28" s="5"/>
      <c r="C28" s="6" t="n">
        <v>430</v>
      </c>
      <c r="D28" s="7" t="n">
        <v>1</v>
      </c>
    </row>
    <row r="29" customFormat="false" ht="13.8" hidden="false" customHeight="false" outlineLevel="0" collapsed="false">
      <c r="A29" s="4" t="s">
        <v>33</v>
      </c>
      <c r="B29" s="5"/>
      <c r="C29" s="6" t="n">
        <v>90</v>
      </c>
      <c r="D29" s="7" t="n">
        <v>1</v>
      </c>
    </row>
    <row r="30" customFormat="false" ht="13.8" hidden="false" customHeight="false" outlineLevel="0" collapsed="false">
      <c r="A30" s="4" t="s">
        <v>34</v>
      </c>
      <c r="B30" s="5"/>
      <c r="C30" s="6" t="n">
        <v>190</v>
      </c>
      <c r="D30" s="7" t="n">
        <v>1</v>
      </c>
    </row>
    <row r="31" customFormat="false" ht="13.8" hidden="false" customHeight="false" outlineLevel="0" collapsed="false">
      <c r="A31" s="4" t="s">
        <v>35</v>
      </c>
      <c r="B31" s="5"/>
      <c r="C31" s="6" t="n">
        <v>115</v>
      </c>
      <c r="D31" s="7" t="n">
        <v>1</v>
      </c>
    </row>
    <row r="32" customFormat="false" ht="13.8" hidden="false" customHeight="false" outlineLevel="0" collapsed="false">
      <c r="A32" s="4" t="s">
        <v>36</v>
      </c>
      <c r="B32" s="5"/>
      <c r="C32" s="6" t="n">
        <v>625</v>
      </c>
      <c r="D32" s="8" t="n">
        <v>2</v>
      </c>
    </row>
    <row r="33" customFormat="false" ht="13.8" hidden="false" customHeight="false" outlineLevel="0" collapsed="false">
      <c r="A33" s="4" t="s">
        <v>37</v>
      </c>
      <c r="B33" s="5"/>
      <c r="C33" s="6" t="n">
        <v>375</v>
      </c>
      <c r="D33" s="8" t="n">
        <v>2</v>
      </c>
    </row>
    <row r="34" customFormat="false" ht="13.8" hidden="false" customHeight="false" outlineLevel="0" collapsed="false">
      <c r="A34" s="4" t="s">
        <v>38</v>
      </c>
      <c r="B34" s="5"/>
      <c r="C34" s="9" t="n">
        <v>2150</v>
      </c>
      <c r="D34" s="7" t="n">
        <v>1</v>
      </c>
    </row>
    <row r="35" customFormat="false" ht="13.8" hidden="false" customHeight="false" outlineLevel="0" collapsed="false">
      <c r="A35" s="4" t="s">
        <v>39</v>
      </c>
      <c r="B35" s="5"/>
      <c r="C35" s="6" t="n">
        <v>110</v>
      </c>
      <c r="D35" s="7" t="n">
        <v>1</v>
      </c>
    </row>
    <row r="36" customFormat="false" ht="13.8" hidden="false" customHeight="false" outlineLevel="0" collapsed="false">
      <c r="A36" s="4" t="s">
        <v>40</v>
      </c>
      <c r="B36" s="5"/>
      <c r="C36" s="9" t="n">
        <v>3190</v>
      </c>
      <c r="D36" s="7" t="n">
        <v>1</v>
      </c>
    </row>
    <row r="37" customFormat="false" ht="13.8" hidden="false" customHeight="false" outlineLevel="0" collapsed="false">
      <c r="A37" s="4" t="s">
        <v>41</v>
      </c>
      <c r="B37" s="5"/>
      <c r="C37" s="9" t="n">
        <v>1890</v>
      </c>
      <c r="D37" s="5" t="s">
        <v>42</v>
      </c>
    </row>
    <row r="38" customFormat="false" ht="13.8" hidden="false" customHeight="false" outlineLevel="0" collapsed="false">
      <c r="A38" s="4" t="s">
        <v>43</v>
      </c>
      <c r="B38" s="5"/>
      <c r="C38" s="9" t="n">
        <v>1390</v>
      </c>
      <c r="D38" s="5" t="s">
        <v>31</v>
      </c>
    </row>
    <row r="39" customFormat="false" ht="13.8" hidden="false" customHeight="false" outlineLevel="0" collapsed="false">
      <c r="A39" s="4" t="s">
        <v>44</v>
      </c>
      <c r="B39" s="5"/>
      <c r="C39" s="6" t="n">
        <v>295</v>
      </c>
      <c r="D39" s="7" t="n">
        <v>1</v>
      </c>
    </row>
    <row r="40" customFormat="false" ht="22.35" hidden="false" customHeight="false" outlineLevel="0" collapsed="false">
      <c r="A40" s="4" t="s">
        <v>45</v>
      </c>
      <c r="B40" s="5"/>
      <c r="C40" s="6" t="n">
        <v>260</v>
      </c>
      <c r="D40" s="5" t="s">
        <v>7</v>
      </c>
    </row>
    <row r="41" customFormat="false" ht="13.8" hidden="false" customHeight="false" outlineLevel="0" collapsed="false">
      <c r="A41" s="4" t="s">
        <v>46</v>
      </c>
      <c r="B41" s="5"/>
      <c r="C41" s="6" t="n">
        <v>400</v>
      </c>
      <c r="D41" s="7" t="n">
        <v>1</v>
      </c>
    </row>
    <row r="42" customFormat="false" ht="13.8" hidden="false" customHeight="false" outlineLevel="0" collapsed="false">
      <c r="A42" s="4" t="s">
        <v>47</v>
      </c>
      <c r="B42" s="5"/>
      <c r="C42" s="6" t="n">
        <v>220</v>
      </c>
      <c r="D42" s="7" t="n">
        <v>1</v>
      </c>
    </row>
    <row r="43" customFormat="false" ht="13.8" hidden="false" customHeight="false" outlineLevel="0" collapsed="false">
      <c r="A43" s="4" t="s">
        <v>48</v>
      </c>
      <c r="B43" s="5"/>
      <c r="C43" s="6" t="n">
        <v>125</v>
      </c>
      <c r="D43" s="7" t="n">
        <v>1</v>
      </c>
    </row>
    <row r="44" customFormat="false" ht="13.8" hidden="false" customHeight="false" outlineLevel="0" collapsed="false">
      <c r="A44" s="4" t="s">
        <v>49</v>
      </c>
      <c r="B44" s="5"/>
      <c r="C44" s="6" t="n">
        <v>390</v>
      </c>
      <c r="D44" s="7" t="n">
        <v>1</v>
      </c>
    </row>
    <row r="45" customFormat="false" ht="13.8" hidden="false" customHeight="false" outlineLevel="0" collapsed="false">
      <c r="A45" s="4" t="s">
        <v>50</v>
      </c>
      <c r="B45" s="5"/>
      <c r="C45" s="6" t="n">
        <v>170</v>
      </c>
      <c r="D45" s="7" t="n">
        <v>1</v>
      </c>
    </row>
    <row r="46" customFormat="false" ht="13.8" hidden="false" customHeight="false" outlineLevel="0" collapsed="false">
      <c r="A46" s="4" t="s">
        <v>51</v>
      </c>
      <c r="B46" s="5"/>
      <c r="C46" s="6" t="n">
        <v>85</v>
      </c>
      <c r="D46" s="7" t="n">
        <v>1</v>
      </c>
    </row>
    <row r="47" customFormat="false" ht="13.8" hidden="false" customHeight="false" outlineLevel="0" collapsed="false">
      <c r="A47" s="4" t="s">
        <v>52</v>
      </c>
      <c r="B47" s="5"/>
      <c r="C47" s="6" t="n">
        <v>140</v>
      </c>
      <c r="D47" s="7" t="n">
        <v>1</v>
      </c>
    </row>
    <row r="48" customFormat="false" ht="13.8" hidden="false" customHeight="false" outlineLevel="0" collapsed="false">
      <c r="A48" s="4" t="s">
        <v>53</v>
      </c>
      <c r="B48" s="5"/>
      <c r="C48" s="6" t="n">
        <v>100</v>
      </c>
      <c r="D48" s="7" t="n">
        <v>1</v>
      </c>
    </row>
    <row r="49" customFormat="false" ht="13.8" hidden="false" customHeight="false" outlineLevel="0" collapsed="false">
      <c r="A49" s="4" t="s">
        <v>54</v>
      </c>
      <c r="B49" s="5"/>
      <c r="C49" s="6" t="n">
        <v>85</v>
      </c>
      <c r="D49" s="7" t="n">
        <v>1</v>
      </c>
    </row>
    <row r="50" customFormat="false" ht="13.8" hidden="false" customHeight="false" outlineLevel="0" collapsed="false">
      <c r="A50" s="4" t="s">
        <v>55</v>
      </c>
      <c r="B50" s="5"/>
      <c r="C50" s="6" t="n">
        <v>400</v>
      </c>
      <c r="D50" s="5" t="s">
        <v>56</v>
      </c>
    </row>
    <row r="51" customFormat="false" ht="13.8" hidden="false" customHeight="false" outlineLevel="0" collapsed="false">
      <c r="A51" s="4" t="s">
        <v>57</v>
      </c>
      <c r="B51" s="5"/>
      <c r="C51" s="6" t="n">
        <v>180</v>
      </c>
      <c r="D51" s="7" t="n">
        <v>1</v>
      </c>
    </row>
    <row r="52" customFormat="false" ht="13.8" hidden="false" customHeight="false" outlineLevel="0" collapsed="false">
      <c r="A52" s="4" t="s">
        <v>58</v>
      </c>
      <c r="B52" s="5"/>
      <c r="C52" s="6" t="n">
        <v>700</v>
      </c>
      <c r="D52" s="7" t="n">
        <v>1</v>
      </c>
    </row>
    <row r="53" customFormat="false" ht="13.8" hidden="false" customHeight="false" outlineLevel="0" collapsed="false">
      <c r="A53" s="4" t="s">
        <v>59</v>
      </c>
      <c r="B53" s="5"/>
      <c r="C53" s="9" t="n">
        <v>1850</v>
      </c>
      <c r="D53" s="5" t="s">
        <v>56</v>
      </c>
    </row>
    <row r="54" customFormat="false" ht="13.8" hidden="false" customHeight="false" outlineLevel="0" collapsed="false">
      <c r="A54" s="4" t="s">
        <v>60</v>
      </c>
      <c r="B54" s="5"/>
      <c r="C54" s="9" t="n">
        <v>1850</v>
      </c>
      <c r="D54" s="5" t="s">
        <v>31</v>
      </c>
    </row>
    <row r="55" customFormat="false" ht="13.8" hidden="false" customHeight="false" outlineLevel="0" collapsed="false">
      <c r="A55" s="4" t="s">
        <v>61</v>
      </c>
      <c r="B55" s="5"/>
      <c r="C55" s="6" t="n">
        <v>680</v>
      </c>
      <c r="D55" s="5" t="s">
        <v>31</v>
      </c>
    </row>
    <row r="56" customFormat="false" ht="13.8" hidden="false" customHeight="false" outlineLevel="0" collapsed="false">
      <c r="A56" s="4" t="s">
        <v>62</v>
      </c>
      <c r="B56" s="5"/>
      <c r="C56" s="6" t="n">
        <v>530</v>
      </c>
      <c r="D56" s="5" t="s">
        <v>56</v>
      </c>
    </row>
    <row r="57" customFormat="false" ht="13.8" hidden="false" customHeight="false" outlineLevel="0" collapsed="false">
      <c r="A57" s="4" t="s">
        <v>63</v>
      </c>
      <c r="B57" s="5"/>
      <c r="C57" s="6" t="n">
        <v>465</v>
      </c>
      <c r="D57" s="7" t="n">
        <v>1</v>
      </c>
    </row>
    <row r="58" customFormat="false" ht="13.8" hidden="false" customHeight="false" outlineLevel="0" collapsed="false">
      <c r="A58" s="4" t="s">
        <v>64</v>
      </c>
      <c r="B58" s="5"/>
      <c r="C58" s="6" t="n">
        <v>55</v>
      </c>
      <c r="D58" s="7" t="n">
        <v>1</v>
      </c>
    </row>
    <row r="59" customFormat="false" ht="13.8" hidden="false" customHeight="false" outlineLevel="0" collapsed="false">
      <c r="A59" s="4" t="s">
        <v>65</v>
      </c>
      <c r="B59" s="5"/>
      <c r="C59" s="6" t="n">
        <v>80</v>
      </c>
      <c r="D59" s="7" t="n">
        <v>1</v>
      </c>
    </row>
    <row r="60" customFormat="false" ht="13.8" hidden="false" customHeight="false" outlineLevel="0" collapsed="false">
      <c r="A60" s="4" t="s">
        <v>66</v>
      </c>
      <c r="B60" s="5"/>
      <c r="C60" s="6" t="n">
        <v>55</v>
      </c>
      <c r="D60" s="7" t="n">
        <v>1</v>
      </c>
    </row>
    <row r="61" customFormat="false" ht="13.8" hidden="false" customHeight="false" outlineLevel="0" collapsed="false">
      <c r="A61" s="4" t="s">
        <v>67</v>
      </c>
      <c r="B61" s="5"/>
      <c r="C61" s="6" t="n">
        <v>125</v>
      </c>
      <c r="D61" s="7" t="n">
        <v>1</v>
      </c>
    </row>
    <row r="62" customFormat="false" ht="13.8" hidden="false" customHeight="false" outlineLevel="0" collapsed="false">
      <c r="A62" s="4" t="s">
        <v>68</v>
      </c>
      <c r="B62" s="5"/>
      <c r="C62" s="6" t="n">
        <v>95</v>
      </c>
      <c r="D62" s="7" t="n">
        <v>1</v>
      </c>
    </row>
    <row r="63" customFormat="false" ht="13.8" hidden="false" customHeight="false" outlineLevel="0" collapsed="false">
      <c r="A63" s="4" t="s">
        <v>69</v>
      </c>
      <c r="B63" s="5"/>
      <c r="C63" s="6" t="n">
        <v>365</v>
      </c>
      <c r="D63" s="7" t="n">
        <v>1</v>
      </c>
    </row>
    <row r="64" customFormat="false" ht="13.8" hidden="false" customHeight="false" outlineLevel="0" collapsed="false">
      <c r="A64" s="4" t="s">
        <v>70</v>
      </c>
      <c r="B64" s="5"/>
      <c r="C64" s="6" t="n">
        <v>355</v>
      </c>
      <c r="D64" s="7" t="n">
        <v>1</v>
      </c>
    </row>
    <row r="65" customFormat="false" ht="13.8" hidden="false" customHeight="false" outlineLevel="0" collapsed="false">
      <c r="A65" s="4" t="s">
        <v>71</v>
      </c>
      <c r="B65" s="5"/>
      <c r="C65" s="6" t="n">
        <v>55</v>
      </c>
      <c r="D65" s="7" t="n">
        <v>1</v>
      </c>
    </row>
    <row r="66" customFormat="false" ht="13.8" hidden="false" customHeight="false" outlineLevel="0" collapsed="false">
      <c r="A66" s="4" t="s">
        <v>72</v>
      </c>
      <c r="B66" s="5"/>
      <c r="C66" s="6" t="n">
        <v>220</v>
      </c>
      <c r="D66" s="5" t="s">
        <v>73</v>
      </c>
    </row>
    <row r="67" customFormat="false" ht="13.8" hidden="false" customHeight="false" outlineLevel="0" collapsed="false">
      <c r="A67" s="4" t="s">
        <v>74</v>
      </c>
      <c r="B67" s="5"/>
      <c r="C67" s="6" t="n">
        <v>360</v>
      </c>
      <c r="D67" s="7" t="n">
        <v>1</v>
      </c>
    </row>
    <row r="68" customFormat="false" ht="13.8" hidden="false" customHeight="false" outlineLevel="0" collapsed="false">
      <c r="A68" s="4" t="s">
        <v>75</v>
      </c>
      <c r="B68" s="5"/>
      <c r="C68" s="6" t="n">
        <v>55</v>
      </c>
      <c r="D68" s="7" t="n">
        <v>1</v>
      </c>
    </row>
    <row r="69" customFormat="false" ht="13.8" hidden="false" customHeight="false" outlineLevel="0" collapsed="false">
      <c r="A69" s="4" t="s">
        <v>76</v>
      </c>
      <c r="B69" s="5"/>
      <c r="C69" s="6" t="n">
        <v>240</v>
      </c>
      <c r="D69" s="7" t="n">
        <v>1</v>
      </c>
    </row>
    <row r="70" customFormat="false" ht="13.8" hidden="false" customHeight="false" outlineLevel="0" collapsed="false">
      <c r="A70" s="4" t="s">
        <v>77</v>
      </c>
      <c r="B70" s="5"/>
      <c r="C70" s="6" t="n">
        <v>55</v>
      </c>
      <c r="D70" s="7" t="n">
        <v>1</v>
      </c>
    </row>
    <row r="71" customFormat="false" ht="13.8" hidden="false" customHeight="false" outlineLevel="0" collapsed="false">
      <c r="A71" s="4" t="s">
        <v>78</v>
      </c>
      <c r="B71" s="5"/>
      <c r="C71" s="6" t="n">
        <v>530</v>
      </c>
      <c r="D71" s="7" t="n">
        <v>1</v>
      </c>
    </row>
    <row r="72" customFormat="false" ht="13.8" hidden="false" customHeight="false" outlineLevel="0" collapsed="false">
      <c r="A72" s="4" t="s">
        <v>79</v>
      </c>
      <c r="B72" s="5"/>
      <c r="C72" s="6" t="n">
        <v>55</v>
      </c>
      <c r="D72" s="7" t="n">
        <v>1</v>
      </c>
    </row>
    <row r="73" customFormat="false" ht="13.8" hidden="false" customHeight="false" outlineLevel="0" collapsed="false">
      <c r="A73" s="4" t="s">
        <v>80</v>
      </c>
      <c r="B73" s="5"/>
      <c r="C73" s="6" t="n">
        <v>125</v>
      </c>
      <c r="D73" s="7" t="n">
        <v>1</v>
      </c>
    </row>
    <row r="74" customFormat="false" ht="13.8" hidden="false" customHeight="false" outlineLevel="0" collapsed="false">
      <c r="A74" s="4" t="s">
        <v>81</v>
      </c>
      <c r="B74" s="5"/>
      <c r="C74" s="6" t="n">
        <v>235</v>
      </c>
      <c r="D74" s="7" t="n">
        <v>1</v>
      </c>
    </row>
    <row r="75" customFormat="false" ht="13.8" hidden="false" customHeight="false" outlineLevel="0" collapsed="false">
      <c r="A75" s="4" t="s">
        <v>82</v>
      </c>
      <c r="B75" s="5"/>
      <c r="C75" s="6" t="n">
        <v>100</v>
      </c>
      <c r="D75" s="7" t="n">
        <v>1</v>
      </c>
    </row>
    <row r="76" customFormat="false" ht="13.8" hidden="false" customHeight="false" outlineLevel="0" collapsed="false">
      <c r="A76" s="4" t="s">
        <v>83</v>
      </c>
      <c r="B76" s="5"/>
      <c r="C76" s="6" t="n">
        <v>55</v>
      </c>
      <c r="D76" s="7" t="n">
        <v>1</v>
      </c>
    </row>
    <row r="77" customFormat="false" ht="13.8" hidden="false" customHeight="false" outlineLevel="0" collapsed="false">
      <c r="A77" s="4" t="s">
        <v>84</v>
      </c>
      <c r="B77" s="5"/>
      <c r="C77" s="6" t="n">
        <v>55</v>
      </c>
      <c r="D77" s="7" t="n">
        <v>1</v>
      </c>
    </row>
    <row r="78" customFormat="false" ht="13.8" hidden="false" customHeight="false" outlineLevel="0" collapsed="false">
      <c r="A78" s="4" t="s">
        <v>85</v>
      </c>
      <c r="B78" s="5"/>
      <c r="C78" s="6" t="n">
        <v>220</v>
      </c>
      <c r="D78" s="7" t="n">
        <v>1</v>
      </c>
    </row>
    <row r="79" customFormat="false" ht="13.8" hidden="false" customHeight="false" outlineLevel="0" collapsed="false">
      <c r="A79" s="4" t="s">
        <v>86</v>
      </c>
      <c r="B79" s="5"/>
      <c r="C79" s="6" t="n">
        <v>300</v>
      </c>
      <c r="D79" s="7" t="n">
        <v>1</v>
      </c>
    </row>
    <row r="80" customFormat="false" ht="13.8" hidden="false" customHeight="false" outlineLevel="0" collapsed="false">
      <c r="A80" s="4" t="s">
        <v>87</v>
      </c>
      <c r="B80" s="5"/>
      <c r="C80" s="6" t="n">
        <v>115</v>
      </c>
      <c r="D80" s="7" t="n">
        <v>1</v>
      </c>
    </row>
    <row r="81" customFormat="false" ht="13.8" hidden="false" customHeight="false" outlineLevel="0" collapsed="false">
      <c r="A81" s="4" t="s">
        <v>88</v>
      </c>
      <c r="B81" s="5"/>
      <c r="C81" s="6" t="n">
        <v>100</v>
      </c>
      <c r="D81" s="7" t="n">
        <v>1</v>
      </c>
    </row>
    <row r="82" customFormat="false" ht="13.8" hidden="false" customHeight="false" outlineLevel="0" collapsed="false">
      <c r="A82" s="4" t="s">
        <v>89</v>
      </c>
      <c r="B82" s="5"/>
      <c r="C82" s="6" t="n">
        <v>180</v>
      </c>
      <c r="D82" s="7" t="n">
        <v>1</v>
      </c>
    </row>
    <row r="83" customFormat="false" ht="13.8" hidden="false" customHeight="false" outlineLevel="0" collapsed="false">
      <c r="A83" s="4" t="s">
        <v>90</v>
      </c>
      <c r="B83" s="5"/>
      <c r="C83" s="6" t="n">
        <v>100</v>
      </c>
      <c r="D83" s="7" t="n">
        <v>1</v>
      </c>
    </row>
    <row r="84" customFormat="false" ht="13.8" hidden="false" customHeight="false" outlineLevel="0" collapsed="false">
      <c r="A84" s="4" t="s">
        <v>91</v>
      </c>
      <c r="B84" s="5"/>
      <c r="C84" s="6" t="n">
        <v>100</v>
      </c>
      <c r="D84" s="7" t="n">
        <v>1</v>
      </c>
    </row>
    <row r="85" customFormat="false" ht="13.8" hidden="false" customHeight="false" outlineLevel="0" collapsed="false">
      <c r="A85" s="4" t="s">
        <v>92</v>
      </c>
      <c r="B85" s="5"/>
      <c r="C85" s="6" t="n">
        <v>100</v>
      </c>
      <c r="D85" s="7" t="n">
        <v>1</v>
      </c>
    </row>
    <row r="86" customFormat="false" ht="13.8" hidden="false" customHeight="false" outlineLevel="0" collapsed="false">
      <c r="A86" s="4" t="s">
        <v>93</v>
      </c>
      <c r="B86" s="5"/>
      <c r="C86" s="6" t="n">
        <v>55</v>
      </c>
      <c r="D86" s="7" t="n">
        <v>1</v>
      </c>
    </row>
    <row r="87" customFormat="false" ht="13.8" hidden="false" customHeight="false" outlineLevel="0" collapsed="false">
      <c r="A87" s="4" t="s">
        <v>94</v>
      </c>
      <c r="B87" s="5"/>
      <c r="C87" s="6" t="n">
        <v>55</v>
      </c>
      <c r="D87" s="7" t="n">
        <v>1</v>
      </c>
    </row>
    <row r="88" customFormat="false" ht="13.8" hidden="false" customHeight="false" outlineLevel="0" collapsed="false">
      <c r="A88" s="4" t="s">
        <v>95</v>
      </c>
      <c r="B88" s="5"/>
      <c r="C88" s="6" t="n">
        <v>55</v>
      </c>
      <c r="D88" s="7" t="n">
        <v>1</v>
      </c>
    </row>
    <row r="89" customFormat="false" ht="13.8" hidden="false" customHeight="false" outlineLevel="0" collapsed="false">
      <c r="A89" s="4" t="s">
        <v>96</v>
      </c>
      <c r="B89" s="5"/>
      <c r="C89" s="6" t="n">
        <v>55</v>
      </c>
      <c r="D89" s="7" t="n">
        <v>1</v>
      </c>
    </row>
    <row r="90" customFormat="false" ht="13.8" hidden="false" customHeight="false" outlineLevel="0" collapsed="false">
      <c r="A90" s="4" t="s">
        <v>97</v>
      </c>
      <c r="B90" s="5"/>
      <c r="C90" s="6" t="n">
        <v>70</v>
      </c>
      <c r="D90" s="7" t="n">
        <v>1</v>
      </c>
    </row>
    <row r="91" customFormat="false" ht="13.8" hidden="false" customHeight="false" outlineLevel="0" collapsed="false">
      <c r="A91" s="4" t="s">
        <v>98</v>
      </c>
      <c r="B91" s="5"/>
      <c r="C91" s="6" t="n">
        <v>80</v>
      </c>
      <c r="D91" s="7" t="n">
        <v>1</v>
      </c>
    </row>
    <row r="92" customFormat="false" ht="13.8" hidden="false" customHeight="false" outlineLevel="0" collapsed="false">
      <c r="A92" s="4" t="s">
        <v>99</v>
      </c>
      <c r="B92" s="5"/>
      <c r="C92" s="6" t="n">
        <v>190</v>
      </c>
      <c r="D92" s="7" t="n">
        <v>1</v>
      </c>
    </row>
    <row r="93" customFormat="false" ht="13.8" hidden="false" customHeight="false" outlineLevel="0" collapsed="false">
      <c r="A93" s="4" t="s">
        <v>100</v>
      </c>
      <c r="B93" s="5"/>
      <c r="C93" s="6" t="n">
        <v>215</v>
      </c>
      <c r="D93" s="7" t="n">
        <v>1</v>
      </c>
    </row>
    <row r="94" customFormat="false" ht="13.8" hidden="false" customHeight="false" outlineLevel="0" collapsed="false">
      <c r="A94" s="4" t="s">
        <v>101</v>
      </c>
      <c r="B94" s="5"/>
      <c r="C94" s="6" t="n">
        <v>70</v>
      </c>
      <c r="D94" s="7" t="n">
        <v>1</v>
      </c>
    </row>
    <row r="95" customFormat="false" ht="13.8" hidden="false" customHeight="false" outlineLevel="0" collapsed="false">
      <c r="A95" s="4" t="s">
        <v>102</v>
      </c>
      <c r="B95" s="5"/>
      <c r="C95" s="6" t="n">
        <v>220</v>
      </c>
      <c r="D95" s="7" t="n">
        <v>1</v>
      </c>
    </row>
    <row r="96" customFormat="false" ht="13.8" hidden="false" customHeight="false" outlineLevel="0" collapsed="false">
      <c r="A96" s="4" t="s">
        <v>103</v>
      </c>
      <c r="B96" s="5"/>
      <c r="C96" s="6" t="n">
        <v>360</v>
      </c>
      <c r="D96" s="7" t="n">
        <v>1</v>
      </c>
    </row>
    <row r="97" customFormat="false" ht="13.8" hidden="false" customHeight="false" outlineLevel="0" collapsed="false">
      <c r="A97" s="4" t="s">
        <v>104</v>
      </c>
      <c r="B97" s="5"/>
      <c r="C97" s="6" t="n">
        <v>85</v>
      </c>
      <c r="D97" s="7" t="n">
        <v>1</v>
      </c>
    </row>
    <row r="98" customFormat="false" ht="13.8" hidden="false" customHeight="false" outlineLevel="0" collapsed="false">
      <c r="A98" s="4" t="s">
        <v>105</v>
      </c>
      <c r="B98" s="5"/>
      <c r="C98" s="6" t="n">
        <v>80</v>
      </c>
      <c r="D98" s="7" t="n">
        <v>1</v>
      </c>
    </row>
    <row r="99" customFormat="false" ht="13.8" hidden="false" customHeight="false" outlineLevel="0" collapsed="false">
      <c r="A99" s="4" t="s">
        <v>106</v>
      </c>
      <c r="B99" s="5"/>
      <c r="C99" s="6" t="n">
        <v>330</v>
      </c>
      <c r="D99" s="5" t="s">
        <v>56</v>
      </c>
    </row>
    <row r="100" customFormat="false" ht="13.8" hidden="false" customHeight="false" outlineLevel="0" collapsed="false">
      <c r="A100" s="4" t="s">
        <v>107</v>
      </c>
      <c r="B100" s="5"/>
      <c r="C100" s="6" t="n">
        <v>85</v>
      </c>
      <c r="D100" s="7" t="n">
        <v>1</v>
      </c>
    </row>
    <row r="101" customFormat="false" ht="13.8" hidden="false" customHeight="false" outlineLevel="0" collapsed="false">
      <c r="A101" s="4" t="s">
        <v>108</v>
      </c>
      <c r="B101" s="5"/>
      <c r="C101" s="6" t="n">
        <v>70</v>
      </c>
      <c r="D101" s="5" t="s">
        <v>56</v>
      </c>
    </row>
    <row r="102" customFormat="false" ht="13.8" hidden="false" customHeight="false" outlineLevel="0" collapsed="false">
      <c r="A102" s="4" t="s">
        <v>109</v>
      </c>
      <c r="B102" s="5"/>
      <c r="C102" s="6" t="n">
        <v>375</v>
      </c>
      <c r="D102" s="7" t="n">
        <v>1</v>
      </c>
    </row>
    <row r="103" customFormat="false" ht="13.8" hidden="false" customHeight="false" outlineLevel="0" collapsed="false">
      <c r="A103" s="4" t="s">
        <v>110</v>
      </c>
      <c r="B103" s="5"/>
      <c r="C103" s="6" t="n">
        <v>160</v>
      </c>
      <c r="D103" s="7" t="n">
        <v>1</v>
      </c>
    </row>
    <row r="104" customFormat="false" ht="13.8" hidden="false" customHeight="false" outlineLevel="0" collapsed="false">
      <c r="A104" s="4" t="s">
        <v>111</v>
      </c>
      <c r="B104" s="5"/>
      <c r="C104" s="6" t="n">
        <v>100</v>
      </c>
      <c r="D104" s="7" t="n">
        <v>1</v>
      </c>
    </row>
    <row r="105" customFormat="false" ht="13.8" hidden="false" customHeight="false" outlineLevel="0" collapsed="false">
      <c r="A105" s="4" t="s">
        <v>112</v>
      </c>
      <c r="B105" s="5"/>
      <c r="C105" s="6" t="n">
        <v>90</v>
      </c>
      <c r="D105" s="7" t="n">
        <v>1</v>
      </c>
    </row>
    <row r="106" customFormat="false" ht="13.8" hidden="false" customHeight="false" outlineLevel="0" collapsed="false">
      <c r="A106" s="4" t="s">
        <v>113</v>
      </c>
      <c r="B106" s="5"/>
      <c r="C106" s="6" t="n">
        <v>110</v>
      </c>
      <c r="D106" s="7" t="n">
        <v>1</v>
      </c>
    </row>
    <row r="107" customFormat="false" ht="13.8" hidden="false" customHeight="false" outlineLevel="0" collapsed="false">
      <c r="A107" s="4" t="s">
        <v>114</v>
      </c>
      <c r="B107" s="5"/>
      <c r="C107" s="6" t="n">
        <v>90</v>
      </c>
      <c r="D107" s="7" t="n">
        <v>1</v>
      </c>
    </row>
    <row r="108" customFormat="false" ht="13.8" hidden="false" customHeight="false" outlineLevel="0" collapsed="false">
      <c r="A108" s="4" t="s">
        <v>115</v>
      </c>
      <c r="B108" s="5"/>
      <c r="C108" s="6" t="n">
        <v>90</v>
      </c>
      <c r="D108" s="7" t="n">
        <v>1</v>
      </c>
    </row>
    <row r="109" customFormat="false" ht="13.8" hidden="false" customHeight="false" outlineLevel="0" collapsed="false">
      <c r="A109" s="4" t="s">
        <v>116</v>
      </c>
      <c r="B109" s="5"/>
      <c r="C109" s="6" t="n">
        <v>90</v>
      </c>
      <c r="D109" s="7" t="n">
        <v>1</v>
      </c>
    </row>
    <row r="110" customFormat="false" ht="13.8" hidden="false" customHeight="false" outlineLevel="0" collapsed="false">
      <c r="A110" s="4" t="s">
        <v>117</v>
      </c>
      <c r="B110" s="5"/>
      <c r="C110" s="6" t="n">
        <v>90</v>
      </c>
      <c r="D110" s="7" t="n">
        <v>1</v>
      </c>
    </row>
    <row r="111" customFormat="false" ht="13.8" hidden="false" customHeight="false" outlineLevel="0" collapsed="false">
      <c r="A111" s="4" t="s">
        <v>118</v>
      </c>
      <c r="B111" s="5"/>
      <c r="C111" s="6" t="n">
        <v>80</v>
      </c>
      <c r="D111" s="7" t="n">
        <v>1</v>
      </c>
    </row>
    <row r="112" customFormat="false" ht="13.8" hidden="false" customHeight="false" outlineLevel="0" collapsed="false">
      <c r="A112" s="4" t="s">
        <v>119</v>
      </c>
      <c r="B112" s="5"/>
      <c r="C112" s="6" t="n">
        <v>90</v>
      </c>
      <c r="D112" s="7" t="n">
        <v>1</v>
      </c>
    </row>
    <row r="113" customFormat="false" ht="13.8" hidden="false" customHeight="false" outlineLevel="0" collapsed="false">
      <c r="A113" s="4" t="s">
        <v>120</v>
      </c>
      <c r="B113" s="5"/>
      <c r="C113" s="6" t="n">
        <v>200</v>
      </c>
      <c r="D113" s="7" t="n">
        <v>1</v>
      </c>
    </row>
    <row r="114" customFormat="false" ht="13.8" hidden="false" customHeight="false" outlineLevel="0" collapsed="false">
      <c r="A114" s="4" t="s">
        <v>121</v>
      </c>
      <c r="B114" s="5"/>
      <c r="C114" s="6" t="n">
        <v>110</v>
      </c>
      <c r="D114" s="7" t="n">
        <v>1</v>
      </c>
    </row>
    <row r="115" customFormat="false" ht="13.8" hidden="false" customHeight="false" outlineLevel="0" collapsed="false">
      <c r="A115" s="4" t="s">
        <v>122</v>
      </c>
      <c r="B115" s="5"/>
      <c r="C115" s="6" t="n">
        <v>110</v>
      </c>
      <c r="D115" s="7" t="n">
        <v>1</v>
      </c>
    </row>
    <row r="116" customFormat="false" ht="13.8" hidden="false" customHeight="false" outlineLevel="0" collapsed="false">
      <c r="A116" s="4" t="s">
        <v>123</v>
      </c>
      <c r="B116" s="5"/>
      <c r="C116" s="6" t="n">
        <v>110</v>
      </c>
      <c r="D116" s="7" t="n">
        <v>1</v>
      </c>
    </row>
    <row r="117" customFormat="false" ht="13.8" hidden="false" customHeight="false" outlineLevel="0" collapsed="false">
      <c r="A117" s="4" t="s">
        <v>124</v>
      </c>
      <c r="B117" s="5"/>
      <c r="C117" s="6" t="n">
        <v>110</v>
      </c>
      <c r="D117" s="7" t="n">
        <v>1</v>
      </c>
    </row>
    <row r="118" customFormat="false" ht="13.8" hidden="false" customHeight="false" outlineLevel="0" collapsed="false">
      <c r="A118" s="4" t="s">
        <v>125</v>
      </c>
      <c r="B118" s="5"/>
      <c r="C118" s="6" t="n">
        <v>110</v>
      </c>
      <c r="D118" s="7" t="n">
        <v>1</v>
      </c>
    </row>
    <row r="119" customFormat="false" ht="13.8" hidden="false" customHeight="false" outlineLevel="0" collapsed="false">
      <c r="A119" s="4" t="s">
        <v>126</v>
      </c>
      <c r="B119" s="5"/>
      <c r="C119" s="6" t="n">
        <v>110</v>
      </c>
      <c r="D119" s="7" t="n">
        <v>1</v>
      </c>
    </row>
    <row r="120" customFormat="false" ht="13.8" hidden="false" customHeight="false" outlineLevel="0" collapsed="false">
      <c r="A120" s="4" t="s">
        <v>127</v>
      </c>
      <c r="B120" s="5"/>
      <c r="C120" s="6" t="n">
        <v>265</v>
      </c>
      <c r="D120" s="5" t="s">
        <v>128</v>
      </c>
    </row>
    <row r="121" customFormat="false" ht="13.8" hidden="false" customHeight="false" outlineLevel="0" collapsed="false">
      <c r="A121" s="4" t="s">
        <v>129</v>
      </c>
      <c r="B121" s="5"/>
      <c r="C121" s="9" t="n">
        <v>1330</v>
      </c>
      <c r="D121" s="7" t="n">
        <v>1</v>
      </c>
    </row>
    <row r="122" customFormat="false" ht="13.8" hidden="false" customHeight="false" outlineLevel="0" collapsed="false">
      <c r="A122" s="4" t="s">
        <v>130</v>
      </c>
      <c r="B122" s="5"/>
      <c r="C122" s="6" t="n">
        <v>335</v>
      </c>
      <c r="D122" s="7" t="n">
        <v>1</v>
      </c>
    </row>
    <row r="123" customFormat="false" ht="13.8" hidden="false" customHeight="false" outlineLevel="0" collapsed="false">
      <c r="A123" s="4" t="s">
        <v>131</v>
      </c>
      <c r="B123" s="5"/>
      <c r="C123" s="6" t="n">
        <v>480</v>
      </c>
      <c r="D123" s="5" t="s">
        <v>73</v>
      </c>
    </row>
    <row r="124" customFormat="false" ht="13.8" hidden="false" customHeight="false" outlineLevel="0" collapsed="false">
      <c r="A124" s="4" t="s">
        <v>132</v>
      </c>
      <c r="B124" s="5"/>
      <c r="C124" s="6" t="n">
        <v>430</v>
      </c>
      <c r="D124" s="5" t="s">
        <v>73</v>
      </c>
    </row>
    <row r="125" customFormat="false" ht="13.8" hidden="false" customHeight="false" outlineLevel="0" collapsed="false">
      <c r="A125" s="4" t="s">
        <v>133</v>
      </c>
      <c r="B125" s="5"/>
      <c r="C125" s="9" t="n">
        <v>1170</v>
      </c>
      <c r="D125" s="5" t="s">
        <v>73</v>
      </c>
    </row>
    <row r="126" customFormat="false" ht="13.8" hidden="false" customHeight="false" outlineLevel="0" collapsed="false">
      <c r="A126" s="4" t="s">
        <v>134</v>
      </c>
      <c r="B126" s="5"/>
      <c r="C126" s="6" t="n">
        <v>430</v>
      </c>
      <c r="D126" s="5" t="s">
        <v>135</v>
      </c>
    </row>
    <row r="127" customFormat="false" ht="13.8" hidden="false" customHeight="false" outlineLevel="0" collapsed="false">
      <c r="A127" s="4" t="s">
        <v>136</v>
      </c>
      <c r="B127" s="5"/>
      <c r="C127" s="6" t="n">
        <v>485</v>
      </c>
      <c r="D127" s="5" t="s">
        <v>135</v>
      </c>
    </row>
    <row r="128" customFormat="false" ht="13.8" hidden="false" customHeight="false" outlineLevel="0" collapsed="false">
      <c r="A128" s="4" t="s">
        <v>137</v>
      </c>
      <c r="B128" s="5"/>
      <c r="C128" s="6" t="n">
        <v>100</v>
      </c>
      <c r="D128" s="5" t="s">
        <v>135</v>
      </c>
    </row>
    <row r="129" customFormat="false" ht="13.8" hidden="false" customHeight="false" outlineLevel="0" collapsed="false">
      <c r="A129" s="4" t="s">
        <v>138</v>
      </c>
      <c r="B129" s="5"/>
      <c r="C129" s="6" t="n">
        <v>540</v>
      </c>
      <c r="D129" s="5" t="s">
        <v>31</v>
      </c>
    </row>
    <row r="130" customFormat="false" ht="13.8" hidden="false" customHeight="false" outlineLevel="0" collapsed="false">
      <c r="A130" s="4" t="s">
        <v>139</v>
      </c>
      <c r="B130" s="5"/>
      <c r="C130" s="6" t="n">
        <v>540</v>
      </c>
      <c r="D130" s="5" t="s">
        <v>31</v>
      </c>
    </row>
    <row r="131" customFormat="false" ht="13.8" hidden="false" customHeight="false" outlineLevel="0" collapsed="false">
      <c r="A131" s="4" t="s">
        <v>140</v>
      </c>
      <c r="B131" s="5"/>
      <c r="C131" s="6" t="n">
        <v>540</v>
      </c>
      <c r="D131" s="5" t="s">
        <v>31</v>
      </c>
    </row>
    <row r="132" customFormat="false" ht="13.8" hidden="false" customHeight="false" outlineLevel="0" collapsed="false">
      <c r="A132" s="4" t="s">
        <v>141</v>
      </c>
      <c r="B132" s="5"/>
      <c r="C132" s="6" t="n">
        <v>540</v>
      </c>
      <c r="D132" s="5" t="s">
        <v>31</v>
      </c>
    </row>
    <row r="133" customFormat="false" ht="13.8" hidden="false" customHeight="false" outlineLevel="0" collapsed="false">
      <c r="A133" s="4" t="s">
        <v>142</v>
      </c>
      <c r="B133" s="5"/>
      <c r="C133" s="6" t="n">
        <v>540</v>
      </c>
      <c r="D133" s="5" t="s">
        <v>31</v>
      </c>
    </row>
    <row r="134" customFormat="false" ht="13.8" hidden="false" customHeight="false" outlineLevel="0" collapsed="false">
      <c r="A134" s="4" t="s">
        <v>143</v>
      </c>
      <c r="B134" s="5"/>
      <c r="C134" s="6" t="n">
        <v>540</v>
      </c>
      <c r="D134" s="5" t="s">
        <v>31</v>
      </c>
    </row>
    <row r="135" customFormat="false" ht="13.8" hidden="false" customHeight="false" outlineLevel="0" collapsed="false">
      <c r="A135" s="4" t="s">
        <v>144</v>
      </c>
      <c r="B135" s="5"/>
      <c r="C135" s="6" t="n">
        <v>540</v>
      </c>
      <c r="D135" s="5" t="s">
        <v>31</v>
      </c>
    </row>
    <row r="136" customFormat="false" ht="13.8" hidden="false" customHeight="false" outlineLevel="0" collapsed="false">
      <c r="A136" s="4" t="s">
        <v>145</v>
      </c>
      <c r="B136" s="5"/>
      <c r="C136" s="6" t="n">
        <v>540</v>
      </c>
      <c r="D136" s="5" t="s">
        <v>31</v>
      </c>
    </row>
    <row r="137" customFormat="false" ht="13.8" hidden="false" customHeight="false" outlineLevel="0" collapsed="false">
      <c r="A137" s="4" t="s">
        <v>146</v>
      </c>
      <c r="B137" s="5"/>
      <c r="C137" s="6" t="n">
        <v>540</v>
      </c>
      <c r="D137" s="5" t="s">
        <v>31</v>
      </c>
    </row>
    <row r="138" customFormat="false" ht="13.8" hidden="false" customHeight="false" outlineLevel="0" collapsed="false">
      <c r="A138" s="4" t="s">
        <v>147</v>
      </c>
      <c r="B138" s="5"/>
      <c r="C138" s="6" t="n">
        <v>540</v>
      </c>
      <c r="D138" s="5" t="s">
        <v>31</v>
      </c>
    </row>
    <row r="139" customFormat="false" ht="13.8" hidden="false" customHeight="false" outlineLevel="0" collapsed="false">
      <c r="A139" s="4" t="s">
        <v>148</v>
      </c>
      <c r="B139" s="5"/>
      <c r="C139" s="6" t="n">
        <v>540</v>
      </c>
      <c r="D139" s="5" t="s">
        <v>31</v>
      </c>
    </row>
    <row r="140" customFormat="false" ht="13.8" hidden="false" customHeight="false" outlineLevel="0" collapsed="false">
      <c r="A140" s="4" t="s">
        <v>149</v>
      </c>
      <c r="B140" s="5"/>
      <c r="C140" s="6" t="n">
        <v>540</v>
      </c>
      <c r="D140" s="5" t="s">
        <v>31</v>
      </c>
    </row>
    <row r="141" customFormat="false" ht="13.8" hidden="false" customHeight="false" outlineLevel="0" collapsed="false">
      <c r="A141" s="4" t="s">
        <v>150</v>
      </c>
      <c r="B141" s="5"/>
      <c r="C141" s="6" t="n">
        <v>540</v>
      </c>
      <c r="D141" s="5" t="s">
        <v>31</v>
      </c>
    </row>
    <row r="142" customFormat="false" ht="13.8" hidden="false" customHeight="false" outlineLevel="0" collapsed="false">
      <c r="A142" s="4" t="s">
        <v>151</v>
      </c>
      <c r="B142" s="5"/>
      <c r="C142" s="6" t="n">
        <v>540</v>
      </c>
      <c r="D142" s="5" t="s">
        <v>31</v>
      </c>
    </row>
    <row r="143" customFormat="false" ht="13.8" hidden="false" customHeight="false" outlineLevel="0" collapsed="false">
      <c r="A143" s="4" t="s">
        <v>152</v>
      </c>
      <c r="B143" s="5"/>
      <c r="C143" s="6" t="n">
        <v>540</v>
      </c>
      <c r="D143" s="5" t="s">
        <v>31</v>
      </c>
    </row>
    <row r="144" customFormat="false" ht="13.8" hidden="false" customHeight="false" outlineLevel="0" collapsed="false">
      <c r="A144" s="4" t="s">
        <v>153</v>
      </c>
      <c r="B144" s="5"/>
      <c r="C144" s="6" t="n">
        <v>540</v>
      </c>
      <c r="D144" s="5" t="s">
        <v>31</v>
      </c>
    </row>
    <row r="145" customFormat="false" ht="13.8" hidden="false" customHeight="false" outlineLevel="0" collapsed="false">
      <c r="A145" s="4" t="s">
        <v>154</v>
      </c>
      <c r="B145" s="5"/>
      <c r="C145" s="9" t="n">
        <v>1420</v>
      </c>
      <c r="D145" s="5" t="s">
        <v>56</v>
      </c>
    </row>
    <row r="146" customFormat="false" ht="13.8" hidden="false" customHeight="false" outlineLevel="0" collapsed="false">
      <c r="A146" s="4" t="s">
        <v>155</v>
      </c>
      <c r="B146" s="5"/>
      <c r="C146" s="9" t="n">
        <v>1420</v>
      </c>
      <c r="D146" s="5" t="s">
        <v>56</v>
      </c>
    </row>
    <row r="147" customFormat="false" ht="13.8" hidden="false" customHeight="false" outlineLevel="0" collapsed="false">
      <c r="A147" s="4" t="s">
        <v>156</v>
      </c>
      <c r="B147" s="5"/>
      <c r="C147" s="9" t="n">
        <v>1420</v>
      </c>
      <c r="D147" s="5" t="s">
        <v>56</v>
      </c>
    </row>
    <row r="148" customFormat="false" ht="13.8" hidden="false" customHeight="false" outlineLevel="0" collapsed="false">
      <c r="A148" s="4" t="s">
        <v>157</v>
      </c>
      <c r="B148" s="5"/>
      <c r="C148" s="9" t="n">
        <v>1420</v>
      </c>
      <c r="D148" s="5" t="s">
        <v>56</v>
      </c>
    </row>
    <row r="149" customFormat="false" ht="13.8" hidden="false" customHeight="false" outlineLevel="0" collapsed="false">
      <c r="A149" s="4" t="s">
        <v>158</v>
      </c>
      <c r="B149" s="5"/>
      <c r="C149" s="9" t="n">
        <v>1420</v>
      </c>
      <c r="D149" s="5" t="s">
        <v>56</v>
      </c>
    </row>
    <row r="150" customFormat="false" ht="13.8" hidden="false" customHeight="false" outlineLevel="0" collapsed="false">
      <c r="A150" s="4" t="s">
        <v>159</v>
      </c>
      <c r="B150" s="5"/>
      <c r="C150" s="10" t="n">
        <v>600</v>
      </c>
      <c r="D150" s="7" t="n">
        <v>1</v>
      </c>
    </row>
    <row r="151" customFormat="false" ht="13.8" hidden="false" customHeight="false" outlineLevel="0" collapsed="false">
      <c r="A151" s="4" t="s">
        <v>160</v>
      </c>
      <c r="B151" s="5"/>
      <c r="C151" s="9" t="n">
        <v>1420</v>
      </c>
      <c r="D151" s="5" t="s">
        <v>56</v>
      </c>
    </row>
    <row r="152" customFormat="false" ht="13.8" hidden="false" customHeight="false" outlineLevel="0" collapsed="false">
      <c r="A152" s="4" t="s">
        <v>161</v>
      </c>
      <c r="B152" s="5"/>
      <c r="C152" s="9" t="n">
        <v>1420</v>
      </c>
      <c r="D152" s="5" t="s">
        <v>56</v>
      </c>
    </row>
    <row r="153" customFormat="false" ht="13.8" hidden="false" customHeight="false" outlineLevel="0" collapsed="false">
      <c r="A153" s="4" t="s">
        <v>162</v>
      </c>
      <c r="B153" s="5"/>
      <c r="C153" s="9" t="n">
        <v>4030</v>
      </c>
      <c r="D153" s="5" t="s">
        <v>56</v>
      </c>
    </row>
    <row r="154" customFormat="false" ht="13.8" hidden="false" customHeight="false" outlineLevel="0" collapsed="false">
      <c r="A154" s="4" t="s">
        <v>163</v>
      </c>
      <c r="B154" s="5"/>
      <c r="C154" s="9" t="n">
        <v>2880</v>
      </c>
      <c r="D154" s="5" t="s">
        <v>31</v>
      </c>
    </row>
    <row r="155" customFormat="false" ht="13.8" hidden="false" customHeight="false" outlineLevel="0" collapsed="false">
      <c r="A155" s="4" t="s">
        <v>164</v>
      </c>
      <c r="B155" s="5"/>
      <c r="C155" s="6" t="n">
        <v>235</v>
      </c>
      <c r="D155" s="7" t="n">
        <v>1</v>
      </c>
    </row>
    <row r="156" customFormat="false" ht="13.8" hidden="false" customHeight="false" outlineLevel="0" collapsed="false">
      <c r="A156" s="4" t="s">
        <v>165</v>
      </c>
      <c r="B156" s="5"/>
      <c r="C156" s="6" t="n">
        <v>70</v>
      </c>
      <c r="D156" s="7" t="n">
        <v>1</v>
      </c>
    </row>
    <row r="157" customFormat="false" ht="13.8" hidden="false" customHeight="false" outlineLevel="0" collapsed="false">
      <c r="A157" s="4" t="s">
        <v>166</v>
      </c>
      <c r="B157" s="5"/>
      <c r="C157" s="6" t="n">
        <v>485</v>
      </c>
      <c r="D157" s="5" t="s">
        <v>31</v>
      </c>
    </row>
    <row r="158" customFormat="false" ht="13.8" hidden="false" customHeight="false" outlineLevel="0" collapsed="false">
      <c r="A158" s="4" t="s">
        <v>167</v>
      </c>
      <c r="B158" s="5"/>
      <c r="C158" s="6" t="n">
        <v>485</v>
      </c>
      <c r="D158" s="5" t="s">
        <v>31</v>
      </c>
    </row>
    <row r="159" customFormat="false" ht="13.8" hidden="false" customHeight="false" outlineLevel="0" collapsed="false">
      <c r="A159" s="4" t="s">
        <v>168</v>
      </c>
      <c r="B159" s="5"/>
      <c r="C159" s="6" t="n">
        <v>485</v>
      </c>
      <c r="D159" s="5" t="s">
        <v>31</v>
      </c>
    </row>
    <row r="160" customFormat="false" ht="13.8" hidden="false" customHeight="false" outlineLevel="0" collapsed="false">
      <c r="A160" s="4" t="s">
        <v>169</v>
      </c>
      <c r="B160" s="5"/>
      <c r="C160" s="6" t="n">
        <v>485</v>
      </c>
      <c r="D160" s="5" t="s">
        <v>31</v>
      </c>
    </row>
    <row r="161" customFormat="false" ht="13.8" hidden="false" customHeight="false" outlineLevel="0" collapsed="false">
      <c r="A161" s="4" t="s">
        <v>170</v>
      </c>
      <c r="B161" s="5"/>
      <c r="C161" s="6" t="n">
        <v>485</v>
      </c>
      <c r="D161" s="5" t="s">
        <v>31</v>
      </c>
    </row>
    <row r="162" customFormat="false" ht="13.8" hidden="false" customHeight="false" outlineLevel="0" collapsed="false">
      <c r="A162" s="4" t="s">
        <v>171</v>
      </c>
      <c r="B162" s="5"/>
      <c r="C162" s="6" t="n">
        <v>485</v>
      </c>
      <c r="D162" s="5" t="s">
        <v>31</v>
      </c>
    </row>
    <row r="163" customFormat="false" ht="13.8" hidden="false" customHeight="false" outlineLevel="0" collapsed="false">
      <c r="A163" s="4" t="s">
        <v>172</v>
      </c>
      <c r="B163" s="5"/>
      <c r="C163" s="6" t="n">
        <v>485</v>
      </c>
      <c r="D163" s="5" t="s">
        <v>31</v>
      </c>
    </row>
    <row r="164" customFormat="false" ht="13.8" hidden="false" customHeight="false" outlineLevel="0" collapsed="false">
      <c r="A164" s="4" t="s">
        <v>173</v>
      </c>
      <c r="B164" s="5"/>
      <c r="C164" s="6" t="n">
        <v>485</v>
      </c>
      <c r="D164" s="5" t="s">
        <v>31</v>
      </c>
    </row>
    <row r="165" customFormat="false" ht="13.8" hidden="false" customHeight="false" outlineLevel="0" collapsed="false">
      <c r="A165" s="4" t="s">
        <v>174</v>
      </c>
      <c r="B165" s="5"/>
      <c r="C165" s="6" t="n">
        <v>485</v>
      </c>
      <c r="D165" s="5" t="s">
        <v>31</v>
      </c>
    </row>
    <row r="166" customFormat="false" ht="13.8" hidden="false" customHeight="false" outlineLevel="0" collapsed="false">
      <c r="A166" s="4" t="s">
        <v>175</v>
      </c>
      <c r="B166" s="5"/>
      <c r="C166" s="6" t="n">
        <v>485</v>
      </c>
      <c r="D166" s="5" t="s">
        <v>31</v>
      </c>
    </row>
    <row r="167" customFormat="false" ht="13.8" hidden="false" customHeight="false" outlineLevel="0" collapsed="false">
      <c r="A167" s="4" t="s">
        <v>176</v>
      </c>
      <c r="B167" s="5"/>
      <c r="C167" s="6" t="n">
        <v>485</v>
      </c>
      <c r="D167" s="5" t="s">
        <v>31</v>
      </c>
    </row>
    <row r="168" customFormat="false" ht="13.8" hidden="false" customHeight="false" outlineLevel="0" collapsed="false">
      <c r="A168" s="4" t="s">
        <v>177</v>
      </c>
      <c r="B168" s="5"/>
      <c r="C168" s="6" t="n">
        <v>485</v>
      </c>
      <c r="D168" s="5" t="s">
        <v>31</v>
      </c>
    </row>
    <row r="169" customFormat="false" ht="13.8" hidden="false" customHeight="false" outlineLevel="0" collapsed="false">
      <c r="A169" s="4" t="s">
        <v>178</v>
      </c>
      <c r="B169" s="5"/>
      <c r="C169" s="6" t="n">
        <v>485</v>
      </c>
      <c r="D169" s="5" t="s">
        <v>31</v>
      </c>
    </row>
    <row r="170" customFormat="false" ht="13.8" hidden="false" customHeight="false" outlineLevel="0" collapsed="false">
      <c r="A170" s="4" t="s">
        <v>179</v>
      </c>
      <c r="B170" s="5"/>
      <c r="C170" s="6" t="n">
        <v>485</v>
      </c>
      <c r="D170" s="5" t="s">
        <v>31</v>
      </c>
    </row>
    <row r="171" customFormat="false" ht="13.8" hidden="false" customHeight="false" outlineLevel="0" collapsed="false">
      <c r="A171" s="4" t="s">
        <v>180</v>
      </c>
      <c r="B171" s="5"/>
      <c r="C171" s="6" t="n">
        <v>485</v>
      </c>
      <c r="D171" s="5" t="s">
        <v>31</v>
      </c>
    </row>
    <row r="172" customFormat="false" ht="13.8" hidden="false" customHeight="false" outlineLevel="0" collapsed="false">
      <c r="A172" s="4" t="s">
        <v>181</v>
      </c>
      <c r="B172" s="5"/>
      <c r="C172" s="6" t="n">
        <v>485</v>
      </c>
      <c r="D172" s="5" t="s">
        <v>31</v>
      </c>
    </row>
    <row r="173" customFormat="false" ht="13.8" hidden="false" customHeight="false" outlineLevel="0" collapsed="false">
      <c r="A173" s="4" t="s">
        <v>182</v>
      </c>
      <c r="B173" s="5"/>
      <c r="C173" s="6" t="n">
        <v>80</v>
      </c>
      <c r="D173" s="7" t="n">
        <v>1</v>
      </c>
    </row>
    <row r="174" customFormat="false" ht="13.8" hidden="false" customHeight="false" outlineLevel="0" collapsed="false">
      <c r="A174" s="4" t="s">
        <v>183</v>
      </c>
      <c r="B174" s="5"/>
      <c r="C174" s="6" t="n">
        <v>290</v>
      </c>
      <c r="D174" s="7" t="n">
        <v>1</v>
      </c>
    </row>
    <row r="175" customFormat="false" ht="13.8" hidden="false" customHeight="false" outlineLevel="0" collapsed="false">
      <c r="A175" s="4" t="s">
        <v>184</v>
      </c>
      <c r="B175" s="5"/>
      <c r="C175" s="6" t="n">
        <v>485</v>
      </c>
      <c r="D175" s="5" t="s">
        <v>31</v>
      </c>
    </row>
    <row r="176" customFormat="false" ht="13.8" hidden="false" customHeight="false" outlineLevel="0" collapsed="false">
      <c r="A176" s="4" t="s">
        <v>185</v>
      </c>
      <c r="B176" s="5"/>
      <c r="C176" s="6" t="n">
        <v>485</v>
      </c>
      <c r="D176" s="5" t="s">
        <v>31</v>
      </c>
    </row>
    <row r="177" customFormat="false" ht="13.8" hidden="false" customHeight="false" outlineLevel="0" collapsed="false">
      <c r="A177" s="4" t="s">
        <v>186</v>
      </c>
      <c r="B177" s="5"/>
      <c r="C177" s="9" t="n">
        <v>2350</v>
      </c>
      <c r="D177" s="5" t="s">
        <v>187</v>
      </c>
    </row>
    <row r="178" customFormat="false" ht="13.8" hidden="false" customHeight="false" outlineLevel="0" collapsed="false">
      <c r="A178" s="4" t="s">
        <v>188</v>
      </c>
      <c r="B178" s="5"/>
      <c r="C178" s="9" t="n">
        <v>3465</v>
      </c>
      <c r="D178" s="5" t="s">
        <v>135</v>
      </c>
    </row>
    <row r="179" customFormat="false" ht="13.8" hidden="false" customHeight="false" outlineLevel="0" collapsed="false">
      <c r="A179" s="4" t="s">
        <v>189</v>
      </c>
      <c r="B179" s="5"/>
      <c r="C179" s="6" t="n">
        <v>790</v>
      </c>
      <c r="D179" s="5" t="s">
        <v>31</v>
      </c>
    </row>
    <row r="180" customFormat="false" ht="13.8" hidden="false" customHeight="false" outlineLevel="0" collapsed="false">
      <c r="A180" s="4" t="s">
        <v>190</v>
      </c>
      <c r="B180" s="5"/>
      <c r="C180" s="9" t="n">
        <v>1470</v>
      </c>
      <c r="D180" s="5" t="s">
        <v>31</v>
      </c>
    </row>
    <row r="181" customFormat="false" ht="13.8" hidden="false" customHeight="false" outlineLevel="0" collapsed="false">
      <c r="A181" s="4" t="s">
        <v>191</v>
      </c>
      <c r="B181" s="5"/>
      <c r="C181" s="6" t="n">
        <v>245</v>
      </c>
      <c r="D181" s="5" t="s">
        <v>135</v>
      </c>
    </row>
    <row r="182" customFormat="false" ht="13.8" hidden="false" customHeight="false" outlineLevel="0" collapsed="false">
      <c r="A182" s="4" t="s">
        <v>192</v>
      </c>
      <c r="B182" s="5"/>
      <c r="C182" s="6" t="n">
        <v>150</v>
      </c>
      <c r="D182" s="7" t="n">
        <v>1</v>
      </c>
    </row>
    <row r="183" customFormat="false" ht="13.8" hidden="false" customHeight="false" outlineLevel="0" collapsed="false">
      <c r="A183" s="4" t="s">
        <v>193</v>
      </c>
      <c r="B183" s="5"/>
      <c r="C183" s="9" t="n">
        <v>1830</v>
      </c>
      <c r="D183" s="5" t="s">
        <v>31</v>
      </c>
    </row>
    <row r="184" customFormat="false" ht="13.8" hidden="false" customHeight="false" outlineLevel="0" collapsed="false">
      <c r="A184" s="4" t="s">
        <v>194</v>
      </c>
      <c r="B184" s="5"/>
      <c r="C184" s="9" t="n">
        <v>2310</v>
      </c>
      <c r="D184" s="5" t="s">
        <v>31</v>
      </c>
    </row>
    <row r="185" customFormat="false" ht="13.8" hidden="false" customHeight="false" outlineLevel="0" collapsed="false">
      <c r="A185" s="4" t="s">
        <v>195</v>
      </c>
      <c r="B185" s="5"/>
      <c r="C185" s="9" t="n">
        <v>1600</v>
      </c>
      <c r="D185" s="5" t="s">
        <v>31</v>
      </c>
    </row>
    <row r="186" customFormat="false" ht="13.8" hidden="false" customHeight="false" outlineLevel="0" collapsed="false">
      <c r="A186" s="4" t="s">
        <v>196</v>
      </c>
      <c r="B186" s="5"/>
      <c r="C186" s="9" t="n">
        <v>1600</v>
      </c>
      <c r="D186" s="5" t="s">
        <v>31</v>
      </c>
    </row>
    <row r="187" customFormat="false" ht="13.8" hidden="false" customHeight="false" outlineLevel="0" collapsed="false">
      <c r="A187" s="4" t="s">
        <v>197</v>
      </c>
      <c r="B187" s="5"/>
      <c r="C187" s="9" t="n">
        <v>1220</v>
      </c>
      <c r="D187" s="5" t="s">
        <v>31</v>
      </c>
    </row>
    <row r="188" customFormat="false" ht="13.8" hidden="false" customHeight="false" outlineLevel="0" collapsed="false">
      <c r="A188" s="4" t="s">
        <v>198</v>
      </c>
      <c r="B188" s="5"/>
      <c r="C188" s="9" t="n">
        <v>5665</v>
      </c>
      <c r="D188" s="5" t="s">
        <v>31</v>
      </c>
    </row>
    <row r="189" customFormat="false" ht="13.8" hidden="false" customHeight="false" outlineLevel="0" collapsed="false">
      <c r="A189" s="4" t="s">
        <v>199</v>
      </c>
      <c r="B189" s="5"/>
      <c r="C189" s="9" t="n">
        <v>1510</v>
      </c>
      <c r="D189" s="5" t="s">
        <v>31</v>
      </c>
    </row>
    <row r="190" customFormat="false" ht="13.8" hidden="false" customHeight="false" outlineLevel="0" collapsed="false">
      <c r="A190" s="4" t="s">
        <v>200</v>
      </c>
      <c r="B190" s="5"/>
      <c r="C190" s="9" t="n">
        <v>2260</v>
      </c>
      <c r="D190" s="5" t="s">
        <v>31</v>
      </c>
    </row>
    <row r="191" customFormat="false" ht="13.8" hidden="false" customHeight="false" outlineLevel="0" collapsed="false">
      <c r="A191" s="4" t="s">
        <v>201</v>
      </c>
      <c r="B191" s="5"/>
      <c r="C191" s="9" t="n">
        <v>3770</v>
      </c>
      <c r="D191" s="5" t="s">
        <v>31</v>
      </c>
    </row>
    <row r="192" customFormat="false" ht="13.8" hidden="false" customHeight="false" outlineLevel="0" collapsed="false">
      <c r="A192" s="4" t="s">
        <v>202</v>
      </c>
      <c r="B192" s="5"/>
      <c r="C192" s="9" t="n">
        <v>3170</v>
      </c>
      <c r="D192" s="5" t="s">
        <v>31</v>
      </c>
    </row>
    <row r="193" customFormat="false" ht="13.8" hidden="false" customHeight="false" outlineLevel="0" collapsed="false">
      <c r="A193" s="4" t="s">
        <v>203</v>
      </c>
      <c r="B193" s="5"/>
      <c r="C193" s="9" t="n">
        <v>3455</v>
      </c>
      <c r="D193" s="5" t="s">
        <v>31</v>
      </c>
    </row>
    <row r="194" customFormat="false" ht="13.8" hidden="false" customHeight="false" outlineLevel="0" collapsed="false">
      <c r="A194" s="4" t="s">
        <v>204</v>
      </c>
      <c r="B194" s="5"/>
      <c r="C194" s="6" t="n">
        <v>485</v>
      </c>
      <c r="D194" s="5" t="s">
        <v>31</v>
      </c>
    </row>
    <row r="195" customFormat="false" ht="13.8" hidden="false" customHeight="false" outlineLevel="0" collapsed="false">
      <c r="A195" s="4" t="s">
        <v>205</v>
      </c>
      <c r="B195" s="5"/>
      <c r="C195" s="6" t="n">
        <v>485</v>
      </c>
      <c r="D195" s="5" t="s">
        <v>31</v>
      </c>
    </row>
    <row r="196" customFormat="false" ht="13.8" hidden="false" customHeight="false" outlineLevel="0" collapsed="false">
      <c r="A196" s="4" t="s">
        <v>206</v>
      </c>
      <c r="B196" s="5"/>
      <c r="C196" s="6" t="n">
        <v>485</v>
      </c>
      <c r="D196" s="5" t="s">
        <v>31</v>
      </c>
    </row>
    <row r="197" customFormat="false" ht="13.8" hidden="false" customHeight="false" outlineLevel="0" collapsed="false">
      <c r="A197" s="4" t="s">
        <v>207</v>
      </c>
      <c r="B197" s="5"/>
      <c r="C197" s="6" t="n">
        <v>485</v>
      </c>
      <c r="D197" s="5" t="s">
        <v>31</v>
      </c>
    </row>
    <row r="198" customFormat="false" ht="13.8" hidden="false" customHeight="false" outlineLevel="0" collapsed="false">
      <c r="A198" s="4" t="s">
        <v>208</v>
      </c>
      <c r="B198" s="5"/>
      <c r="C198" s="6" t="n">
        <v>485</v>
      </c>
      <c r="D198" s="5" t="s">
        <v>31</v>
      </c>
    </row>
    <row r="199" customFormat="false" ht="13.8" hidden="false" customHeight="false" outlineLevel="0" collapsed="false">
      <c r="A199" s="4" t="s">
        <v>209</v>
      </c>
      <c r="B199" s="5"/>
      <c r="C199" s="6" t="n">
        <v>485</v>
      </c>
      <c r="D199" s="5" t="s">
        <v>31</v>
      </c>
    </row>
    <row r="200" customFormat="false" ht="13.8" hidden="false" customHeight="false" outlineLevel="0" collapsed="false">
      <c r="A200" s="4" t="s">
        <v>210</v>
      </c>
      <c r="B200" s="5"/>
      <c r="C200" s="6" t="n">
        <v>485</v>
      </c>
      <c r="D200" s="5" t="s">
        <v>31</v>
      </c>
    </row>
    <row r="201" customFormat="false" ht="13.8" hidden="false" customHeight="false" outlineLevel="0" collapsed="false">
      <c r="A201" s="4" t="s">
        <v>211</v>
      </c>
      <c r="B201" s="5"/>
      <c r="C201" s="6" t="n">
        <v>485</v>
      </c>
      <c r="D201" s="5" t="s">
        <v>31</v>
      </c>
    </row>
    <row r="202" customFormat="false" ht="13.8" hidden="false" customHeight="false" outlineLevel="0" collapsed="false">
      <c r="A202" s="4" t="s">
        <v>212</v>
      </c>
      <c r="B202" s="5"/>
      <c r="C202" s="6" t="n">
        <v>485</v>
      </c>
      <c r="D202" s="5" t="s">
        <v>31</v>
      </c>
    </row>
    <row r="203" customFormat="false" ht="13.8" hidden="false" customHeight="false" outlineLevel="0" collapsed="false">
      <c r="A203" s="4" t="s">
        <v>213</v>
      </c>
      <c r="B203" s="5"/>
      <c r="C203" s="6" t="n">
        <v>485</v>
      </c>
      <c r="D203" s="5" t="s">
        <v>31</v>
      </c>
    </row>
    <row r="204" customFormat="false" ht="13.8" hidden="false" customHeight="false" outlineLevel="0" collapsed="false">
      <c r="A204" s="4" t="s">
        <v>214</v>
      </c>
      <c r="B204" s="5"/>
      <c r="C204" s="6" t="n">
        <v>485</v>
      </c>
      <c r="D204" s="5" t="s">
        <v>31</v>
      </c>
    </row>
    <row r="205" customFormat="false" ht="13.8" hidden="false" customHeight="false" outlineLevel="0" collapsed="false">
      <c r="A205" s="4" t="s">
        <v>215</v>
      </c>
      <c r="B205" s="5"/>
      <c r="C205" s="6" t="n">
        <v>485</v>
      </c>
      <c r="D205" s="5" t="s">
        <v>31</v>
      </c>
    </row>
    <row r="206" customFormat="false" ht="13.8" hidden="false" customHeight="false" outlineLevel="0" collapsed="false">
      <c r="A206" s="4" t="s">
        <v>216</v>
      </c>
      <c r="B206" s="5"/>
      <c r="C206" s="6" t="n">
        <v>485</v>
      </c>
      <c r="D206" s="5" t="s">
        <v>31</v>
      </c>
    </row>
    <row r="207" customFormat="false" ht="13.8" hidden="false" customHeight="false" outlineLevel="0" collapsed="false">
      <c r="A207" s="4" t="s">
        <v>217</v>
      </c>
      <c r="B207" s="5"/>
      <c r="C207" s="6" t="n">
        <v>485</v>
      </c>
      <c r="D207" s="5" t="s">
        <v>31</v>
      </c>
    </row>
    <row r="208" customFormat="false" ht="13.8" hidden="false" customHeight="false" outlineLevel="0" collapsed="false">
      <c r="A208" s="4" t="s">
        <v>218</v>
      </c>
      <c r="B208" s="5"/>
      <c r="C208" s="6" t="n">
        <v>485</v>
      </c>
      <c r="D208" s="5" t="s">
        <v>31</v>
      </c>
    </row>
    <row r="209" customFormat="false" ht="13.8" hidden="false" customHeight="false" outlineLevel="0" collapsed="false">
      <c r="A209" s="4" t="s">
        <v>219</v>
      </c>
      <c r="B209" s="5"/>
      <c r="C209" s="6" t="n">
        <v>485</v>
      </c>
      <c r="D209" s="5" t="s">
        <v>31</v>
      </c>
    </row>
    <row r="210" customFormat="false" ht="13.8" hidden="false" customHeight="false" outlineLevel="0" collapsed="false">
      <c r="A210" s="4" t="s">
        <v>220</v>
      </c>
      <c r="B210" s="5"/>
      <c r="C210" s="6" t="n">
        <v>485</v>
      </c>
      <c r="D210" s="5" t="s">
        <v>31</v>
      </c>
    </row>
    <row r="211" customFormat="false" ht="13.8" hidden="false" customHeight="false" outlineLevel="0" collapsed="false">
      <c r="A211" s="4" t="s">
        <v>221</v>
      </c>
      <c r="B211" s="5"/>
      <c r="C211" s="6" t="n">
        <v>485</v>
      </c>
      <c r="D211" s="5" t="s">
        <v>31</v>
      </c>
    </row>
    <row r="212" customFormat="false" ht="13.8" hidden="false" customHeight="false" outlineLevel="0" collapsed="false">
      <c r="A212" s="4" t="s">
        <v>222</v>
      </c>
      <c r="B212" s="5"/>
      <c r="C212" s="6" t="n">
        <v>485</v>
      </c>
      <c r="D212" s="5" t="s">
        <v>31</v>
      </c>
    </row>
    <row r="213" customFormat="false" ht="13.8" hidden="false" customHeight="false" outlineLevel="0" collapsed="false">
      <c r="A213" s="4" t="s">
        <v>223</v>
      </c>
      <c r="B213" s="5"/>
      <c r="C213" s="6" t="n">
        <v>485</v>
      </c>
      <c r="D213" s="5" t="s">
        <v>31</v>
      </c>
    </row>
    <row r="214" customFormat="false" ht="13.8" hidden="false" customHeight="false" outlineLevel="0" collapsed="false">
      <c r="A214" s="4" t="s">
        <v>224</v>
      </c>
      <c r="B214" s="5"/>
      <c r="C214" s="6" t="n">
        <v>485</v>
      </c>
      <c r="D214" s="5" t="s">
        <v>31</v>
      </c>
    </row>
    <row r="215" customFormat="false" ht="13.8" hidden="false" customHeight="false" outlineLevel="0" collapsed="false">
      <c r="A215" s="4" t="s">
        <v>225</v>
      </c>
      <c r="B215" s="5"/>
      <c r="C215" s="6" t="n">
        <v>485</v>
      </c>
      <c r="D215" s="5" t="s">
        <v>31</v>
      </c>
    </row>
    <row r="216" customFormat="false" ht="13.8" hidden="false" customHeight="false" outlineLevel="0" collapsed="false">
      <c r="A216" s="4" t="s">
        <v>226</v>
      </c>
      <c r="B216" s="5"/>
      <c r="C216" s="6" t="n">
        <v>485</v>
      </c>
      <c r="D216" s="5" t="s">
        <v>31</v>
      </c>
    </row>
    <row r="217" customFormat="false" ht="13.8" hidden="false" customHeight="false" outlineLevel="0" collapsed="false">
      <c r="A217" s="4" t="s">
        <v>227</v>
      </c>
      <c r="B217" s="5"/>
      <c r="C217" s="9" t="n">
        <v>1420</v>
      </c>
      <c r="D217" s="5" t="s">
        <v>56</v>
      </c>
    </row>
    <row r="218" customFormat="false" ht="13.8" hidden="false" customHeight="false" outlineLevel="0" collapsed="false">
      <c r="A218" s="4" t="s">
        <v>228</v>
      </c>
      <c r="B218" s="5"/>
      <c r="C218" s="9" t="n">
        <v>1420</v>
      </c>
      <c r="D218" s="5" t="s">
        <v>56</v>
      </c>
    </row>
    <row r="219" customFormat="false" ht="13.8" hidden="false" customHeight="false" outlineLevel="0" collapsed="false">
      <c r="A219" s="4" t="s">
        <v>229</v>
      </c>
      <c r="B219" s="5"/>
      <c r="C219" s="9" t="n">
        <v>2270</v>
      </c>
      <c r="D219" s="5" t="s">
        <v>56</v>
      </c>
    </row>
    <row r="220" customFormat="false" ht="13.8" hidden="false" customHeight="false" outlineLevel="0" collapsed="false">
      <c r="A220" s="4" t="s">
        <v>230</v>
      </c>
      <c r="B220" s="5"/>
      <c r="C220" s="9" t="n">
        <v>3330</v>
      </c>
      <c r="D220" s="5" t="s">
        <v>31</v>
      </c>
    </row>
    <row r="221" customFormat="false" ht="13.8" hidden="false" customHeight="false" outlineLevel="0" collapsed="false">
      <c r="A221" s="4" t="s">
        <v>231</v>
      </c>
      <c r="B221" s="5"/>
      <c r="C221" s="9" t="n">
        <v>2880</v>
      </c>
      <c r="D221" s="5" t="s">
        <v>31</v>
      </c>
    </row>
    <row r="222" customFormat="false" ht="13.8" hidden="false" customHeight="false" outlineLevel="0" collapsed="false">
      <c r="A222" s="4" t="s">
        <v>232</v>
      </c>
      <c r="B222" s="5"/>
      <c r="C222" s="9" t="n">
        <v>5740</v>
      </c>
      <c r="D222" s="5" t="s">
        <v>31</v>
      </c>
    </row>
    <row r="223" customFormat="false" ht="13.8" hidden="false" customHeight="false" outlineLevel="0" collapsed="false">
      <c r="A223" s="4" t="s">
        <v>233</v>
      </c>
      <c r="B223" s="5"/>
      <c r="C223" s="9" t="n">
        <v>2730</v>
      </c>
      <c r="D223" s="5" t="s">
        <v>31</v>
      </c>
    </row>
    <row r="224" customFormat="false" ht="13.8" hidden="false" customHeight="false" outlineLevel="0" collapsed="false">
      <c r="A224" s="4" t="s">
        <v>234</v>
      </c>
      <c r="B224" s="5"/>
      <c r="C224" s="9" t="n">
        <v>5280</v>
      </c>
      <c r="D224" s="5" t="s">
        <v>235</v>
      </c>
    </row>
    <row r="225" customFormat="false" ht="13.8" hidden="false" customHeight="false" outlineLevel="0" collapsed="false">
      <c r="A225" s="4" t="s">
        <v>236</v>
      </c>
      <c r="B225" s="5"/>
      <c r="C225" s="9" t="n">
        <v>3170</v>
      </c>
      <c r="D225" s="5" t="s">
        <v>237</v>
      </c>
    </row>
    <row r="226" customFormat="false" ht="13.8" hidden="false" customHeight="false" outlineLevel="0" collapsed="false">
      <c r="A226" s="4" t="s">
        <v>238</v>
      </c>
      <c r="B226" s="5"/>
      <c r="C226" s="6" t="n">
        <v>485</v>
      </c>
      <c r="D226" s="5" t="s">
        <v>31</v>
      </c>
    </row>
    <row r="227" customFormat="false" ht="13.8" hidden="false" customHeight="false" outlineLevel="0" collapsed="false">
      <c r="A227" s="4" t="s">
        <v>239</v>
      </c>
      <c r="B227" s="5"/>
      <c r="C227" s="9" t="n">
        <v>12600</v>
      </c>
      <c r="D227" s="5" t="s">
        <v>31</v>
      </c>
    </row>
    <row r="228" customFormat="false" ht="13.8" hidden="false" customHeight="false" outlineLevel="0" collapsed="false">
      <c r="A228" s="4" t="s">
        <v>240</v>
      </c>
      <c r="B228" s="5"/>
      <c r="C228" s="9" t="n">
        <v>8990</v>
      </c>
      <c r="D228" s="5" t="s">
        <v>56</v>
      </c>
    </row>
    <row r="229" customFormat="false" ht="13.8" hidden="false" customHeight="false" outlineLevel="0" collapsed="false">
      <c r="A229" s="4" t="s">
        <v>241</v>
      </c>
      <c r="B229" s="5"/>
      <c r="C229" s="9" t="n">
        <v>11290</v>
      </c>
      <c r="D229" s="5" t="s">
        <v>31</v>
      </c>
    </row>
    <row r="230" customFormat="false" ht="13.8" hidden="false" customHeight="false" outlineLevel="0" collapsed="false">
      <c r="A230" s="4" t="s">
        <v>242</v>
      </c>
      <c r="B230" s="5"/>
      <c r="C230" s="9" t="n">
        <v>1400</v>
      </c>
      <c r="D230" s="5" t="s">
        <v>31</v>
      </c>
    </row>
    <row r="231" customFormat="false" ht="13.8" hidden="false" customHeight="false" outlineLevel="0" collapsed="false">
      <c r="A231" s="4" t="s">
        <v>243</v>
      </c>
      <c r="B231" s="5"/>
      <c r="C231" s="9" t="n">
        <v>1595</v>
      </c>
      <c r="D231" s="5" t="s">
        <v>31</v>
      </c>
    </row>
    <row r="232" customFormat="false" ht="13.8" hidden="false" customHeight="false" outlineLevel="0" collapsed="false">
      <c r="A232" s="4" t="s">
        <v>244</v>
      </c>
      <c r="B232" s="5"/>
      <c r="C232" s="9" t="n">
        <v>2300</v>
      </c>
      <c r="D232" s="5" t="s">
        <v>31</v>
      </c>
    </row>
    <row r="233" customFormat="false" ht="13.8" hidden="false" customHeight="false" outlineLevel="0" collapsed="false">
      <c r="A233" s="4" t="s">
        <v>245</v>
      </c>
      <c r="B233" s="5"/>
      <c r="C233" s="9" t="n">
        <v>2565</v>
      </c>
      <c r="D233" s="5" t="s">
        <v>31</v>
      </c>
    </row>
    <row r="234" customFormat="false" ht="13.8" hidden="false" customHeight="false" outlineLevel="0" collapsed="false">
      <c r="A234" s="4" t="s">
        <v>246</v>
      </c>
      <c r="B234" s="5"/>
      <c r="C234" s="9" t="n">
        <v>3030</v>
      </c>
      <c r="D234" s="5" t="s">
        <v>31</v>
      </c>
    </row>
    <row r="235" customFormat="false" ht="13.8" hidden="false" customHeight="false" outlineLevel="0" collapsed="false">
      <c r="A235" s="4" t="s">
        <v>247</v>
      </c>
      <c r="B235" s="5"/>
      <c r="C235" s="9" t="n">
        <v>1820</v>
      </c>
      <c r="D235" s="5" t="s">
        <v>237</v>
      </c>
    </row>
    <row r="236" customFormat="false" ht="13.8" hidden="false" customHeight="false" outlineLevel="0" collapsed="false">
      <c r="A236" s="4" t="s">
        <v>248</v>
      </c>
      <c r="B236" s="5"/>
      <c r="C236" s="9" t="n">
        <v>3780</v>
      </c>
      <c r="D236" s="5" t="s">
        <v>31</v>
      </c>
    </row>
    <row r="237" customFormat="false" ht="13.8" hidden="false" customHeight="false" outlineLevel="0" collapsed="false">
      <c r="A237" s="4" t="s">
        <v>249</v>
      </c>
      <c r="B237" s="5"/>
      <c r="C237" s="9" t="n">
        <v>1820</v>
      </c>
      <c r="D237" s="5" t="s">
        <v>31</v>
      </c>
    </row>
    <row r="238" customFormat="false" ht="13.8" hidden="false" customHeight="false" outlineLevel="0" collapsed="false">
      <c r="A238" s="4" t="s">
        <v>250</v>
      </c>
      <c r="B238" s="5"/>
      <c r="C238" s="9" t="n">
        <v>3020</v>
      </c>
      <c r="D238" s="5" t="s">
        <v>31</v>
      </c>
    </row>
    <row r="239" customFormat="false" ht="13.8" hidden="false" customHeight="false" outlineLevel="0" collapsed="false">
      <c r="A239" s="4" t="s">
        <v>251</v>
      </c>
      <c r="B239" s="5"/>
      <c r="C239" s="9" t="n">
        <v>14830</v>
      </c>
      <c r="D239" s="5" t="s">
        <v>31</v>
      </c>
    </row>
    <row r="240" customFormat="false" ht="13.8" hidden="false" customHeight="false" outlineLevel="0" collapsed="false">
      <c r="A240" s="4" t="s">
        <v>252</v>
      </c>
      <c r="B240" s="5"/>
      <c r="C240" s="9" t="n">
        <v>16765</v>
      </c>
      <c r="D240" s="5" t="s">
        <v>31</v>
      </c>
    </row>
    <row r="241" customFormat="false" ht="13.8" hidden="false" customHeight="false" outlineLevel="0" collapsed="false">
      <c r="A241" s="4" t="s">
        <v>253</v>
      </c>
      <c r="B241" s="5"/>
      <c r="C241" s="9" t="n">
        <v>10860</v>
      </c>
      <c r="D241" s="5" t="s">
        <v>31</v>
      </c>
    </row>
    <row r="242" customFormat="false" ht="13.8" hidden="false" customHeight="false" outlineLevel="0" collapsed="false">
      <c r="A242" s="4" t="s">
        <v>254</v>
      </c>
      <c r="B242" s="5"/>
      <c r="C242" s="9" t="n">
        <v>14125</v>
      </c>
      <c r="D242" s="5" t="s">
        <v>31</v>
      </c>
    </row>
    <row r="243" customFormat="false" ht="13.8" hidden="false" customHeight="false" outlineLevel="0" collapsed="false">
      <c r="A243" s="4" t="s">
        <v>255</v>
      </c>
      <c r="B243" s="5"/>
      <c r="C243" s="9" t="n">
        <v>5995</v>
      </c>
      <c r="D243" s="5" t="s">
        <v>31</v>
      </c>
    </row>
    <row r="244" customFormat="false" ht="13.8" hidden="false" customHeight="false" outlineLevel="0" collapsed="false">
      <c r="A244" s="4" t="s">
        <v>256</v>
      </c>
      <c r="B244" s="5"/>
      <c r="C244" s="9" t="n">
        <v>4260</v>
      </c>
      <c r="D244" s="5" t="s">
        <v>31</v>
      </c>
    </row>
    <row r="245" customFormat="false" ht="13.8" hidden="false" customHeight="false" outlineLevel="0" collapsed="false">
      <c r="A245" s="4" t="s">
        <v>257</v>
      </c>
      <c r="B245" s="5"/>
      <c r="C245" s="9" t="n">
        <v>12530</v>
      </c>
      <c r="D245" s="5" t="s">
        <v>31</v>
      </c>
    </row>
    <row r="246" customFormat="false" ht="13.8" hidden="false" customHeight="false" outlineLevel="0" collapsed="false">
      <c r="A246" s="4" t="s">
        <v>258</v>
      </c>
      <c r="B246" s="5"/>
      <c r="C246" s="9" t="n">
        <v>5665</v>
      </c>
      <c r="D246" s="5" t="s">
        <v>31</v>
      </c>
    </row>
    <row r="247" customFormat="false" ht="13.8" hidden="false" customHeight="false" outlineLevel="0" collapsed="false">
      <c r="A247" s="4" t="s">
        <v>259</v>
      </c>
      <c r="B247" s="5"/>
      <c r="C247" s="9" t="n">
        <v>13905</v>
      </c>
      <c r="D247" s="5" t="s">
        <v>31</v>
      </c>
    </row>
    <row r="248" customFormat="false" ht="13.8" hidden="false" customHeight="false" outlineLevel="0" collapsed="false">
      <c r="A248" s="4" t="s">
        <v>260</v>
      </c>
      <c r="B248" s="5"/>
      <c r="C248" s="9" t="n">
        <v>3895</v>
      </c>
      <c r="D248" s="5" t="s">
        <v>31</v>
      </c>
    </row>
    <row r="249" customFormat="false" ht="13.8" hidden="false" customHeight="false" outlineLevel="0" collapsed="false">
      <c r="A249" s="4" t="s">
        <v>261</v>
      </c>
      <c r="B249" s="5"/>
      <c r="C249" s="9" t="n">
        <v>3015</v>
      </c>
      <c r="D249" s="5" t="s">
        <v>31</v>
      </c>
    </row>
    <row r="250" customFormat="false" ht="13.8" hidden="false" customHeight="false" outlineLevel="0" collapsed="false">
      <c r="A250" s="4" t="s">
        <v>262</v>
      </c>
      <c r="B250" s="5"/>
      <c r="C250" s="9" t="n">
        <v>14995</v>
      </c>
      <c r="D250" s="5" t="s">
        <v>31</v>
      </c>
    </row>
    <row r="251" customFormat="false" ht="13.8" hidden="false" customHeight="false" outlineLevel="0" collapsed="false">
      <c r="A251" s="4" t="s">
        <v>263</v>
      </c>
      <c r="B251" s="5"/>
      <c r="C251" s="9" t="n">
        <v>4235</v>
      </c>
      <c r="D251" s="5" t="s">
        <v>31</v>
      </c>
    </row>
    <row r="252" customFormat="false" ht="13.8" hidden="false" customHeight="false" outlineLevel="0" collapsed="false">
      <c r="A252" s="4" t="s">
        <v>264</v>
      </c>
      <c r="B252" s="5"/>
      <c r="C252" s="9" t="n">
        <v>7065</v>
      </c>
      <c r="D252" s="5" t="s">
        <v>31</v>
      </c>
    </row>
    <row r="253" customFormat="false" ht="13.8" hidden="false" customHeight="false" outlineLevel="0" collapsed="false">
      <c r="A253" s="4" t="s">
        <v>265</v>
      </c>
      <c r="B253" s="5"/>
      <c r="C253" s="9" t="n">
        <v>16215</v>
      </c>
      <c r="D253" s="5" t="s">
        <v>31</v>
      </c>
    </row>
    <row r="254" customFormat="false" ht="13.8" hidden="false" customHeight="false" outlineLevel="0" collapsed="false">
      <c r="A254" s="4" t="s">
        <v>266</v>
      </c>
      <c r="B254" s="5"/>
      <c r="C254" s="6" t="n">
        <v>770</v>
      </c>
      <c r="D254" s="5" t="s">
        <v>73</v>
      </c>
    </row>
    <row r="255" customFormat="false" ht="13.8" hidden="false" customHeight="false" outlineLevel="0" collapsed="false">
      <c r="A255" s="4" t="s">
        <v>267</v>
      </c>
      <c r="B255" s="5"/>
      <c r="C255" s="6" t="n">
        <v>165</v>
      </c>
      <c r="D255" s="7" t="n">
        <v>1</v>
      </c>
    </row>
    <row r="256" customFormat="false" ht="13.8" hidden="false" customHeight="false" outlineLevel="0" collapsed="false">
      <c r="A256" s="4" t="s">
        <v>268</v>
      </c>
      <c r="B256" s="5"/>
      <c r="C256" s="6" t="n">
        <v>125</v>
      </c>
      <c r="D256" s="7" t="n">
        <v>1</v>
      </c>
    </row>
    <row r="257" customFormat="false" ht="13.8" hidden="false" customHeight="false" outlineLevel="0" collapsed="false">
      <c r="A257" s="4" t="s">
        <v>269</v>
      </c>
      <c r="B257" s="5"/>
      <c r="C257" s="6" t="n">
        <v>475</v>
      </c>
      <c r="D257" s="7" t="n">
        <v>1</v>
      </c>
    </row>
    <row r="258" customFormat="false" ht="13.8" hidden="false" customHeight="false" outlineLevel="0" collapsed="false">
      <c r="A258" s="4" t="s">
        <v>270</v>
      </c>
      <c r="B258" s="5"/>
      <c r="C258" s="9" t="n">
        <v>2260</v>
      </c>
      <c r="D258" s="5" t="s">
        <v>271</v>
      </c>
    </row>
    <row r="259" customFormat="false" ht="13.8" hidden="false" customHeight="false" outlineLevel="0" collapsed="false">
      <c r="A259" s="4" t="s">
        <v>272</v>
      </c>
      <c r="B259" s="5"/>
      <c r="C259" s="9" t="n">
        <v>3555</v>
      </c>
      <c r="D259" s="5" t="s">
        <v>31</v>
      </c>
    </row>
    <row r="260" customFormat="false" ht="13.8" hidden="false" customHeight="false" outlineLevel="0" collapsed="false">
      <c r="A260" s="4" t="s">
        <v>273</v>
      </c>
      <c r="B260" s="5"/>
      <c r="C260" s="9" t="n">
        <v>5560</v>
      </c>
      <c r="D260" s="5" t="s">
        <v>31</v>
      </c>
    </row>
    <row r="261" customFormat="false" ht="13.8" hidden="false" customHeight="false" outlineLevel="0" collapsed="false">
      <c r="A261" s="4" t="s">
        <v>274</v>
      </c>
      <c r="B261" s="5"/>
      <c r="C261" s="6" t="n">
        <v>475</v>
      </c>
      <c r="D261" s="5" t="s">
        <v>31</v>
      </c>
    </row>
    <row r="262" customFormat="false" ht="13.8" hidden="false" customHeight="false" outlineLevel="0" collapsed="false">
      <c r="A262" s="4" t="s">
        <v>275</v>
      </c>
      <c r="B262" s="5"/>
      <c r="C262" s="6" t="n">
        <v>720</v>
      </c>
      <c r="D262" s="7" t="n">
        <v>1</v>
      </c>
    </row>
    <row r="263" customFormat="false" ht="13.8" hidden="false" customHeight="false" outlineLevel="0" collapsed="false">
      <c r="A263" s="4" t="s">
        <v>276</v>
      </c>
      <c r="B263" s="5"/>
      <c r="C263" s="9" t="n">
        <v>3270</v>
      </c>
      <c r="D263" s="5" t="s">
        <v>237</v>
      </c>
    </row>
    <row r="264" customFormat="false" ht="13.8" hidden="false" customHeight="false" outlineLevel="0" collapsed="false">
      <c r="A264" s="4" t="s">
        <v>277</v>
      </c>
      <c r="B264" s="5"/>
      <c r="C264" s="9" t="n">
        <v>1940</v>
      </c>
      <c r="D264" s="5" t="s">
        <v>31</v>
      </c>
    </row>
    <row r="265" customFormat="false" ht="13.8" hidden="false" customHeight="false" outlineLevel="0" collapsed="false">
      <c r="A265" s="4" t="s">
        <v>278</v>
      </c>
      <c r="B265" s="5"/>
      <c r="C265" s="9" t="n">
        <v>1340</v>
      </c>
      <c r="D265" s="5" t="s">
        <v>279</v>
      </c>
    </row>
    <row r="266" customFormat="false" ht="13.8" hidden="false" customHeight="false" outlineLevel="0" collapsed="false">
      <c r="A266" s="4" t="s">
        <v>280</v>
      </c>
      <c r="B266" s="5"/>
      <c r="C266" s="9" t="n">
        <v>1015</v>
      </c>
      <c r="D266" s="5" t="s">
        <v>135</v>
      </c>
    </row>
    <row r="267" customFormat="false" ht="13.8" hidden="false" customHeight="false" outlineLevel="0" collapsed="false">
      <c r="A267" s="4" t="s">
        <v>281</v>
      </c>
      <c r="B267" s="5"/>
      <c r="C267" s="9" t="n">
        <v>3580</v>
      </c>
      <c r="D267" s="5" t="s">
        <v>31</v>
      </c>
    </row>
    <row r="268" customFormat="false" ht="13.8" hidden="false" customHeight="false" outlineLevel="0" collapsed="false">
      <c r="A268" s="4" t="s">
        <v>282</v>
      </c>
      <c r="B268" s="5"/>
      <c r="C268" s="9" t="n">
        <v>4165</v>
      </c>
      <c r="D268" s="5" t="s">
        <v>31</v>
      </c>
    </row>
    <row r="269" customFormat="false" ht="13.8" hidden="false" customHeight="false" outlineLevel="0" collapsed="false">
      <c r="A269" s="4" t="s">
        <v>283</v>
      </c>
      <c r="B269" s="5"/>
      <c r="C269" s="9" t="n">
        <v>1545</v>
      </c>
      <c r="D269" s="5" t="s">
        <v>31</v>
      </c>
    </row>
    <row r="270" customFormat="false" ht="13.8" hidden="false" customHeight="false" outlineLevel="0" collapsed="false">
      <c r="A270" s="4" t="s">
        <v>284</v>
      </c>
      <c r="B270" s="5"/>
      <c r="C270" s="9" t="n">
        <v>5520</v>
      </c>
      <c r="D270" s="5" t="s">
        <v>285</v>
      </c>
    </row>
    <row r="271" customFormat="false" ht="13.8" hidden="false" customHeight="false" outlineLevel="0" collapsed="false">
      <c r="A271" s="4" t="s">
        <v>286</v>
      </c>
      <c r="B271" s="5"/>
      <c r="C271" s="9" t="n">
        <v>1510</v>
      </c>
      <c r="D271" s="5" t="s">
        <v>56</v>
      </c>
    </row>
    <row r="272" customFormat="false" ht="13.8" hidden="false" customHeight="false" outlineLevel="0" collapsed="false">
      <c r="A272" s="4" t="s">
        <v>287</v>
      </c>
      <c r="B272" s="5"/>
      <c r="C272" s="6" t="n">
        <v>510</v>
      </c>
      <c r="D272" s="5" t="s">
        <v>31</v>
      </c>
    </row>
    <row r="273" customFormat="false" ht="13.8" hidden="false" customHeight="false" outlineLevel="0" collapsed="false">
      <c r="A273" s="4" t="s">
        <v>288</v>
      </c>
      <c r="B273" s="5"/>
      <c r="C273" s="6" t="n">
        <v>510</v>
      </c>
      <c r="D273" s="5" t="s">
        <v>31</v>
      </c>
    </row>
    <row r="274" customFormat="false" ht="13.8" hidden="false" customHeight="false" outlineLevel="0" collapsed="false">
      <c r="A274" s="4" t="s">
        <v>289</v>
      </c>
      <c r="B274" s="5"/>
      <c r="C274" s="6" t="n">
        <v>510</v>
      </c>
      <c r="D274" s="5" t="s">
        <v>31</v>
      </c>
    </row>
    <row r="275" customFormat="false" ht="13.8" hidden="false" customHeight="false" outlineLevel="0" collapsed="false">
      <c r="A275" s="4" t="s">
        <v>290</v>
      </c>
      <c r="B275" s="5"/>
      <c r="C275" s="6" t="n">
        <v>510</v>
      </c>
      <c r="D275" s="5" t="s">
        <v>31</v>
      </c>
    </row>
    <row r="276" customFormat="false" ht="13.8" hidden="false" customHeight="false" outlineLevel="0" collapsed="false">
      <c r="A276" s="4" t="s">
        <v>291</v>
      </c>
      <c r="B276" s="5"/>
      <c r="C276" s="6" t="n">
        <v>510</v>
      </c>
      <c r="D276" s="5" t="s">
        <v>31</v>
      </c>
    </row>
    <row r="277" customFormat="false" ht="13.8" hidden="false" customHeight="false" outlineLevel="0" collapsed="false">
      <c r="A277" s="4" t="s">
        <v>292</v>
      </c>
      <c r="B277" s="5"/>
      <c r="C277" s="6" t="n">
        <v>510</v>
      </c>
      <c r="D277" s="5" t="s">
        <v>31</v>
      </c>
    </row>
    <row r="278" customFormat="false" ht="13.8" hidden="false" customHeight="false" outlineLevel="0" collapsed="false">
      <c r="A278" s="4" t="s">
        <v>293</v>
      </c>
      <c r="B278" s="5"/>
      <c r="C278" s="6" t="n">
        <v>510</v>
      </c>
      <c r="D278" s="5" t="s">
        <v>31</v>
      </c>
    </row>
    <row r="279" customFormat="false" ht="13.8" hidden="false" customHeight="false" outlineLevel="0" collapsed="false">
      <c r="A279" s="4" t="s">
        <v>294</v>
      </c>
      <c r="B279" s="5"/>
      <c r="C279" s="6" t="n">
        <v>510</v>
      </c>
      <c r="D279" s="5" t="s">
        <v>31</v>
      </c>
    </row>
    <row r="280" customFormat="false" ht="13.8" hidden="false" customHeight="false" outlineLevel="0" collapsed="false">
      <c r="A280" s="4" t="s">
        <v>295</v>
      </c>
      <c r="B280" s="5"/>
      <c r="C280" s="6" t="n">
        <v>510</v>
      </c>
      <c r="D280" s="5" t="s">
        <v>31</v>
      </c>
    </row>
    <row r="281" customFormat="false" ht="13.8" hidden="false" customHeight="false" outlineLevel="0" collapsed="false">
      <c r="A281" s="4" t="s">
        <v>296</v>
      </c>
      <c r="B281" s="5"/>
      <c r="C281" s="6" t="n">
        <v>510</v>
      </c>
      <c r="D281" s="5" t="s">
        <v>31</v>
      </c>
    </row>
    <row r="282" customFormat="false" ht="13.8" hidden="false" customHeight="false" outlineLevel="0" collapsed="false">
      <c r="A282" s="4" t="s">
        <v>297</v>
      </c>
      <c r="B282" s="5"/>
      <c r="C282" s="6" t="n">
        <v>510</v>
      </c>
      <c r="D282" s="5" t="s">
        <v>31</v>
      </c>
    </row>
    <row r="283" customFormat="false" ht="13.8" hidden="false" customHeight="false" outlineLevel="0" collapsed="false">
      <c r="A283" s="4" t="s">
        <v>298</v>
      </c>
      <c r="B283" s="5"/>
      <c r="C283" s="6" t="n">
        <v>510</v>
      </c>
      <c r="D283" s="5" t="s">
        <v>31</v>
      </c>
    </row>
    <row r="284" customFormat="false" ht="13.8" hidden="false" customHeight="false" outlineLevel="0" collapsed="false">
      <c r="A284" s="4" t="s">
        <v>299</v>
      </c>
      <c r="B284" s="5"/>
      <c r="C284" s="6" t="n">
        <v>510</v>
      </c>
      <c r="D284" s="5" t="s">
        <v>31</v>
      </c>
    </row>
    <row r="285" customFormat="false" ht="13.8" hidden="false" customHeight="false" outlineLevel="0" collapsed="false">
      <c r="A285" s="4" t="s">
        <v>300</v>
      </c>
      <c r="B285" s="5"/>
      <c r="C285" s="6" t="n">
        <v>510</v>
      </c>
      <c r="D285" s="5" t="s">
        <v>31</v>
      </c>
    </row>
    <row r="286" customFormat="false" ht="13.8" hidden="false" customHeight="false" outlineLevel="0" collapsed="false">
      <c r="A286" s="4" t="s">
        <v>301</v>
      </c>
      <c r="B286" s="5"/>
      <c r="C286" s="6" t="n">
        <v>510</v>
      </c>
      <c r="D286" s="5" t="s">
        <v>31</v>
      </c>
    </row>
    <row r="287" customFormat="false" ht="13.8" hidden="false" customHeight="false" outlineLevel="0" collapsed="false">
      <c r="A287" s="4" t="s">
        <v>302</v>
      </c>
      <c r="B287" s="5"/>
      <c r="C287" s="6" t="n">
        <v>510</v>
      </c>
      <c r="D287" s="5" t="s">
        <v>31</v>
      </c>
    </row>
    <row r="288" customFormat="false" ht="13.8" hidden="false" customHeight="false" outlineLevel="0" collapsed="false">
      <c r="A288" s="4" t="s">
        <v>303</v>
      </c>
      <c r="B288" s="5"/>
      <c r="C288" s="6" t="n">
        <v>510</v>
      </c>
      <c r="D288" s="5" t="s">
        <v>31</v>
      </c>
    </row>
    <row r="289" customFormat="false" ht="13.8" hidden="false" customHeight="false" outlineLevel="0" collapsed="false">
      <c r="A289" s="4" t="s">
        <v>304</v>
      </c>
      <c r="B289" s="5"/>
      <c r="C289" s="6" t="n">
        <v>510</v>
      </c>
      <c r="D289" s="5" t="s">
        <v>31</v>
      </c>
    </row>
    <row r="290" customFormat="false" ht="13.8" hidden="false" customHeight="false" outlineLevel="0" collapsed="false">
      <c r="A290" s="4" t="s">
        <v>305</v>
      </c>
      <c r="B290" s="5"/>
      <c r="C290" s="6" t="n">
        <v>510</v>
      </c>
      <c r="D290" s="5" t="s">
        <v>31</v>
      </c>
    </row>
    <row r="291" customFormat="false" ht="13.8" hidden="false" customHeight="false" outlineLevel="0" collapsed="false">
      <c r="A291" s="4" t="s">
        <v>306</v>
      </c>
      <c r="B291" s="5"/>
      <c r="C291" s="6" t="n">
        <v>510</v>
      </c>
      <c r="D291" s="5" t="s">
        <v>31</v>
      </c>
    </row>
    <row r="292" customFormat="false" ht="13.8" hidden="false" customHeight="false" outlineLevel="0" collapsed="false">
      <c r="A292" s="4" t="s">
        <v>307</v>
      </c>
      <c r="B292" s="5"/>
      <c r="C292" s="6" t="n">
        <v>510</v>
      </c>
      <c r="D292" s="5" t="s">
        <v>31</v>
      </c>
    </row>
    <row r="293" customFormat="false" ht="13.8" hidden="false" customHeight="false" outlineLevel="0" collapsed="false">
      <c r="A293" s="4" t="s">
        <v>308</v>
      </c>
      <c r="B293" s="5"/>
      <c r="C293" s="6" t="n">
        <v>510</v>
      </c>
      <c r="D293" s="5" t="s">
        <v>31</v>
      </c>
    </row>
    <row r="294" customFormat="false" ht="13.8" hidden="false" customHeight="false" outlineLevel="0" collapsed="false">
      <c r="A294" s="4" t="s">
        <v>309</v>
      </c>
      <c r="B294" s="5"/>
      <c r="C294" s="6" t="n">
        <v>510</v>
      </c>
      <c r="D294" s="5" t="s">
        <v>31</v>
      </c>
    </row>
    <row r="295" customFormat="false" ht="13.8" hidden="false" customHeight="false" outlineLevel="0" collapsed="false">
      <c r="A295" s="4" t="s">
        <v>310</v>
      </c>
      <c r="B295" s="5"/>
      <c r="C295" s="6" t="n">
        <v>510</v>
      </c>
      <c r="D295" s="5" t="s">
        <v>31</v>
      </c>
    </row>
    <row r="296" customFormat="false" ht="13.8" hidden="false" customHeight="false" outlineLevel="0" collapsed="false">
      <c r="A296" s="4" t="s">
        <v>311</v>
      </c>
      <c r="B296" s="5"/>
      <c r="C296" s="6" t="n">
        <v>510</v>
      </c>
      <c r="D296" s="5" t="s">
        <v>31</v>
      </c>
    </row>
    <row r="297" customFormat="false" ht="13.8" hidden="false" customHeight="false" outlineLevel="0" collapsed="false">
      <c r="A297" s="4" t="s">
        <v>312</v>
      </c>
      <c r="B297" s="5"/>
      <c r="C297" s="6" t="n">
        <v>510</v>
      </c>
      <c r="D297" s="5" t="s">
        <v>31</v>
      </c>
    </row>
    <row r="298" customFormat="false" ht="13.8" hidden="false" customHeight="false" outlineLevel="0" collapsed="false">
      <c r="A298" s="4" t="s">
        <v>313</v>
      </c>
      <c r="B298" s="5"/>
      <c r="C298" s="6" t="n">
        <v>510</v>
      </c>
      <c r="D298" s="5" t="s">
        <v>31</v>
      </c>
    </row>
    <row r="299" customFormat="false" ht="13.8" hidden="false" customHeight="false" outlineLevel="0" collapsed="false">
      <c r="A299" s="4" t="s">
        <v>314</v>
      </c>
      <c r="B299" s="5"/>
      <c r="C299" s="6" t="n">
        <v>510</v>
      </c>
      <c r="D299" s="5" t="s">
        <v>31</v>
      </c>
    </row>
    <row r="300" customFormat="false" ht="13.8" hidden="false" customHeight="false" outlineLevel="0" collapsed="false">
      <c r="A300" s="4" t="s">
        <v>315</v>
      </c>
      <c r="B300" s="5"/>
      <c r="C300" s="6" t="n">
        <v>510</v>
      </c>
      <c r="D300" s="5" t="s">
        <v>31</v>
      </c>
    </row>
    <row r="301" customFormat="false" ht="13.8" hidden="false" customHeight="false" outlineLevel="0" collapsed="false">
      <c r="A301" s="4" t="s">
        <v>316</v>
      </c>
      <c r="B301" s="5"/>
      <c r="C301" s="6" t="n">
        <v>510</v>
      </c>
      <c r="D301" s="5" t="s">
        <v>31</v>
      </c>
    </row>
    <row r="302" customFormat="false" ht="13.8" hidden="false" customHeight="false" outlineLevel="0" collapsed="false">
      <c r="A302" s="4" t="s">
        <v>317</v>
      </c>
      <c r="B302" s="5"/>
      <c r="C302" s="6" t="n">
        <v>510</v>
      </c>
      <c r="D302" s="5" t="s">
        <v>31</v>
      </c>
    </row>
    <row r="303" customFormat="false" ht="13.8" hidden="false" customHeight="false" outlineLevel="0" collapsed="false">
      <c r="A303" s="4" t="s">
        <v>318</v>
      </c>
      <c r="B303" s="5"/>
      <c r="C303" s="6" t="n">
        <v>510</v>
      </c>
      <c r="D303" s="5" t="s">
        <v>31</v>
      </c>
    </row>
    <row r="304" customFormat="false" ht="13.8" hidden="false" customHeight="false" outlineLevel="0" collapsed="false">
      <c r="A304" s="4" t="s">
        <v>319</v>
      </c>
      <c r="B304" s="5"/>
      <c r="C304" s="6" t="n">
        <v>510</v>
      </c>
      <c r="D304" s="5" t="s">
        <v>31</v>
      </c>
    </row>
    <row r="305" customFormat="false" ht="13.8" hidden="false" customHeight="false" outlineLevel="0" collapsed="false">
      <c r="A305" s="4" t="s">
        <v>320</v>
      </c>
      <c r="B305" s="5"/>
      <c r="C305" s="6" t="n">
        <v>770</v>
      </c>
      <c r="D305" s="5" t="s">
        <v>31</v>
      </c>
    </row>
    <row r="306" customFormat="false" ht="13.8" hidden="false" customHeight="false" outlineLevel="0" collapsed="false">
      <c r="A306" s="4" t="s">
        <v>321</v>
      </c>
      <c r="B306" s="5"/>
      <c r="C306" s="9" t="n">
        <v>1525</v>
      </c>
      <c r="D306" s="5" t="s">
        <v>56</v>
      </c>
    </row>
    <row r="307" customFormat="false" ht="13.8" hidden="false" customHeight="false" outlineLevel="0" collapsed="false">
      <c r="A307" s="4" t="s">
        <v>322</v>
      </c>
      <c r="B307" s="5"/>
      <c r="C307" s="9" t="n">
        <v>1040</v>
      </c>
      <c r="D307" s="5" t="s">
        <v>56</v>
      </c>
    </row>
    <row r="308" customFormat="false" ht="13.8" hidden="false" customHeight="false" outlineLevel="0" collapsed="false">
      <c r="A308" s="4" t="s">
        <v>323</v>
      </c>
      <c r="B308" s="5"/>
      <c r="C308" s="6" t="n">
        <v>510</v>
      </c>
      <c r="D308" s="5" t="s">
        <v>31</v>
      </c>
    </row>
    <row r="309" customFormat="false" ht="13.8" hidden="false" customHeight="false" outlineLevel="0" collapsed="false">
      <c r="A309" s="4" t="s">
        <v>324</v>
      </c>
      <c r="B309" s="5"/>
      <c r="C309" s="6" t="n">
        <v>510</v>
      </c>
      <c r="D309" s="5" t="s">
        <v>31</v>
      </c>
    </row>
    <row r="310" customFormat="false" ht="13.8" hidden="false" customHeight="false" outlineLevel="0" collapsed="false">
      <c r="A310" s="4" t="s">
        <v>325</v>
      </c>
      <c r="B310" s="5"/>
      <c r="C310" s="6" t="n">
        <v>510</v>
      </c>
      <c r="D310" s="5" t="s">
        <v>31</v>
      </c>
    </row>
    <row r="311" customFormat="false" ht="13.8" hidden="false" customHeight="false" outlineLevel="0" collapsed="false">
      <c r="A311" s="4" t="s">
        <v>326</v>
      </c>
      <c r="B311" s="5"/>
      <c r="C311" s="6" t="n">
        <v>510</v>
      </c>
      <c r="D311" s="5" t="s">
        <v>31</v>
      </c>
    </row>
    <row r="312" customFormat="false" ht="13.8" hidden="false" customHeight="false" outlineLevel="0" collapsed="false">
      <c r="A312" s="4" t="s">
        <v>327</v>
      </c>
      <c r="B312" s="5"/>
      <c r="C312" s="6" t="n">
        <v>510</v>
      </c>
      <c r="D312" s="5" t="s">
        <v>31</v>
      </c>
    </row>
    <row r="313" customFormat="false" ht="13.8" hidden="false" customHeight="false" outlineLevel="0" collapsed="false">
      <c r="A313" s="4" t="s">
        <v>328</v>
      </c>
      <c r="B313" s="5"/>
      <c r="C313" s="6" t="n">
        <v>510</v>
      </c>
      <c r="D313" s="5" t="s">
        <v>31</v>
      </c>
    </row>
    <row r="314" customFormat="false" ht="13.8" hidden="false" customHeight="false" outlineLevel="0" collapsed="false">
      <c r="A314" s="4" t="s">
        <v>329</v>
      </c>
      <c r="B314" s="5"/>
      <c r="C314" s="6" t="n">
        <v>510</v>
      </c>
      <c r="D314" s="5" t="s">
        <v>31</v>
      </c>
    </row>
    <row r="315" customFormat="false" ht="13.8" hidden="false" customHeight="false" outlineLevel="0" collapsed="false">
      <c r="A315" s="4" t="s">
        <v>330</v>
      </c>
      <c r="B315" s="5"/>
      <c r="C315" s="6" t="n">
        <v>510</v>
      </c>
      <c r="D315" s="5" t="s">
        <v>31</v>
      </c>
    </row>
    <row r="316" customFormat="false" ht="13.8" hidden="false" customHeight="false" outlineLevel="0" collapsed="false">
      <c r="A316" s="4" t="s">
        <v>331</v>
      </c>
      <c r="B316" s="5"/>
      <c r="C316" s="6" t="n">
        <v>510</v>
      </c>
      <c r="D316" s="5" t="s">
        <v>31</v>
      </c>
    </row>
    <row r="317" customFormat="false" ht="13.8" hidden="false" customHeight="false" outlineLevel="0" collapsed="false">
      <c r="A317" s="4" t="s">
        <v>332</v>
      </c>
      <c r="B317" s="5"/>
      <c r="C317" s="6" t="n">
        <v>510</v>
      </c>
      <c r="D317" s="5" t="s">
        <v>31</v>
      </c>
    </row>
    <row r="318" customFormat="false" ht="13.8" hidden="false" customHeight="false" outlineLevel="0" collapsed="false">
      <c r="A318" s="4" t="s">
        <v>333</v>
      </c>
      <c r="B318" s="5"/>
      <c r="C318" s="6" t="n">
        <v>510</v>
      </c>
      <c r="D318" s="5" t="s">
        <v>31</v>
      </c>
    </row>
    <row r="319" customFormat="false" ht="13.8" hidden="false" customHeight="false" outlineLevel="0" collapsed="false">
      <c r="A319" s="4" t="s">
        <v>334</v>
      </c>
      <c r="B319" s="5"/>
      <c r="C319" s="6" t="n">
        <v>510</v>
      </c>
      <c r="D319" s="5" t="s">
        <v>31</v>
      </c>
    </row>
    <row r="320" customFormat="false" ht="13.8" hidden="false" customHeight="false" outlineLevel="0" collapsed="false">
      <c r="A320" s="4" t="s">
        <v>335</v>
      </c>
      <c r="B320" s="5"/>
      <c r="C320" s="6" t="n">
        <v>510</v>
      </c>
      <c r="D320" s="5" t="s">
        <v>31</v>
      </c>
    </row>
    <row r="321" customFormat="false" ht="13.8" hidden="false" customHeight="false" outlineLevel="0" collapsed="false">
      <c r="A321" s="4" t="s">
        <v>336</v>
      </c>
      <c r="B321" s="5"/>
      <c r="C321" s="6" t="n">
        <v>510</v>
      </c>
      <c r="D321" s="5" t="s">
        <v>31</v>
      </c>
    </row>
    <row r="322" customFormat="false" ht="13.8" hidden="false" customHeight="false" outlineLevel="0" collapsed="false">
      <c r="A322" s="4" t="s">
        <v>337</v>
      </c>
      <c r="B322" s="5"/>
      <c r="C322" s="6" t="n">
        <v>510</v>
      </c>
      <c r="D322" s="5" t="s">
        <v>31</v>
      </c>
    </row>
    <row r="323" customFormat="false" ht="13.8" hidden="false" customHeight="false" outlineLevel="0" collapsed="false">
      <c r="A323" s="4" t="s">
        <v>338</v>
      </c>
      <c r="B323" s="5"/>
      <c r="C323" s="6" t="n">
        <v>510</v>
      </c>
      <c r="D323" s="5" t="s">
        <v>31</v>
      </c>
    </row>
    <row r="324" customFormat="false" ht="13.8" hidden="false" customHeight="false" outlineLevel="0" collapsed="false">
      <c r="A324" s="4" t="s">
        <v>339</v>
      </c>
      <c r="B324" s="5"/>
      <c r="C324" s="6" t="n">
        <v>510</v>
      </c>
      <c r="D324" s="5" t="s">
        <v>31</v>
      </c>
    </row>
    <row r="325" customFormat="false" ht="13.8" hidden="false" customHeight="false" outlineLevel="0" collapsed="false">
      <c r="A325" s="4" t="s">
        <v>340</v>
      </c>
      <c r="B325" s="5"/>
      <c r="C325" s="6" t="n">
        <v>510</v>
      </c>
      <c r="D325" s="5" t="s">
        <v>31</v>
      </c>
    </row>
    <row r="326" customFormat="false" ht="13.8" hidden="false" customHeight="false" outlineLevel="0" collapsed="false">
      <c r="A326" s="4" t="s">
        <v>341</v>
      </c>
      <c r="B326" s="5"/>
      <c r="C326" s="6" t="n">
        <v>510</v>
      </c>
      <c r="D326" s="5" t="s">
        <v>31</v>
      </c>
    </row>
    <row r="327" customFormat="false" ht="13.8" hidden="false" customHeight="false" outlineLevel="0" collapsed="false">
      <c r="A327" s="4" t="s">
        <v>342</v>
      </c>
      <c r="B327" s="5"/>
      <c r="C327" s="6" t="n">
        <v>510</v>
      </c>
      <c r="D327" s="5" t="s">
        <v>31</v>
      </c>
    </row>
    <row r="328" customFormat="false" ht="13.8" hidden="false" customHeight="false" outlineLevel="0" collapsed="false">
      <c r="A328" s="4" t="s">
        <v>343</v>
      </c>
      <c r="B328" s="5"/>
      <c r="C328" s="6" t="n">
        <v>510</v>
      </c>
      <c r="D328" s="5" t="s">
        <v>279</v>
      </c>
    </row>
    <row r="329" customFormat="false" ht="13.8" hidden="false" customHeight="false" outlineLevel="0" collapsed="false">
      <c r="A329" s="4" t="s">
        <v>344</v>
      </c>
      <c r="B329" s="5"/>
      <c r="C329" s="6" t="n">
        <v>510</v>
      </c>
      <c r="D329" s="5" t="s">
        <v>279</v>
      </c>
    </row>
    <row r="330" customFormat="false" ht="13.8" hidden="false" customHeight="false" outlineLevel="0" collapsed="false">
      <c r="A330" s="4" t="s">
        <v>345</v>
      </c>
      <c r="B330" s="5"/>
      <c r="C330" s="6" t="n">
        <v>510</v>
      </c>
      <c r="D330" s="5" t="s">
        <v>279</v>
      </c>
    </row>
    <row r="331" customFormat="false" ht="13.8" hidden="false" customHeight="false" outlineLevel="0" collapsed="false">
      <c r="A331" s="4" t="s">
        <v>346</v>
      </c>
      <c r="B331" s="5"/>
      <c r="C331" s="6" t="n">
        <v>510</v>
      </c>
      <c r="D331" s="5" t="s">
        <v>279</v>
      </c>
    </row>
    <row r="332" customFormat="false" ht="13.8" hidden="false" customHeight="false" outlineLevel="0" collapsed="false">
      <c r="A332" s="4" t="s">
        <v>347</v>
      </c>
      <c r="B332" s="5"/>
      <c r="C332" s="6" t="n">
        <v>510</v>
      </c>
      <c r="D332" s="5" t="s">
        <v>279</v>
      </c>
    </row>
    <row r="333" customFormat="false" ht="13.8" hidden="false" customHeight="false" outlineLevel="0" collapsed="false">
      <c r="A333" s="4" t="s">
        <v>348</v>
      </c>
      <c r="B333" s="5"/>
      <c r="C333" s="6" t="n">
        <v>510</v>
      </c>
      <c r="D333" s="5" t="s">
        <v>279</v>
      </c>
    </row>
    <row r="334" customFormat="false" ht="13.8" hidden="false" customHeight="false" outlineLevel="0" collapsed="false">
      <c r="A334" s="4" t="s">
        <v>349</v>
      </c>
      <c r="B334" s="5"/>
      <c r="C334" s="6" t="n">
        <v>510</v>
      </c>
      <c r="D334" s="5" t="s">
        <v>279</v>
      </c>
    </row>
    <row r="335" customFormat="false" ht="13.8" hidden="false" customHeight="false" outlineLevel="0" collapsed="false">
      <c r="A335" s="4" t="s">
        <v>350</v>
      </c>
      <c r="B335" s="5"/>
      <c r="C335" s="6" t="n">
        <v>510</v>
      </c>
      <c r="D335" s="5" t="s">
        <v>279</v>
      </c>
    </row>
    <row r="336" customFormat="false" ht="13.8" hidden="false" customHeight="false" outlineLevel="0" collapsed="false">
      <c r="A336" s="4" t="s">
        <v>351</v>
      </c>
      <c r="B336" s="5"/>
      <c r="C336" s="6" t="n">
        <v>510</v>
      </c>
      <c r="D336" s="5" t="s">
        <v>279</v>
      </c>
    </row>
    <row r="337" customFormat="false" ht="13.8" hidden="false" customHeight="false" outlineLevel="0" collapsed="false">
      <c r="A337" s="4" t="s">
        <v>352</v>
      </c>
      <c r="B337" s="5"/>
      <c r="C337" s="6" t="n">
        <v>510</v>
      </c>
      <c r="D337" s="5" t="s">
        <v>279</v>
      </c>
    </row>
    <row r="338" customFormat="false" ht="13.8" hidden="false" customHeight="false" outlineLevel="0" collapsed="false">
      <c r="A338" s="4" t="s">
        <v>353</v>
      </c>
      <c r="B338" s="5"/>
      <c r="C338" s="6" t="n">
        <v>510</v>
      </c>
      <c r="D338" s="5" t="s">
        <v>279</v>
      </c>
    </row>
    <row r="339" customFormat="false" ht="13.8" hidden="false" customHeight="false" outlineLevel="0" collapsed="false">
      <c r="A339" s="4" t="s">
        <v>354</v>
      </c>
      <c r="B339" s="5"/>
      <c r="C339" s="6" t="n">
        <v>510</v>
      </c>
      <c r="D339" s="5" t="s">
        <v>279</v>
      </c>
    </row>
    <row r="340" customFormat="false" ht="13.8" hidden="false" customHeight="false" outlineLevel="0" collapsed="false">
      <c r="A340" s="4" t="s">
        <v>355</v>
      </c>
      <c r="B340" s="5"/>
      <c r="C340" s="6" t="n">
        <v>510</v>
      </c>
      <c r="D340" s="5" t="s">
        <v>279</v>
      </c>
    </row>
    <row r="341" customFormat="false" ht="13.8" hidden="false" customHeight="false" outlineLevel="0" collapsed="false">
      <c r="A341" s="4" t="s">
        <v>356</v>
      </c>
      <c r="B341" s="5"/>
      <c r="C341" s="6" t="n">
        <v>510</v>
      </c>
      <c r="D341" s="5" t="s">
        <v>279</v>
      </c>
    </row>
    <row r="342" customFormat="false" ht="13.8" hidden="false" customHeight="false" outlineLevel="0" collapsed="false">
      <c r="A342" s="4" t="s">
        <v>357</v>
      </c>
      <c r="B342" s="5"/>
      <c r="C342" s="6" t="n">
        <v>510</v>
      </c>
      <c r="D342" s="5" t="s">
        <v>279</v>
      </c>
    </row>
    <row r="343" customFormat="false" ht="13.8" hidden="false" customHeight="false" outlineLevel="0" collapsed="false">
      <c r="A343" s="4" t="s">
        <v>358</v>
      </c>
      <c r="B343" s="5"/>
      <c r="C343" s="6" t="n">
        <v>510</v>
      </c>
      <c r="D343" s="5" t="s">
        <v>279</v>
      </c>
    </row>
    <row r="344" customFormat="false" ht="13.8" hidden="false" customHeight="false" outlineLevel="0" collapsed="false">
      <c r="A344" s="4" t="s">
        <v>359</v>
      </c>
      <c r="B344" s="5"/>
      <c r="C344" s="6" t="n">
        <v>510</v>
      </c>
      <c r="D344" s="5" t="s">
        <v>279</v>
      </c>
    </row>
    <row r="345" customFormat="false" ht="13.8" hidden="false" customHeight="false" outlineLevel="0" collapsed="false">
      <c r="A345" s="4" t="s">
        <v>360</v>
      </c>
      <c r="B345" s="5"/>
      <c r="C345" s="6" t="n">
        <v>510</v>
      </c>
      <c r="D345" s="5" t="s">
        <v>279</v>
      </c>
    </row>
    <row r="346" customFormat="false" ht="13.8" hidden="false" customHeight="false" outlineLevel="0" collapsed="false">
      <c r="A346" s="4" t="s">
        <v>361</v>
      </c>
      <c r="B346" s="5"/>
      <c r="C346" s="6" t="n">
        <v>510</v>
      </c>
      <c r="D346" s="5" t="s">
        <v>279</v>
      </c>
    </row>
    <row r="347" customFormat="false" ht="13.8" hidden="false" customHeight="false" outlineLevel="0" collapsed="false">
      <c r="A347" s="4" t="s">
        <v>362</v>
      </c>
      <c r="B347" s="5"/>
      <c r="C347" s="6" t="n">
        <v>510</v>
      </c>
      <c r="D347" s="5" t="s">
        <v>279</v>
      </c>
    </row>
    <row r="348" customFormat="false" ht="13.8" hidden="false" customHeight="false" outlineLevel="0" collapsed="false">
      <c r="A348" s="4" t="s">
        <v>363</v>
      </c>
      <c r="B348" s="5"/>
      <c r="C348" s="9" t="n">
        <v>3775</v>
      </c>
      <c r="D348" s="5" t="s">
        <v>235</v>
      </c>
    </row>
    <row r="349" customFormat="false" ht="13.8" hidden="false" customHeight="false" outlineLevel="0" collapsed="false">
      <c r="A349" s="4" t="s">
        <v>364</v>
      </c>
      <c r="B349" s="5"/>
      <c r="C349" s="9" t="n">
        <v>1720</v>
      </c>
      <c r="D349" s="5" t="s">
        <v>237</v>
      </c>
    </row>
    <row r="350" customFormat="false" ht="13.8" hidden="false" customHeight="false" outlineLevel="0" collapsed="false">
      <c r="A350" s="4" t="s">
        <v>365</v>
      </c>
      <c r="B350" s="5"/>
      <c r="C350" s="9" t="n">
        <v>1695</v>
      </c>
      <c r="D350" s="5" t="s">
        <v>237</v>
      </c>
    </row>
    <row r="351" customFormat="false" ht="13.8" hidden="false" customHeight="false" outlineLevel="0" collapsed="false">
      <c r="A351" s="4" t="s">
        <v>366</v>
      </c>
      <c r="B351" s="5"/>
      <c r="C351" s="9" t="n">
        <v>2755</v>
      </c>
      <c r="D351" s="5" t="s">
        <v>279</v>
      </c>
    </row>
    <row r="352" customFormat="false" ht="13.8" hidden="false" customHeight="false" outlineLevel="0" collapsed="false">
      <c r="A352" s="4" t="s">
        <v>367</v>
      </c>
      <c r="B352" s="5"/>
      <c r="C352" s="9" t="n">
        <v>5950</v>
      </c>
      <c r="D352" s="5" t="s">
        <v>279</v>
      </c>
    </row>
    <row r="353" customFormat="false" ht="13.8" hidden="false" customHeight="false" outlineLevel="0" collapsed="false">
      <c r="A353" s="4" t="s">
        <v>368</v>
      </c>
      <c r="B353" s="5"/>
      <c r="C353" s="9" t="n">
        <v>1610</v>
      </c>
      <c r="D353" s="5" t="s">
        <v>279</v>
      </c>
    </row>
    <row r="354" customFormat="false" ht="13.8" hidden="false" customHeight="false" outlineLevel="0" collapsed="false">
      <c r="A354" s="4" t="s">
        <v>369</v>
      </c>
      <c r="B354" s="5"/>
      <c r="C354" s="6" t="n">
        <v>510</v>
      </c>
      <c r="D354" s="5" t="s">
        <v>279</v>
      </c>
    </row>
    <row r="355" customFormat="false" ht="13.8" hidden="false" customHeight="false" outlineLevel="0" collapsed="false">
      <c r="A355" s="4" t="s">
        <v>370</v>
      </c>
      <c r="B355" s="5"/>
      <c r="C355" s="6" t="n">
        <v>510</v>
      </c>
      <c r="D355" s="5" t="s">
        <v>279</v>
      </c>
    </row>
    <row r="356" customFormat="false" ht="13.8" hidden="false" customHeight="false" outlineLevel="0" collapsed="false">
      <c r="A356" s="4" t="s">
        <v>371</v>
      </c>
      <c r="B356" s="5"/>
      <c r="C356" s="6" t="n">
        <v>510</v>
      </c>
      <c r="D356" s="5" t="s">
        <v>279</v>
      </c>
    </row>
    <row r="357" customFormat="false" ht="13.8" hidden="false" customHeight="false" outlineLevel="0" collapsed="false">
      <c r="A357" s="4" t="s">
        <v>372</v>
      </c>
      <c r="B357" s="5"/>
      <c r="C357" s="6" t="n">
        <v>510</v>
      </c>
      <c r="D357" s="5" t="s">
        <v>279</v>
      </c>
    </row>
    <row r="358" customFormat="false" ht="13.8" hidden="false" customHeight="false" outlineLevel="0" collapsed="false">
      <c r="A358" s="4" t="s">
        <v>373</v>
      </c>
      <c r="B358" s="5"/>
      <c r="C358" s="6" t="n">
        <v>510</v>
      </c>
      <c r="D358" s="5" t="s">
        <v>279</v>
      </c>
    </row>
    <row r="359" customFormat="false" ht="13.8" hidden="false" customHeight="false" outlineLevel="0" collapsed="false">
      <c r="A359" s="4" t="s">
        <v>374</v>
      </c>
      <c r="B359" s="5"/>
      <c r="C359" s="6" t="n">
        <v>510</v>
      </c>
      <c r="D359" s="5" t="s">
        <v>279</v>
      </c>
    </row>
    <row r="360" customFormat="false" ht="13.8" hidden="false" customHeight="false" outlineLevel="0" collapsed="false">
      <c r="A360" s="4" t="s">
        <v>375</v>
      </c>
      <c r="B360" s="5"/>
      <c r="C360" s="6" t="n">
        <v>510</v>
      </c>
      <c r="D360" s="5" t="s">
        <v>279</v>
      </c>
    </row>
    <row r="361" customFormat="false" ht="13.8" hidden="false" customHeight="false" outlineLevel="0" collapsed="false">
      <c r="A361" s="4" t="s">
        <v>376</v>
      </c>
      <c r="B361" s="5"/>
      <c r="C361" s="6" t="n">
        <v>510</v>
      </c>
      <c r="D361" s="5" t="s">
        <v>279</v>
      </c>
    </row>
    <row r="362" customFormat="false" ht="13.8" hidden="false" customHeight="false" outlineLevel="0" collapsed="false">
      <c r="A362" s="4" t="s">
        <v>377</v>
      </c>
      <c r="B362" s="5"/>
      <c r="C362" s="6" t="n">
        <v>510</v>
      </c>
      <c r="D362" s="5" t="s">
        <v>279</v>
      </c>
    </row>
    <row r="363" customFormat="false" ht="13.8" hidden="false" customHeight="false" outlineLevel="0" collapsed="false">
      <c r="A363" s="4" t="s">
        <v>378</v>
      </c>
      <c r="B363" s="5"/>
      <c r="C363" s="6" t="n">
        <v>510</v>
      </c>
      <c r="D363" s="5" t="s">
        <v>279</v>
      </c>
    </row>
    <row r="364" customFormat="false" ht="13.8" hidden="false" customHeight="false" outlineLevel="0" collapsed="false">
      <c r="A364" s="4" t="s">
        <v>379</v>
      </c>
      <c r="B364" s="5"/>
      <c r="C364" s="6" t="n">
        <v>510</v>
      </c>
      <c r="D364" s="5" t="s">
        <v>279</v>
      </c>
    </row>
    <row r="365" customFormat="false" ht="13.8" hidden="false" customHeight="false" outlineLevel="0" collapsed="false">
      <c r="A365" s="4" t="s">
        <v>380</v>
      </c>
      <c r="B365" s="5"/>
      <c r="C365" s="6" t="n">
        <v>510</v>
      </c>
      <c r="D365" s="5" t="s">
        <v>279</v>
      </c>
    </row>
    <row r="366" customFormat="false" ht="13.8" hidden="false" customHeight="false" outlineLevel="0" collapsed="false">
      <c r="A366" s="4" t="s">
        <v>381</v>
      </c>
      <c r="B366" s="5"/>
      <c r="C366" s="6" t="n">
        <v>510</v>
      </c>
      <c r="D366" s="5" t="s">
        <v>279</v>
      </c>
    </row>
    <row r="367" customFormat="false" ht="13.8" hidden="false" customHeight="false" outlineLevel="0" collapsed="false">
      <c r="A367" s="4" t="s">
        <v>382</v>
      </c>
      <c r="B367" s="5"/>
      <c r="C367" s="6" t="n">
        <v>510</v>
      </c>
      <c r="D367" s="5" t="s">
        <v>279</v>
      </c>
    </row>
    <row r="368" customFormat="false" ht="13.8" hidden="false" customHeight="false" outlineLevel="0" collapsed="false">
      <c r="A368" s="4" t="s">
        <v>383</v>
      </c>
      <c r="B368" s="5"/>
      <c r="C368" s="6" t="n">
        <v>510</v>
      </c>
      <c r="D368" s="5" t="s">
        <v>279</v>
      </c>
    </row>
    <row r="369" customFormat="false" ht="13.8" hidden="false" customHeight="false" outlineLevel="0" collapsed="false">
      <c r="A369" s="4" t="s">
        <v>384</v>
      </c>
      <c r="B369" s="5"/>
      <c r="C369" s="6" t="n">
        <v>510</v>
      </c>
      <c r="D369" s="5" t="s">
        <v>279</v>
      </c>
    </row>
    <row r="370" customFormat="false" ht="13.8" hidden="false" customHeight="false" outlineLevel="0" collapsed="false">
      <c r="A370" s="4" t="s">
        <v>385</v>
      </c>
      <c r="B370" s="5"/>
      <c r="C370" s="6" t="n">
        <v>510</v>
      </c>
      <c r="D370" s="5" t="s">
        <v>279</v>
      </c>
    </row>
    <row r="371" customFormat="false" ht="13.8" hidden="false" customHeight="false" outlineLevel="0" collapsed="false">
      <c r="A371" s="4" t="s">
        <v>386</v>
      </c>
      <c r="B371" s="5"/>
      <c r="C371" s="6" t="n">
        <v>510</v>
      </c>
      <c r="D371" s="5" t="s">
        <v>279</v>
      </c>
    </row>
    <row r="372" customFormat="false" ht="13.8" hidden="false" customHeight="false" outlineLevel="0" collapsed="false">
      <c r="A372" s="4" t="s">
        <v>387</v>
      </c>
      <c r="B372" s="5"/>
      <c r="C372" s="6" t="n">
        <v>510</v>
      </c>
      <c r="D372" s="5" t="s">
        <v>279</v>
      </c>
    </row>
    <row r="373" customFormat="false" ht="13.8" hidden="false" customHeight="false" outlineLevel="0" collapsed="false">
      <c r="A373" s="4" t="s">
        <v>388</v>
      </c>
      <c r="B373" s="5"/>
      <c r="C373" s="6" t="n">
        <v>510</v>
      </c>
      <c r="D373" s="5" t="s">
        <v>279</v>
      </c>
    </row>
    <row r="374" customFormat="false" ht="13.8" hidden="false" customHeight="false" outlineLevel="0" collapsed="false">
      <c r="A374" s="4" t="s">
        <v>389</v>
      </c>
      <c r="B374" s="5"/>
      <c r="C374" s="6" t="n">
        <v>510</v>
      </c>
      <c r="D374" s="5" t="s">
        <v>279</v>
      </c>
    </row>
    <row r="375" customFormat="false" ht="13.8" hidden="false" customHeight="false" outlineLevel="0" collapsed="false">
      <c r="A375" s="4" t="s">
        <v>390</v>
      </c>
      <c r="B375" s="5"/>
      <c r="C375" s="6" t="n">
        <v>510</v>
      </c>
      <c r="D375" s="5" t="s">
        <v>279</v>
      </c>
    </row>
    <row r="376" customFormat="false" ht="13.8" hidden="false" customHeight="false" outlineLevel="0" collapsed="false">
      <c r="A376" s="4" t="s">
        <v>391</v>
      </c>
      <c r="B376" s="5"/>
      <c r="C376" s="6" t="n">
        <v>510</v>
      </c>
      <c r="D376" s="5" t="s">
        <v>279</v>
      </c>
    </row>
    <row r="377" customFormat="false" ht="13.8" hidden="false" customHeight="false" outlineLevel="0" collapsed="false">
      <c r="A377" s="4" t="s">
        <v>392</v>
      </c>
      <c r="B377" s="5"/>
      <c r="C377" s="6" t="n">
        <v>510</v>
      </c>
      <c r="D377" s="5" t="s">
        <v>279</v>
      </c>
    </row>
    <row r="378" customFormat="false" ht="13.8" hidden="false" customHeight="false" outlineLevel="0" collapsed="false">
      <c r="A378" s="4" t="s">
        <v>393</v>
      </c>
      <c r="B378" s="5"/>
      <c r="C378" s="6" t="n">
        <v>510</v>
      </c>
      <c r="D378" s="5" t="s">
        <v>279</v>
      </c>
    </row>
    <row r="379" customFormat="false" ht="13.8" hidden="false" customHeight="false" outlineLevel="0" collapsed="false">
      <c r="A379" s="4" t="s">
        <v>394</v>
      </c>
      <c r="B379" s="5"/>
      <c r="C379" s="6" t="n">
        <v>510</v>
      </c>
      <c r="D379" s="5" t="s">
        <v>279</v>
      </c>
    </row>
    <row r="380" customFormat="false" ht="13.8" hidden="false" customHeight="false" outlineLevel="0" collapsed="false">
      <c r="A380" s="4" t="s">
        <v>395</v>
      </c>
      <c r="B380" s="5"/>
      <c r="C380" s="6" t="n">
        <v>510</v>
      </c>
      <c r="D380" s="5" t="s">
        <v>279</v>
      </c>
    </row>
    <row r="381" customFormat="false" ht="13.8" hidden="false" customHeight="false" outlineLevel="0" collapsed="false">
      <c r="A381" s="4" t="s">
        <v>396</v>
      </c>
      <c r="B381" s="5"/>
      <c r="C381" s="6" t="n">
        <v>510</v>
      </c>
      <c r="D381" s="5" t="s">
        <v>279</v>
      </c>
    </row>
    <row r="382" customFormat="false" ht="13.8" hidden="false" customHeight="false" outlineLevel="0" collapsed="false">
      <c r="A382" s="4" t="s">
        <v>397</v>
      </c>
      <c r="B382" s="5"/>
      <c r="C382" s="9" t="n">
        <v>3000</v>
      </c>
      <c r="D382" s="5" t="s">
        <v>237</v>
      </c>
    </row>
    <row r="383" customFormat="false" ht="13.8" hidden="false" customHeight="false" outlineLevel="0" collapsed="false">
      <c r="A383" s="4" t="s">
        <v>398</v>
      </c>
      <c r="B383" s="5"/>
      <c r="C383" s="9" t="n">
        <v>2355</v>
      </c>
      <c r="D383" s="5" t="s">
        <v>399</v>
      </c>
    </row>
    <row r="384" customFormat="false" ht="13.8" hidden="false" customHeight="false" outlineLevel="0" collapsed="false">
      <c r="A384" s="4" t="s">
        <v>400</v>
      </c>
      <c r="B384" s="5"/>
      <c r="C384" s="6" t="n">
        <v>345</v>
      </c>
      <c r="D384" s="7" t="n">
        <v>1</v>
      </c>
    </row>
    <row r="385" customFormat="false" ht="13.8" hidden="false" customHeight="false" outlineLevel="0" collapsed="false">
      <c r="A385" s="4" t="s">
        <v>401</v>
      </c>
      <c r="B385" s="5"/>
      <c r="C385" s="6" t="n">
        <v>395</v>
      </c>
      <c r="D385" s="5" t="s">
        <v>56</v>
      </c>
    </row>
    <row r="386" customFormat="false" ht="13.8" hidden="false" customHeight="false" outlineLevel="0" collapsed="false">
      <c r="A386" s="4" t="s">
        <v>402</v>
      </c>
      <c r="B386" s="5"/>
      <c r="C386" s="6" t="n">
        <v>165</v>
      </c>
      <c r="D386" s="7" t="n">
        <v>1</v>
      </c>
    </row>
    <row r="387" customFormat="false" ht="13.8" hidden="false" customHeight="false" outlineLevel="0" collapsed="false">
      <c r="A387" s="4" t="s">
        <v>403</v>
      </c>
      <c r="B387" s="5"/>
      <c r="C387" s="6" t="n">
        <v>210</v>
      </c>
      <c r="D387" s="7" t="n">
        <v>1</v>
      </c>
    </row>
    <row r="388" customFormat="false" ht="74.6" hidden="false" customHeight="false" outlineLevel="0" collapsed="false">
      <c r="A388" s="4" t="s">
        <v>404</v>
      </c>
      <c r="B388" s="5"/>
      <c r="C388" s="6" t="n">
        <v>605</v>
      </c>
      <c r="D388" s="5" t="s">
        <v>405</v>
      </c>
    </row>
    <row r="389" customFormat="false" ht="13.8" hidden="false" customHeight="false" outlineLevel="0" collapsed="false">
      <c r="A389" s="4" t="s">
        <v>406</v>
      </c>
      <c r="B389" s="5"/>
      <c r="C389" s="6" t="n">
        <v>440</v>
      </c>
      <c r="D389" s="5" t="s">
        <v>128</v>
      </c>
    </row>
    <row r="390" customFormat="false" ht="13.8" hidden="false" customHeight="false" outlineLevel="0" collapsed="false">
      <c r="A390" s="4" t="s">
        <v>407</v>
      </c>
      <c r="B390" s="5"/>
      <c r="C390" s="6" t="n">
        <v>350</v>
      </c>
      <c r="D390" s="5" t="s">
        <v>237</v>
      </c>
    </row>
    <row r="391" customFormat="false" ht="13.8" hidden="false" customHeight="false" outlineLevel="0" collapsed="false">
      <c r="A391" s="4" t="s">
        <v>408</v>
      </c>
      <c r="B391" s="5"/>
      <c r="C391" s="6" t="n">
        <v>200</v>
      </c>
      <c r="D391" s="5" t="s">
        <v>56</v>
      </c>
    </row>
    <row r="392" customFormat="false" ht="13.8" hidden="false" customHeight="false" outlineLevel="0" collapsed="false">
      <c r="A392" s="4" t="s">
        <v>409</v>
      </c>
      <c r="B392" s="5"/>
      <c r="C392" s="6" t="n">
        <v>190</v>
      </c>
      <c r="D392" s="5" t="s">
        <v>31</v>
      </c>
    </row>
    <row r="393" customFormat="false" ht="13.8" hidden="false" customHeight="false" outlineLevel="0" collapsed="false">
      <c r="A393" s="4" t="s">
        <v>410</v>
      </c>
      <c r="B393" s="5"/>
      <c r="C393" s="6" t="n">
        <v>190</v>
      </c>
      <c r="D393" s="5" t="s">
        <v>31</v>
      </c>
    </row>
    <row r="394" customFormat="false" ht="13.8" hidden="false" customHeight="false" outlineLevel="0" collapsed="false">
      <c r="A394" s="4" t="s">
        <v>411</v>
      </c>
      <c r="B394" s="5"/>
      <c r="C394" s="6" t="n">
        <v>190</v>
      </c>
      <c r="D394" s="5" t="s">
        <v>31</v>
      </c>
    </row>
    <row r="395" customFormat="false" ht="13.8" hidden="false" customHeight="false" outlineLevel="0" collapsed="false">
      <c r="A395" s="4" t="s">
        <v>412</v>
      </c>
      <c r="B395" s="5"/>
      <c r="C395" s="6" t="n">
        <v>430</v>
      </c>
      <c r="D395" s="5" t="s">
        <v>31</v>
      </c>
    </row>
    <row r="396" customFormat="false" ht="13.8" hidden="false" customHeight="false" outlineLevel="0" collapsed="false">
      <c r="A396" s="4" t="s">
        <v>413</v>
      </c>
      <c r="B396" s="5"/>
      <c r="C396" s="6" t="n">
        <v>165</v>
      </c>
      <c r="D396" s="7" t="n">
        <v>1</v>
      </c>
    </row>
    <row r="397" customFormat="false" ht="13.8" hidden="false" customHeight="false" outlineLevel="0" collapsed="false">
      <c r="A397" s="4" t="s">
        <v>414</v>
      </c>
      <c r="B397" s="5"/>
      <c r="C397" s="6" t="n">
        <v>165</v>
      </c>
      <c r="D397" s="7" t="n">
        <v>1</v>
      </c>
    </row>
    <row r="398" customFormat="false" ht="13.8" hidden="false" customHeight="false" outlineLevel="0" collapsed="false">
      <c r="A398" s="4" t="s">
        <v>415</v>
      </c>
      <c r="B398" s="5"/>
      <c r="C398" s="6" t="n">
        <v>190</v>
      </c>
      <c r="D398" s="5" t="s">
        <v>31</v>
      </c>
    </row>
    <row r="399" customFormat="false" ht="13.8" hidden="false" customHeight="false" outlineLevel="0" collapsed="false">
      <c r="A399" s="4" t="s">
        <v>416</v>
      </c>
      <c r="B399" s="5"/>
      <c r="C399" s="6" t="n">
        <v>235</v>
      </c>
      <c r="D399" s="5" t="s">
        <v>128</v>
      </c>
    </row>
    <row r="400" customFormat="false" ht="13.8" hidden="false" customHeight="false" outlineLevel="0" collapsed="false">
      <c r="A400" s="4" t="s">
        <v>417</v>
      </c>
      <c r="B400" s="5"/>
      <c r="C400" s="6" t="n">
        <v>255</v>
      </c>
      <c r="D400" s="5" t="s">
        <v>31</v>
      </c>
    </row>
    <row r="401" customFormat="false" ht="13.8" hidden="false" customHeight="false" outlineLevel="0" collapsed="false">
      <c r="A401" s="4" t="s">
        <v>418</v>
      </c>
      <c r="B401" s="5"/>
      <c r="C401" s="6" t="n">
        <v>255</v>
      </c>
      <c r="D401" s="5" t="s">
        <v>31</v>
      </c>
    </row>
    <row r="402" customFormat="false" ht="13.8" hidden="false" customHeight="false" outlineLevel="0" collapsed="false">
      <c r="A402" s="4" t="s">
        <v>419</v>
      </c>
      <c r="B402" s="5"/>
      <c r="C402" s="6" t="n">
        <v>190</v>
      </c>
      <c r="D402" s="5" t="s">
        <v>135</v>
      </c>
    </row>
    <row r="403" customFormat="false" ht="13.8" hidden="false" customHeight="false" outlineLevel="0" collapsed="false">
      <c r="A403" s="4" t="s">
        <v>420</v>
      </c>
      <c r="B403" s="5"/>
      <c r="C403" s="6" t="n">
        <v>620</v>
      </c>
      <c r="D403" s="5" t="s">
        <v>56</v>
      </c>
    </row>
    <row r="404" customFormat="false" ht="74.6" hidden="false" customHeight="false" outlineLevel="0" collapsed="false">
      <c r="A404" s="4" t="s">
        <v>421</v>
      </c>
      <c r="B404" s="5"/>
      <c r="C404" s="6" t="n">
        <v>245</v>
      </c>
      <c r="D404" s="5" t="s">
        <v>422</v>
      </c>
    </row>
    <row r="405" customFormat="false" ht="13.8" hidden="false" customHeight="false" outlineLevel="0" collapsed="false">
      <c r="A405" s="4" t="s">
        <v>423</v>
      </c>
      <c r="B405" s="5"/>
      <c r="C405" s="6" t="n">
        <v>310</v>
      </c>
      <c r="D405" s="5" t="s">
        <v>56</v>
      </c>
    </row>
    <row r="406" customFormat="false" ht="13.8" hidden="false" customHeight="false" outlineLevel="0" collapsed="false">
      <c r="A406" s="4" t="s">
        <v>424</v>
      </c>
      <c r="B406" s="5"/>
      <c r="C406" s="6" t="n">
        <v>245</v>
      </c>
      <c r="D406" s="7" t="n">
        <v>1</v>
      </c>
    </row>
    <row r="407" customFormat="false" ht="13.8" hidden="false" customHeight="false" outlineLevel="0" collapsed="false">
      <c r="A407" s="4" t="s">
        <v>425</v>
      </c>
      <c r="B407" s="5"/>
      <c r="C407" s="6" t="n">
        <v>180</v>
      </c>
      <c r="D407" s="7" t="n">
        <v>1</v>
      </c>
    </row>
    <row r="408" customFormat="false" ht="13.8" hidden="false" customHeight="false" outlineLevel="0" collapsed="false">
      <c r="A408" s="4" t="s">
        <v>426</v>
      </c>
      <c r="B408" s="5"/>
      <c r="C408" s="6" t="n">
        <v>220</v>
      </c>
      <c r="D408" s="5" t="s">
        <v>271</v>
      </c>
    </row>
    <row r="409" customFormat="false" ht="105.95" hidden="false" customHeight="false" outlineLevel="0" collapsed="false">
      <c r="A409" s="4" t="s">
        <v>427</v>
      </c>
      <c r="B409" s="5"/>
      <c r="C409" s="6" t="n">
        <v>105</v>
      </c>
      <c r="D409" s="5" t="s">
        <v>428</v>
      </c>
    </row>
    <row r="410" customFormat="false" ht="13.8" hidden="false" customHeight="false" outlineLevel="0" collapsed="false">
      <c r="A410" s="4" t="s">
        <v>429</v>
      </c>
      <c r="B410" s="5"/>
      <c r="C410" s="6" t="n">
        <v>165</v>
      </c>
      <c r="D410" s="5" t="s">
        <v>128</v>
      </c>
    </row>
    <row r="411" customFormat="false" ht="13.8" hidden="false" customHeight="false" outlineLevel="0" collapsed="false">
      <c r="A411" s="4" t="s">
        <v>430</v>
      </c>
      <c r="B411" s="5"/>
      <c r="C411" s="6" t="n">
        <v>145</v>
      </c>
      <c r="D411" s="5" t="s">
        <v>56</v>
      </c>
    </row>
    <row r="412" customFormat="false" ht="13.8" hidden="false" customHeight="false" outlineLevel="0" collapsed="false">
      <c r="A412" s="4" t="s">
        <v>431</v>
      </c>
      <c r="B412" s="5"/>
      <c r="C412" s="6" t="n">
        <v>200</v>
      </c>
      <c r="D412" s="5" t="s">
        <v>31</v>
      </c>
    </row>
    <row r="413" customFormat="false" ht="13.8" hidden="false" customHeight="false" outlineLevel="0" collapsed="false">
      <c r="A413" s="4" t="s">
        <v>432</v>
      </c>
      <c r="B413" s="5"/>
      <c r="C413" s="6" t="n">
        <v>190</v>
      </c>
      <c r="D413" s="5" t="s">
        <v>31</v>
      </c>
    </row>
    <row r="414" customFormat="false" ht="13.8" hidden="false" customHeight="false" outlineLevel="0" collapsed="false">
      <c r="A414" s="4" t="s">
        <v>433</v>
      </c>
      <c r="B414" s="5"/>
      <c r="C414" s="6" t="n">
        <v>190</v>
      </c>
      <c r="D414" s="5" t="s">
        <v>31</v>
      </c>
    </row>
    <row r="415" customFormat="false" ht="13.8" hidden="false" customHeight="false" outlineLevel="0" collapsed="false">
      <c r="A415" s="4" t="s">
        <v>434</v>
      </c>
      <c r="B415" s="5"/>
      <c r="C415" s="6" t="n">
        <v>320</v>
      </c>
      <c r="D415" s="7" t="n">
        <v>1</v>
      </c>
    </row>
    <row r="416" customFormat="false" ht="13.8" hidden="false" customHeight="false" outlineLevel="0" collapsed="false">
      <c r="A416" s="4" t="s">
        <v>435</v>
      </c>
      <c r="B416" s="5"/>
      <c r="C416" s="6" t="n">
        <v>330</v>
      </c>
      <c r="D416" s="7" t="n">
        <v>1</v>
      </c>
    </row>
    <row r="417" customFormat="false" ht="13.8" hidden="false" customHeight="false" outlineLevel="0" collapsed="false">
      <c r="A417" s="4" t="s">
        <v>436</v>
      </c>
      <c r="B417" s="5"/>
      <c r="C417" s="6" t="n">
        <v>190</v>
      </c>
      <c r="D417" s="5" t="s">
        <v>135</v>
      </c>
    </row>
    <row r="418" customFormat="false" ht="13.8" hidden="false" customHeight="false" outlineLevel="0" collapsed="false">
      <c r="A418" s="4" t="s">
        <v>437</v>
      </c>
      <c r="B418" s="5"/>
      <c r="C418" s="6" t="n">
        <v>275</v>
      </c>
      <c r="D418" s="7" t="n">
        <v>1</v>
      </c>
    </row>
    <row r="419" customFormat="false" ht="13.8" hidden="false" customHeight="false" outlineLevel="0" collapsed="false">
      <c r="A419" s="4" t="s">
        <v>438</v>
      </c>
      <c r="B419" s="5"/>
      <c r="C419" s="6" t="n">
        <v>275</v>
      </c>
      <c r="D419" s="7" t="n">
        <v>1</v>
      </c>
    </row>
    <row r="420" customFormat="false" ht="13.8" hidden="false" customHeight="false" outlineLevel="0" collapsed="false">
      <c r="A420" s="4" t="s">
        <v>439</v>
      </c>
      <c r="B420" s="5"/>
      <c r="C420" s="6" t="n">
        <v>245</v>
      </c>
      <c r="D420" s="5" t="s">
        <v>135</v>
      </c>
    </row>
    <row r="421" customFormat="false" ht="13.8" hidden="false" customHeight="false" outlineLevel="0" collapsed="false">
      <c r="A421" s="4" t="s">
        <v>440</v>
      </c>
      <c r="B421" s="5"/>
      <c r="C421" s="6" t="n">
        <v>245</v>
      </c>
      <c r="D421" s="5" t="s">
        <v>135</v>
      </c>
    </row>
    <row r="422" customFormat="false" ht="13.8" hidden="false" customHeight="false" outlineLevel="0" collapsed="false">
      <c r="A422" s="4" t="s">
        <v>441</v>
      </c>
      <c r="B422" s="5"/>
      <c r="C422" s="6" t="n">
        <v>165</v>
      </c>
      <c r="D422" s="7" t="n">
        <v>1</v>
      </c>
    </row>
    <row r="423" customFormat="false" ht="13.8" hidden="false" customHeight="false" outlineLevel="0" collapsed="false">
      <c r="A423" s="4" t="s">
        <v>442</v>
      </c>
      <c r="B423" s="5"/>
      <c r="C423" s="6" t="n">
        <v>190</v>
      </c>
      <c r="D423" s="5" t="s">
        <v>31</v>
      </c>
    </row>
    <row r="424" customFormat="false" ht="13.8" hidden="false" customHeight="false" outlineLevel="0" collapsed="false">
      <c r="A424" s="4" t="s">
        <v>443</v>
      </c>
      <c r="B424" s="5"/>
      <c r="C424" s="6" t="n">
        <v>190</v>
      </c>
      <c r="D424" s="5" t="s">
        <v>31</v>
      </c>
    </row>
    <row r="425" customFormat="false" ht="13.8" hidden="false" customHeight="false" outlineLevel="0" collapsed="false">
      <c r="A425" s="4" t="s">
        <v>444</v>
      </c>
      <c r="B425" s="5"/>
      <c r="C425" s="6" t="n">
        <v>190</v>
      </c>
      <c r="D425" s="5" t="s">
        <v>31</v>
      </c>
    </row>
    <row r="426" customFormat="false" ht="13.8" hidden="false" customHeight="false" outlineLevel="0" collapsed="false">
      <c r="A426" s="4" t="s">
        <v>445</v>
      </c>
      <c r="B426" s="5"/>
      <c r="C426" s="6" t="n">
        <v>190</v>
      </c>
      <c r="D426" s="5" t="s">
        <v>31</v>
      </c>
    </row>
    <row r="427" customFormat="false" ht="13.8" hidden="false" customHeight="false" outlineLevel="0" collapsed="false">
      <c r="A427" s="4" t="s">
        <v>446</v>
      </c>
      <c r="B427" s="5"/>
      <c r="C427" s="6" t="n">
        <v>255</v>
      </c>
      <c r="D427" s="5" t="s">
        <v>31</v>
      </c>
    </row>
    <row r="428" customFormat="false" ht="13.8" hidden="false" customHeight="false" outlineLevel="0" collapsed="false">
      <c r="A428" s="4" t="s">
        <v>447</v>
      </c>
      <c r="B428" s="5"/>
      <c r="C428" s="6" t="n">
        <v>330</v>
      </c>
      <c r="D428" s="5" t="s">
        <v>31</v>
      </c>
    </row>
    <row r="429" customFormat="false" ht="13.8" hidden="false" customHeight="false" outlineLevel="0" collapsed="false">
      <c r="A429" s="4" t="s">
        <v>448</v>
      </c>
      <c r="B429" s="5"/>
      <c r="C429" s="6" t="n">
        <v>90</v>
      </c>
      <c r="D429" s="8" t="n">
        <v>2</v>
      </c>
    </row>
    <row r="430" customFormat="false" ht="13.8" hidden="false" customHeight="false" outlineLevel="0" collapsed="false">
      <c r="A430" s="4" t="s">
        <v>449</v>
      </c>
      <c r="B430" s="5"/>
      <c r="C430" s="6" t="n">
        <v>245</v>
      </c>
      <c r="D430" s="5" t="s">
        <v>31</v>
      </c>
    </row>
    <row r="431" customFormat="false" ht="13.8" hidden="false" customHeight="false" outlineLevel="0" collapsed="false">
      <c r="A431" s="4" t="s">
        <v>450</v>
      </c>
      <c r="B431" s="5"/>
      <c r="C431" s="6" t="n">
        <v>245</v>
      </c>
      <c r="D431" s="5" t="s">
        <v>31</v>
      </c>
    </row>
    <row r="432" customFormat="false" ht="13.8" hidden="false" customHeight="false" outlineLevel="0" collapsed="false">
      <c r="A432" s="4" t="s">
        <v>451</v>
      </c>
      <c r="B432" s="5"/>
      <c r="C432" s="6" t="n">
        <v>190</v>
      </c>
      <c r="D432" s="5" t="s">
        <v>237</v>
      </c>
    </row>
    <row r="433" customFormat="false" ht="13.8" hidden="false" customHeight="false" outlineLevel="0" collapsed="false">
      <c r="A433" s="4" t="s">
        <v>452</v>
      </c>
      <c r="B433" s="5"/>
      <c r="C433" s="6" t="n">
        <v>290</v>
      </c>
      <c r="D433" s="5" t="s">
        <v>237</v>
      </c>
    </row>
    <row r="434" customFormat="false" ht="13.8" hidden="false" customHeight="false" outlineLevel="0" collapsed="false">
      <c r="A434" s="4" t="s">
        <v>453</v>
      </c>
      <c r="B434" s="5"/>
      <c r="C434" s="6" t="n">
        <v>320</v>
      </c>
      <c r="D434" s="5" t="s">
        <v>135</v>
      </c>
    </row>
    <row r="435" customFormat="false" ht="13.8" hidden="false" customHeight="false" outlineLevel="0" collapsed="false">
      <c r="A435" s="4" t="s">
        <v>454</v>
      </c>
      <c r="B435" s="5"/>
      <c r="C435" s="6" t="n">
        <v>220</v>
      </c>
      <c r="D435" s="5" t="s">
        <v>31</v>
      </c>
    </row>
    <row r="436" customFormat="false" ht="13.8" hidden="false" customHeight="false" outlineLevel="0" collapsed="false">
      <c r="A436" s="4" t="s">
        <v>455</v>
      </c>
      <c r="B436" s="5"/>
      <c r="C436" s="6" t="n">
        <v>220</v>
      </c>
      <c r="D436" s="5" t="s">
        <v>31</v>
      </c>
    </row>
    <row r="437" customFormat="false" ht="13.8" hidden="false" customHeight="false" outlineLevel="0" collapsed="false">
      <c r="A437" s="4" t="s">
        <v>456</v>
      </c>
      <c r="B437" s="5"/>
      <c r="C437" s="6" t="n">
        <v>330</v>
      </c>
      <c r="D437" s="5" t="s">
        <v>31</v>
      </c>
    </row>
    <row r="438" customFormat="false" ht="13.8" hidden="false" customHeight="false" outlineLevel="0" collapsed="false">
      <c r="A438" s="4" t="s">
        <v>457</v>
      </c>
      <c r="B438" s="5"/>
      <c r="C438" s="6" t="n">
        <v>330</v>
      </c>
      <c r="D438" s="5" t="s">
        <v>31</v>
      </c>
    </row>
    <row r="439" customFormat="false" ht="13.8" hidden="false" customHeight="false" outlineLevel="0" collapsed="false">
      <c r="A439" s="4" t="s">
        <v>458</v>
      </c>
      <c r="B439" s="5"/>
      <c r="C439" s="6" t="n">
        <v>330</v>
      </c>
      <c r="D439" s="5" t="s">
        <v>31</v>
      </c>
    </row>
    <row r="440" customFormat="false" ht="13.8" hidden="false" customHeight="false" outlineLevel="0" collapsed="false">
      <c r="A440" s="4" t="s">
        <v>459</v>
      </c>
      <c r="B440" s="5"/>
      <c r="C440" s="6" t="n">
        <v>310</v>
      </c>
      <c r="D440" s="5" t="s">
        <v>31</v>
      </c>
    </row>
    <row r="441" customFormat="false" ht="13.8" hidden="false" customHeight="false" outlineLevel="0" collapsed="false">
      <c r="A441" s="4" t="s">
        <v>460</v>
      </c>
      <c r="B441" s="5"/>
      <c r="C441" s="6" t="n">
        <v>375</v>
      </c>
      <c r="D441" s="5" t="s">
        <v>271</v>
      </c>
    </row>
    <row r="442" customFormat="false" ht="13.8" hidden="false" customHeight="false" outlineLevel="0" collapsed="false">
      <c r="A442" s="4" t="s">
        <v>461</v>
      </c>
      <c r="B442" s="5"/>
      <c r="C442" s="6" t="n">
        <v>255</v>
      </c>
      <c r="D442" s="5" t="s">
        <v>31</v>
      </c>
    </row>
    <row r="443" customFormat="false" ht="13.8" hidden="false" customHeight="false" outlineLevel="0" collapsed="false">
      <c r="A443" s="4" t="s">
        <v>462</v>
      </c>
      <c r="B443" s="5"/>
      <c r="C443" s="6" t="n">
        <v>255</v>
      </c>
      <c r="D443" s="5" t="s">
        <v>31</v>
      </c>
    </row>
    <row r="444" customFormat="false" ht="13.8" hidden="false" customHeight="false" outlineLevel="0" collapsed="false">
      <c r="A444" s="4" t="s">
        <v>463</v>
      </c>
      <c r="B444" s="5"/>
      <c r="C444" s="6" t="n">
        <v>380</v>
      </c>
      <c r="D444" s="5" t="s">
        <v>237</v>
      </c>
    </row>
    <row r="445" customFormat="false" ht="13.8" hidden="false" customHeight="false" outlineLevel="0" collapsed="false">
      <c r="A445" s="4" t="s">
        <v>464</v>
      </c>
      <c r="B445" s="5"/>
      <c r="C445" s="6" t="n">
        <v>380</v>
      </c>
      <c r="D445" s="5" t="s">
        <v>237</v>
      </c>
    </row>
    <row r="446" customFormat="false" ht="13.8" hidden="false" customHeight="false" outlineLevel="0" collapsed="false">
      <c r="A446" s="4" t="s">
        <v>465</v>
      </c>
      <c r="B446" s="5"/>
      <c r="C446" s="6" t="n">
        <v>220</v>
      </c>
      <c r="D446" s="5" t="s">
        <v>31</v>
      </c>
    </row>
    <row r="447" customFormat="false" ht="13.8" hidden="false" customHeight="false" outlineLevel="0" collapsed="false">
      <c r="A447" s="4" t="s">
        <v>466</v>
      </c>
      <c r="B447" s="5"/>
      <c r="C447" s="6" t="n">
        <v>270</v>
      </c>
      <c r="D447" s="5" t="s">
        <v>271</v>
      </c>
    </row>
    <row r="448" customFormat="false" ht="74.6" hidden="false" customHeight="false" outlineLevel="0" collapsed="false">
      <c r="A448" s="4" t="s">
        <v>467</v>
      </c>
      <c r="B448" s="5"/>
      <c r="C448" s="6" t="n">
        <v>115</v>
      </c>
      <c r="D448" s="5" t="s">
        <v>468</v>
      </c>
    </row>
    <row r="449" customFormat="false" ht="13.8" hidden="false" customHeight="false" outlineLevel="0" collapsed="false">
      <c r="A449" s="4" t="s">
        <v>469</v>
      </c>
      <c r="B449" s="5"/>
      <c r="C449" s="6" t="n">
        <v>100</v>
      </c>
      <c r="D449" s="8" t="n">
        <v>2</v>
      </c>
    </row>
    <row r="450" customFormat="false" ht="13.8" hidden="false" customHeight="false" outlineLevel="0" collapsed="false">
      <c r="A450" s="4" t="s">
        <v>470</v>
      </c>
      <c r="B450" s="5"/>
      <c r="C450" s="6" t="n">
        <v>450</v>
      </c>
      <c r="D450" s="5" t="s">
        <v>31</v>
      </c>
    </row>
    <row r="451" customFormat="false" ht="13.8" hidden="false" customHeight="false" outlineLevel="0" collapsed="false">
      <c r="A451" s="4" t="s">
        <v>471</v>
      </c>
      <c r="B451" s="5"/>
      <c r="C451" s="6" t="n">
        <v>750</v>
      </c>
      <c r="D451" s="5" t="s">
        <v>472</v>
      </c>
    </row>
    <row r="452" customFormat="false" ht="13.8" hidden="false" customHeight="false" outlineLevel="0" collapsed="false">
      <c r="A452" s="4" t="s">
        <v>473</v>
      </c>
      <c r="B452" s="5"/>
      <c r="C452" s="6" t="n">
        <v>205</v>
      </c>
      <c r="D452" s="8" t="n">
        <v>2</v>
      </c>
    </row>
    <row r="453" customFormat="false" ht="13.8" hidden="false" customHeight="false" outlineLevel="0" collapsed="false">
      <c r="A453" s="4" t="s">
        <v>474</v>
      </c>
      <c r="B453" s="5"/>
      <c r="C453" s="6" t="n">
        <v>180</v>
      </c>
      <c r="D453" s="8" t="n">
        <v>2</v>
      </c>
    </row>
    <row r="454" customFormat="false" ht="13.8" hidden="false" customHeight="false" outlineLevel="0" collapsed="false">
      <c r="A454" s="4" t="s">
        <v>475</v>
      </c>
      <c r="B454" s="5"/>
      <c r="C454" s="6" t="n">
        <v>345</v>
      </c>
      <c r="D454" s="5" t="s">
        <v>31</v>
      </c>
    </row>
    <row r="455" customFormat="false" ht="13.8" hidden="false" customHeight="false" outlineLevel="0" collapsed="false">
      <c r="A455" s="4" t="s">
        <v>476</v>
      </c>
      <c r="B455" s="5"/>
      <c r="C455" s="6" t="n">
        <v>310</v>
      </c>
      <c r="D455" s="5" t="s">
        <v>56</v>
      </c>
    </row>
    <row r="456" customFormat="false" ht="13.8" hidden="false" customHeight="false" outlineLevel="0" collapsed="false">
      <c r="A456" s="4" t="s">
        <v>477</v>
      </c>
      <c r="B456" s="5"/>
      <c r="C456" s="6" t="n">
        <v>330</v>
      </c>
      <c r="D456" s="5" t="s">
        <v>31</v>
      </c>
    </row>
    <row r="457" customFormat="false" ht="13.8" hidden="false" customHeight="false" outlineLevel="0" collapsed="false">
      <c r="A457" s="4" t="s">
        <v>478</v>
      </c>
      <c r="B457" s="5"/>
      <c r="C457" s="6" t="n">
        <v>345</v>
      </c>
      <c r="D457" s="5" t="s">
        <v>237</v>
      </c>
    </row>
    <row r="458" customFormat="false" ht="13.8" hidden="false" customHeight="false" outlineLevel="0" collapsed="false">
      <c r="A458" s="4" t="s">
        <v>479</v>
      </c>
      <c r="B458" s="5"/>
      <c r="C458" s="6" t="n">
        <v>345</v>
      </c>
      <c r="D458" s="5" t="s">
        <v>237</v>
      </c>
    </row>
    <row r="459" customFormat="false" ht="13.8" hidden="false" customHeight="false" outlineLevel="0" collapsed="false">
      <c r="A459" s="4" t="s">
        <v>480</v>
      </c>
      <c r="B459" s="5"/>
      <c r="C459" s="6" t="n">
        <v>345</v>
      </c>
      <c r="D459" s="5" t="s">
        <v>237</v>
      </c>
    </row>
    <row r="460" customFormat="false" ht="13.8" hidden="false" customHeight="false" outlineLevel="0" collapsed="false">
      <c r="A460" s="4" t="s">
        <v>481</v>
      </c>
      <c r="B460" s="5"/>
      <c r="C460" s="6" t="n">
        <v>170</v>
      </c>
      <c r="D460" s="8" t="n">
        <v>2</v>
      </c>
    </row>
    <row r="461" customFormat="false" ht="13.8" hidden="false" customHeight="false" outlineLevel="0" collapsed="false">
      <c r="A461" s="4" t="s">
        <v>482</v>
      </c>
      <c r="B461" s="5"/>
      <c r="C461" s="6" t="n">
        <v>800</v>
      </c>
      <c r="D461" s="7" t="n">
        <v>1</v>
      </c>
    </row>
    <row r="462" customFormat="false" ht="13.8" hidden="false" customHeight="false" outlineLevel="0" collapsed="false">
      <c r="A462" s="4" t="s">
        <v>483</v>
      </c>
      <c r="B462" s="5"/>
      <c r="C462" s="6" t="n">
        <v>190</v>
      </c>
      <c r="D462" s="5" t="s">
        <v>31</v>
      </c>
    </row>
    <row r="463" customFormat="false" ht="13.8" hidden="false" customHeight="false" outlineLevel="0" collapsed="false">
      <c r="A463" s="4" t="s">
        <v>484</v>
      </c>
      <c r="B463" s="5"/>
      <c r="C463" s="6" t="n">
        <v>335</v>
      </c>
      <c r="D463" s="7" t="n">
        <v>1</v>
      </c>
    </row>
    <row r="464" customFormat="false" ht="13.8" hidden="false" customHeight="false" outlineLevel="0" collapsed="false">
      <c r="A464" s="4" t="s">
        <v>485</v>
      </c>
      <c r="B464" s="5"/>
      <c r="C464" s="6" t="n">
        <v>345</v>
      </c>
      <c r="D464" s="5" t="s">
        <v>31</v>
      </c>
    </row>
    <row r="465" customFormat="false" ht="13.8" hidden="false" customHeight="false" outlineLevel="0" collapsed="false">
      <c r="A465" s="4" t="s">
        <v>486</v>
      </c>
      <c r="B465" s="5"/>
      <c r="C465" s="6" t="n">
        <v>380</v>
      </c>
      <c r="D465" s="7" t="n">
        <v>1</v>
      </c>
    </row>
    <row r="466" customFormat="false" ht="13.8" hidden="false" customHeight="false" outlineLevel="0" collapsed="false">
      <c r="A466" s="4" t="s">
        <v>487</v>
      </c>
      <c r="B466" s="5"/>
      <c r="C466" s="6" t="n">
        <v>450</v>
      </c>
      <c r="D466" s="7" t="n">
        <v>1</v>
      </c>
    </row>
    <row r="467" customFormat="false" ht="13.8" hidden="false" customHeight="false" outlineLevel="0" collapsed="false">
      <c r="A467" s="4" t="s">
        <v>488</v>
      </c>
      <c r="B467" s="5"/>
      <c r="C467" s="6" t="n">
        <v>250</v>
      </c>
      <c r="D467" s="7" t="n">
        <v>1</v>
      </c>
    </row>
    <row r="468" customFormat="false" ht="105.95" hidden="false" customHeight="false" outlineLevel="0" collapsed="false">
      <c r="A468" s="4" t="s">
        <v>489</v>
      </c>
      <c r="B468" s="5"/>
      <c r="C468" s="6" t="n">
        <v>235</v>
      </c>
      <c r="D468" s="5" t="s">
        <v>428</v>
      </c>
    </row>
    <row r="469" customFormat="false" ht="13.8" hidden="false" customHeight="false" outlineLevel="0" collapsed="false">
      <c r="A469" s="4" t="s">
        <v>490</v>
      </c>
      <c r="B469" s="5"/>
      <c r="C469" s="6" t="n">
        <v>872</v>
      </c>
      <c r="D469" s="5" t="s">
        <v>399</v>
      </c>
    </row>
    <row r="470" customFormat="false" ht="13.8" hidden="false" customHeight="false" outlineLevel="0" collapsed="false">
      <c r="A470" s="4" t="s">
        <v>491</v>
      </c>
      <c r="B470" s="5"/>
      <c r="C470" s="6" t="n">
        <v>710</v>
      </c>
      <c r="D470" s="5" t="s">
        <v>472</v>
      </c>
    </row>
    <row r="471" customFormat="false" ht="13.8" hidden="false" customHeight="false" outlineLevel="0" collapsed="false">
      <c r="A471" s="4" t="s">
        <v>492</v>
      </c>
      <c r="B471" s="5"/>
      <c r="C471" s="6" t="n">
        <v>595</v>
      </c>
      <c r="D471" s="5" t="s">
        <v>285</v>
      </c>
    </row>
    <row r="472" customFormat="false" ht="13.8" hidden="false" customHeight="false" outlineLevel="0" collapsed="false">
      <c r="A472" s="4" t="s">
        <v>493</v>
      </c>
      <c r="B472" s="5"/>
      <c r="C472" s="6" t="n">
        <v>350</v>
      </c>
      <c r="D472" s="5" t="s">
        <v>135</v>
      </c>
    </row>
    <row r="473" customFormat="false" ht="13.8" hidden="false" customHeight="false" outlineLevel="0" collapsed="false">
      <c r="A473" s="4" t="s">
        <v>494</v>
      </c>
      <c r="B473" s="5"/>
      <c r="C473" s="6" t="n">
        <v>350</v>
      </c>
      <c r="D473" s="5" t="s">
        <v>135</v>
      </c>
    </row>
    <row r="474" customFormat="false" ht="13.8" hidden="false" customHeight="false" outlineLevel="0" collapsed="false">
      <c r="A474" s="4" t="s">
        <v>495</v>
      </c>
      <c r="B474" s="5"/>
      <c r="C474" s="6" t="n">
        <v>350</v>
      </c>
      <c r="D474" s="5" t="s">
        <v>135</v>
      </c>
    </row>
    <row r="475" customFormat="false" ht="13.8" hidden="false" customHeight="false" outlineLevel="0" collapsed="false">
      <c r="A475" s="4" t="s">
        <v>496</v>
      </c>
      <c r="B475" s="5"/>
      <c r="C475" s="6" t="n">
        <v>350</v>
      </c>
      <c r="D475" s="5" t="s">
        <v>135</v>
      </c>
    </row>
    <row r="476" customFormat="false" ht="13.8" hidden="false" customHeight="false" outlineLevel="0" collapsed="false">
      <c r="A476" s="4" t="s">
        <v>497</v>
      </c>
      <c r="B476" s="5"/>
      <c r="C476" s="6" t="n">
        <v>495</v>
      </c>
      <c r="D476" s="5" t="s">
        <v>237</v>
      </c>
    </row>
    <row r="477" customFormat="false" ht="13.8" hidden="false" customHeight="false" outlineLevel="0" collapsed="false">
      <c r="A477" s="4" t="s">
        <v>498</v>
      </c>
      <c r="B477" s="5"/>
      <c r="C477" s="6" t="n">
        <v>355</v>
      </c>
      <c r="D477" s="5" t="s">
        <v>499</v>
      </c>
    </row>
    <row r="478" customFormat="false" ht="13.8" hidden="false" customHeight="false" outlineLevel="0" collapsed="false">
      <c r="A478" s="4" t="s">
        <v>500</v>
      </c>
      <c r="B478" s="5"/>
      <c r="C478" s="6" t="n">
        <v>520</v>
      </c>
      <c r="D478" s="5" t="s">
        <v>56</v>
      </c>
    </row>
    <row r="479" customFormat="false" ht="13.8" hidden="false" customHeight="false" outlineLevel="0" collapsed="false">
      <c r="A479" s="4" t="s">
        <v>501</v>
      </c>
      <c r="B479" s="5"/>
      <c r="C479" s="6" t="n">
        <v>760</v>
      </c>
      <c r="D479" s="7" t="n">
        <v>1</v>
      </c>
    </row>
    <row r="480" customFormat="false" ht="13.8" hidden="false" customHeight="false" outlineLevel="0" collapsed="false">
      <c r="A480" s="4" t="s">
        <v>502</v>
      </c>
      <c r="B480" s="5"/>
      <c r="C480" s="6" t="n">
        <v>290</v>
      </c>
      <c r="D480" s="5" t="s">
        <v>271</v>
      </c>
    </row>
    <row r="481" customFormat="false" ht="13.8" hidden="false" customHeight="false" outlineLevel="0" collapsed="false">
      <c r="A481" s="4" t="s">
        <v>503</v>
      </c>
      <c r="B481" s="5"/>
      <c r="C481" s="6" t="n">
        <v>795</v>
      </c>
      <c r="D481" s="5" t="s">
        <v>271</v>
      </c>
    </row>
    <row r="482" customFormat="false" ht="13.8" hidden="false" customHeight="false" outlineLevel="0" collapsed="false">
      <c r="A482" s="4" t="s">
        <v>504</v>
      </c>
      <c r="B482" s="5"/>
      <c r="C482" s="6" t="n">
        <v>440</v>
      </c>
      <c r="D482" s="5" t="s">
        <v>237</v>
      </c>
    </row>
    <row r="483" customFormat="false" ht="13.8" hidden="false" customHeight="false" outlineLevel="0" collapsed="false">
      <c r="A483" s="4" t="s">
        <v>505</v>
      </c>
      <c r="B483" s="5"/>
      <c r="C483" s="6" t="n">
        <v>670</v>
      </c>
      <c r="D483" s="5" t="s">
        <v>506</v>
      </c>
    </row>
    <row r="484" customFormat="false" ht="13.8" hidden="false" customHeight="false" outlineLevel="0" collapsed="false">
      <c r="A484" s="4" t="s">
        <v>507</v>
      </c>
      <c r="B484" s="5"/>
      <c r="C484" s="6" t="n">
        <v>815</v>
      </c>
      <c r="D484" s="5" t="s">
        <v>237</v>
      </c>
    </row>
    <row r="485" customFormat="false" ht="13.8" hidden="false" customHeight="false" outlineLevel="0" collapsed="false">
      <c r="A485" s="4" t="s">
        <v>508</v>
      </c>
      <c r="B485" s="5"/>
      <c r="C485" s="6" t="n">
        <v>815</v>
      </c>
      <c r="D485" s="5" t="s">
        <v>237</v>
      </c>
    </row>
    <row r="486" customFormat="false" ht="13.8" hidden="false" customHeight="false" outlineLevel="0" collapsed="false">
      <c r="A486" s="4" t="s">
        <v>509</v>
      </c>
      <c r="B486" s="5"/>
      <c r="C486" s="6" t="n">
        <v>815</v>
      </c>
      <c r="D486" s="5" t="s">
        <v>237</v>
      </c>
    </row>
    <row r="487" customFormat="false" ht="13.8" hidden="false" customHeight="false" outlineLevel="0" collapsed="false">
      <c r="A487" s="4" t="s">
        <v>510</v>
      </c>
      <c r="B487" s="5"/>
      <c r="C487" s="6" t="n">
        <v>175</v>
      </c>
      <c r="D487" s="5" t="s">
        <v>56</v>
      </c>
    </row>
    <row r="488" customFormat="false" ht="13.8" hidden="false" customHeight="false" outlineLevel="0" collapsed="false">
      <c r="A488" s="4" t="s">
        <v>511</v>
      </c>
      <c r="B488" s="5"/>
      <c r="C488" s="6" t="n">
        <v>740</v>
      </c>
      <c r="D488" s="5" t="s">
        <v>399</v>
      </c>
    </row>
    <row r="489" customFormat="false" ht="13.8" hidden="false" customHeight="false" outlineLevel="0" collapsed="false">
      <c r="A489" s="4" t="s">
        <v>512</v>
      </c>
      <c r="B489" s="5"/>
      <c r="C489" s="6" t="n">
        <v>705</v>
      </c>
      <c r="D489" s="5" t="s">
        <v>399</v>
      </c>
    </row>
    <row r="490" customFormat="false" ht="13.8" hidden="false" customHeight="false" outlineLevel="0" collapsed="false">
      <c r="A490" s="4" t="s">
        <v>513</v>
      </c>
      <c r="B490" s="5"/>
      <c r="C490" s="9" t="n">
        <v>1850</v>
      </c>
      <c r="D490" s="5" t="s">
        <v>514</v>
      </c>
    </row>
    <row r="491" customFormat="false" ht="13.8" hidden="false" customHeight="false" outlineLevel="0" collapsed="false">
      <c r="A491" s="4" t="s">
        <v>515</v>
      </c>
      <c r="B491" s="5"/>
      <c r="C491" s="9" t="n">
        <v>1850</v>
      </c>
      <c r="D491" s="5" t="s">
        <v>514</v>
      </c>
    </row>
    <row r="492" customFormat="false" ht="13.8" hidden="false" customHeight="false" outlineLevel="0" collapsed="false">
      <c r="A492" s="4" t="s">
        <v>516</v>
      </c>
      <c r="B492" s="5"/>
      <c r="C492" s="6" t="n">
        <v>560</v>
      </c>
      <c r="D492" s="5" t="s">
        <v>135</v>
      </c>
    </row>
    <row r="493" customFormat="false" ht="13.8" hidden="false" customHeight="false" outlineLevel="0" collapsed="false">
      <c r="A493" s="4" t="s">
        <v>517</v>
      </c>
      <c r="B493" s="5"/>
      <c r="C493" s="6" t="n">
        <v>925</v>
      </c>
      <c r="D493" s="5" t="s">
        <v>56</v>
      </c>
    </row>
    <row r="494" customFormat="false" ht="13.8" hidden="false" customHeight="false" outlineLevel="0" collapsed="false">
      <c r="A494" s="4" t="s">
        <v>518</v>
      </c>
      <c r="B494" s="5"/>
      <c r="C494" s="6" t="n">
        <v>590</v>
      </c>
      <c r="D494" s="7" t="n">
        <v>1</v>
      </c>
    </row>
    <row r="495" customFormat="false" ht="13.8" hidden="false" customHeight="false" outlineLevel="0" collapsed="false">
      <c r="A495" s="4" t="s">
        <v>519</v>
      </c>
      <c r="B495" s="5"/>
      <c r="C495" s="6" t="n">
        <v>295</v>
      </c>
      <c r="D495" s="5" t="s">
        <v>237</v>
      </c>
    </row>
    <row r="496" customFormat="false" ht="13.8" hidden="false" customHeight="false" outlineLevel="0" collapsed="false">
      <c r="A496" s="4" t="s">
        <v>520</v>
      </c>
      <c r="B496" s="5"/>
      <c r="C496" s="6" t="n">
        <v>270</v>
      </c>
      <c r="D496" s="5" t="s">
        <v>237</v>
      </c>
    </row>
    <row r="497" customFormat="false" ht="13.8" hidden="false" customHeight="false" outlineLevel="0" collapsed="false">
      <c r="A497" s="4" t="s">
        <v>521</v>
      </c>
      <c r="B497" s="5"/>
      <c r="C497" s="6" t="n">
        <v>450</v>
      </c>
      <c r="D497" s="5" t="s">
        <v>237</v>
      </c>
    </row>
    <row r="498" customFormat="false" ht="13.8" hidden="false" customHeight="false" outlineLevel="0" collapsed="false">
      <c r="A498" s="4" t="s">
        <v>522</v>
      </c>
      <c r="B498" s="5"/>
      <c r="C498" s="6" t="n">
        <v>330</v>
      </c>
      <c r="D498" s="5" t="s">
        <v>73</v>
      </c>
    </row>
    <row r="499" customFormat="false" ht="13.8" hidden="false" customHeight="false" outlineLevel="0" collapsed="false">
      <c r="A499" s="4" t="s">
        <v>523</v>
      </c>
      <c r="B499" s="5"/>
      <c r="C499" s="6" t="n">
        <v>890</v>
      </c>
      <c r="D499" s="5" t="s">
        <v>514</v>
      </c>
    </row>
    <row r="500" customFormat="false" ht="13.8" hidden="false" customHeight="false" outlineLevel="0" collapsed="false">
      <c r="A500" s="4" t="s">
        <v>524</v>
      </c>
      <c r="B500" s="5"/>
      <c r="C500" s="6" t="n">
        <v>890</v>
      </c>
      <c r="D500" s="5" t="s">
        <v>514</v>
      </c>
    </row>
    <row r="501" customFormat="false" ht="13.8" hidden="false" customHeight="false" outlineLevel="0" collapsed="false">
      <c r="A501" s="4" t="s">
        <v>525</v>
      </c>
      <c r="B501" s="5"/>
      <c r="C501" s="6" t="n">
        <v>890</v>
      </c>
      <c r="D501" s="5" t="s">
        <v>514</v>
      </c>
    </row>
    <row r="502" customFormat="false" ht="13.8" hidden="false" customHeight="false" outlineLevel="0" collapsed="false">
      <c r="A502" s="4" t="s">
        <v>526</v>
      </c>
      <c r="B502" s="5"/>
      <c r="C502" s="6" t="n">
        <v>470</v>
      </c>
      <c r="D502" s="5" t="s">
        <v>279</v>
      </c>
    </row>
    <row r="503" customFormat="false" ht="13.8" hidden="false" customHeight="false" outlineLevel="0" collapsed="false">
      <c r="A503" s="4" t="s">
        <v>527</v>
      </c>
      <c r="B503" s="5"/>
      <c r="C503" s="6" t="n">
        <v>775</v>
      </c>
      <c r="D503" s="5" t="s">
        <v>279</v>
      </c>
    </row>
    <row r="504" customFormat="false" ht="13.8" hidden="false" customHeight="false" outlineLevel="0" collapsed="false">
      <c r="A504" s="4" t="s">
        <v>528</v>
      </c>
      <c r="B504" s="5"/>
      <c r="C504" s="6" t="n">
        <v>675</v>
      </c>
      <c r="D504" s="5" t="s">
        <v>472</v>
      </c>
    </row>
    <row r="505" customFormat="false" ht="13.8" hidden="false" customHeight="false" outlineLevel="0" collapsed="false">
      <c r="A505" s="4" t="s">
        <v>529</v>
      </c>
      <c r="B505" s="5"/>
      <c r="C505" s="6" t="n">
        <v>845</v>
      </c>
      <c r="D505" s="5" t="s">
        <v>399</v>
      </c>
    </row>
    <row r="506" customFormat="false" ht="13.8" hidden="false" customHeight="false" outlineLevel="0" collapsed="false">
      <c r="A506" s="4" t="s">
        <v>530</v>
      </c>
      <c r="B506" s="5"/>
      <c r="C506" s="9" t="n">
        <v>1020</v>
      </c>
      <c r="D506" s="5" t="s">
        <v>399</v>
      </c>
    </row>
    <row r="507" customFormat="false" ht="13.8" hidden="false" customHeight="false" outlineLevel="0" collapsed="false">
      <c r="A507" s="4" t="s">
        <v>531</v>
      </c>
      <c r="B507" s="5"/>
      <c r="C507" s="6" t="n">
        <v>365</v>
      </c>
      <c r="D507" s="5" t="s">
        <v>135</v>
      </c>
    </row>
    <row r="508" customFormat="false" ht="13.8" hidden="false" customHeight="false" outlineLevel="0" collapsed="false">
      <c r="A508" s="4" t="s">
        <v>532</v>
      </c>
      <c r="B508" s="5"/>
      <c r="C508" s="6" t="n">
        <v>810</v>
      </c>
      <c r="D508" s="5" t="s">
        <v>237</v>
      </c>
    </row>
    <row r="509" customFormat="false" ht="13.8" hidden="false" customHeight="false" outlineLevel="0" collapsed="false">
      <c r="A509" s="4" t="s">
        <v>533</v>
      </c>
      <c r="B509" s="5"/>
      <c r="C509" s="9" t="n">
        <v>4135</v>
      </c>
      <c r="D509" s="5" t="s">
        <v>279</v>
      </c>
    </row>
    <row r="510" customFormat="false" ht="13.8" hidden="false" customHeight="false" outlineLevel="0" collapsed="false">
      <c r="A510" s="4" t="s">
        <v>534</v>
      </c>
      <c r="B510" s="5"/>
      <c r="C510" s="9" t="n">
        <v>4135</v>
      </c>
      <c r="D510" s="5" t="s">
        <v>279</v>
      </c>
    </row>
    <row r="511" customFormat="false" ht="13.8" hidden="false" customHeight="false" outlineLevel="0" collapsed="false">
      <c r="A511" s="4" t="s">
        <v>535</v>
      </c>
      <c r="B511" s="5"/>
      <c r="C511" s="9" t="n">
        <v>4135</v>
      </c>
      <c r="D511" s="5" t="s">
        <v>279</v>
      </c>
    </row>
    <row r="512" customFormat="false" ht="13.8" hidden="false" customHeight="false" outlineLevel="0" collapsed="false">
      <c r="A512" s="4" t="s">
        <v>536</v>
      </c>
      <c r="B512" s="5"/>
      <c r="C512" s="9" t="n">
        <v>4135</v>
      </c>
      <c r="D512" s="5" t="s">
        <v>279</v>
      </c>
    </row>
    <row r="513" customFormat="false" ht="13.8" hidden="false" customHeight="false" outlineLevel="0" collapsed="false">
      <c r="A513" s="4" t="s">
        <v>537</v>
      </c>
      <c r="B513" s="5"/>
      <c r="C513" s="9" t="n">
        <v>2125</v>
      </c>
      <c r="D513" s="5" t="s">
        <v>279</v>
      </c>
    </row>
    <row r="514" customFormat="false" ht="13.8" hidden="false" customHeight="false" outlineLevel="0" collapsed="false">
      <c r="A514" s="4" t="s">
        <v>538</v>
      </c>
      <c r="B514" s="5"/>
      <c r="C514" s="9" t="n">
        <v>2125</v>
      </c>
      <c r="D514" s="5" t="s">
        <v>279</v>
      </c>
    </row>
    <row r="515" customFormat="false" ht="13.8" hidden="false" customHeight="false" outlineLevel="0" collapsed="false">
      <c r="A515" s="4" t="s">
        <v>539</v>
      </c>
      <c r="B515" s="5"/>
      <c r="C515" s="9" t="n">
        <v>4135</v>
      </c>
      <c r="D515" s="5" t="s">
        <v>279</v>
      </c>
    </row>
    <row r="516" customFormat="false" ht="13.8" hidden="false" customHeight="false" outlineLevel="0" collapsed="false">
      <c r="A516" s="4" t="s">
        <v>540</v>
      </c>
      <c r="B516" s="5"/>
      <c r="C516" s="9" t="n">
        <v>4135</v>
      </c>
      <c r="D516" s="5" t="s">
        <v>279</v>
      </c>
    </row>
    <row r="517" customFormat="false" ht="13.8" hidden="false" customHeight="false" outlineLevel="0" collapsed="false">
      <c r="A517" s="4" t="s">
        <v>541</v>
      </c>
      <c r="B517" s="5"/>
      <c r="C517" s="6" t="n">
        <v>490</v>
      </c>
      <c r="D517" s="5" t="s">
        <v>31</v>
      </c>
    </row>
    <row r="518" customFormat="false" ht="13.8" hidden="false" customHeight="false" outlineLevel="0" collapsed="false">
      <c r="A518" s="4" t="s">
        <v>542</v>
      </c>
      <c r="B518" s="5"/>
      <c r="C518" s="6" t="n">
        <v>480</v>
      </c>
      <c r="D518" s="5" t="s">
        <v>472</v>
      </c>
    </row>
    <row r="519" customFormat="false" ht="13.8" hidden="false" customHeight="false" outlineLevel="0" collapsed="false">
      <c r="A519" s="4" t="s">
        <v>543</v>
      </c>
      <c r="B519" s="5"/>
      <c r="C519" s="6" t="n">
        <v>605</v>
      </c>
      <c r="D519" s="5" t="s">
        <v>31</v>
      </c>
    </row>
    <row r="520" customFormat="false" ht="13.8" hidden="false" customHeight="false" outlineLevel="0" collapsed="false">
      <c r="A520" s="4" t="s">
        <v>544</v>
      </c>
      <c r="B520" s="5"/>
      <c r="C520" s="6" t="n">
        <v>325</v>
      </c>
      <c r="D520" s="5" t="s">
        <v>472</v>
      </c>
    </row>
    <row r="521" customFormat="false" ht="13.8" hidden="false" customHeight="false" outlineLevel="0" collapsed="false">
      <c r="A521" s="4" t="s">
        <v>545</v>
      </c>
      <c r="B521" s="5"/>
      <c r="C521" s="6" t="n">
        <v>700</v>
      </c>
      <c r="D521" s="5" t="s">
        <v>472</v>
      </c>
    </row>
    <row r="522" customFormat="false" ht="13.8" hidden="false" customHeight="false" outlineLevel="0" collapsed="false">
      <c r="A522" s="4" t="s">
        <v>546</v>
      </c>
      <c r="B522" s="5"/>
      <c r="C522" s="6" t="n">
        <v>620</v>
      </c>
      <c r="D522" s="5" t="s">
        <v>472</v>
      </c>
    </row>
    <row r="523" customFormat="false" ht="13.8" hidden="false" customHeight="false" outlineLevel="0" collapsed="false">
      <c r="A523" s="4" t="s">
        <v>547</v>
      </c>
      <c r="B523" s="5"/>
      <c r="C523" s="6" t="n">
        <v>620</v>
      </c>
      <c r="D523" s="5" t="s">
        <v>472</v>
      </c>
    </row>
    <row r="524" customFormat="false" ht="13.8" hidden="false" customHeight="false" outlineLevel="0" collapsed="false">
      <c r="A524" s="4" t="s">
        <v>548</v>
      </c>
      <c r="B524" s="5"/>
      <c r="C524" s="6" t="n">
        <v>565</v>
      </c>
      <c r="D524" s="5" t="s">
        <v>472</v>
      </c>
    </row>
    <row r="525" customFormat="false" ht="13.8" hidden="false" customHeight="false" outlineLevel="0" collapsed="false">
      <c r="A525" s="4" t="s">
        <v>549</v>
      </c>
      <c r="B525" s="5"/>
      <c r="C525" s="6" t="n">
        <v>945</v>
      </c>
      <c r="D525" s="5" t="s">
        <v>472</v>
      </c>
    </row>
    <row r="526" customFormat="false" ht="13.8" hidden="false" customHeight="false" outlineLevel="0" collapsed="false">
      <c r="A526" s="4" t="s">
        <v>550</v>
      </c>
      <c r="B526" s="5"/>
      <c r="C526" s="6" t="n">
        <v>640</v>
      </c>
      <c r="D526" s="5" t="s">
        <v>31</v>
      </c>
    </row>
    <row r="527" customFormat="false" ht="13.8" hidden="false" customHeight="false" outlineLevel="0" collapsed="false">
      <c r="A527" s="4" t="s">
        <v>551</v>
      </c>
      <c r="B527" s="5"/>
      <c r="C527" s="6" t="n">
        <v>570</v>
      </c>
      <c r="D527" s="5" t="s">
        <v>31</v>
      </c>
    </row>
    <row r="528" customFormat="false" ht="13.8" hidden="false" customHeight="false" outlineLevel="0" collapsed="false">
      <c r="A528" s="4" t="s">
        <v>552</v>
      </c>
      <c r="B528" s="5"/>
      <c r="C528" s="6" t="n">
        <v>490</v>
      </c>
      <c r="D528" s="5" t="s">
        <v>31</v>
      </c>
    </row>
    <row r="529" customFormat="false" ht="13.8" hidden="false" customHeight="false" outlineLevel="0" collapsed="false">
      <c r="A529" s="4" t="s">
        <v>553</v>
      </c>
      <c r="B529" s="5"/>
      <c r="C529" s="6" t="n">
        <v>590</v>
      </c>
      <c r="D529" s="5" t="s">
        <v>472</v>
      </c>
    </row>
    <row r="530" customFormat="false" ht="13.8" hidden="false" customHeight="false" outlineLevel="0" collapsed="false">
      <c r="A530" s="4" t="s">
        <v>554</v>
      </c>
      <c r="B530" s="5"/>
      <c r="C530" s="6" t="n">
        <v>710</v>
      </c>
      <c r="D530" s="5" t="s">
        <v>472</v>
      </c>
    </row>
    <row r="531" customFormat="false" ht="13.8" hidden="false" customHeight="false" outlineLevel="0" collapsed="false">
      <c r="A531" s="4" t="s">
        <v>555</v>
      </c>
      <c r="B531" s="5"/>
      <c r="C531" s="6" t="n">
        <v>640</v>
      </c>
      <c r="D531" s="5" t="s">
        <v>135</v>
      </c>
    </row>
    <row r="532" customFormat="false" ht="13.8" hidden="false" customHeight="false" outlineLevel="0" collapsed="false">
      <c r="A532" s="4" t="s">
        <v>556</v>
      </c>
      <c r="B532" s="5"/>
      <c r="C532" s="6" t="n">
        <v>410</v>
      </c>
      <c r="D532" s="5" t="s">
        <v>135</v>
      </c>
    </row>
    <row r="533" customFormat="false" ht="13.8" hidden="false" customHeight="false" outlineLevel="0" collapsed="false">
      <c r="A533" s="4" t="s">
        <v>557</v>
      </c>
      <c r="B533" s="5"/>
      <c r="C533" s="9" t="n">
        <v>1355</v>
      </c>
      <c r="D533" s="5" t="s">
        <v>31</v>
      </c>
    </row>
    <row r="534" customFormat="false" ht="13.8" hidden="false" customHeight="false" outlineLevel="0" collapsed="false">
      <c r="A534" s="4" t="s">
        <v>558</v>
      </c>
      <c r="B534" s="5"/>
      <c r="C534" s="9" t="n">
        <v>1275</v>
      </c>
      <c r="D534" s="5" t="s">
        <v>285</v>
      </c>
    </row>
    <row r="535" customFormat="false" ht="13.8" hidden="false" customHeight="false" outlineLevel="0" collapsed="false">
      <c r="A535" s="4" t="s">
        <v>559</v>
      </c>
      <c r="B535" s="5"/>
      <c r="C535" s="9" t="n">
        <v>1515</v>
      </c>
      <c r="D535" s="5" t="s">
        <v>285</v>
      </c>
    </row>
    <row r="536" customFormat="false" ht="13.8" hidden="false" customHeight="false" outlineLevel="0" collapsed="false">
      <c r="A536" s="4" t="s">
        <v>560</v>
      </c>
      <c r="B536" s="5"/>
      <c r="C536" s="6" t="n">
        <v>625</v>
      </c>
      <c r="D536" s="5" t="s">
        <v>237</v>
      </c>
    </row>
    <row r="537" customFormat="false" ht="13.8" hidden="false" customHeight="false" outlineLevel="0" collapsed="false">
      <c r="A537" s="4" t="s">
        <v>561</v>
      </c>
      <c r="B537" s="5"/>
      <c r="C537" s="6" t="n">
        <v>810</v>
      </c>
      <c r="D537" s="5" t="s">
        <v>237</v>
      </c>
    </row>
    <row r="538" customFormat="false" ht="13.8" hidden="false" customHeight="false" outlineLevel="0" collapsed="false">
      <c r="A538" s="4" t="s">
        <v>562</v>
      </c>
      <c r="B538" s="5"/>
      <c r="C538" s="6" t="n">
        <v>700</v>
      </c>
      <c r="D538" s="7" t="n">
        <v>1</v>
      </c>
    </row>
    <row r="539" customFormat="false" ht="13.8" hidden="false" customHeight="false" outlineLevel="0" collapsed="false">
      <c r="A539" s="4" t="s">
        <v>563</v>
      </c>
      <c r="B539" s="5"/>
      <c r="C539" s="9" t="n">
        <v>1200</v>
      </c>
      <c r="D539" s="8" t="n">
        <v>2</v>
      </c>
    </row>
    <row r="540" customFormat="false" ht="13.8" hidden="false" customHeight="false" outlineLevel="0" collapsed="false">
      <c r="A540" s="4" t="s">
        <v>564</v>
      </c>
      <c r="B540" s="5"/>
      <c r="C540" s="6" t="n">
        <v>750</v>
      </c>
      <c r="D540" s="8" t="n">
        <v>2</v>
      </c>
    </row>
    <row r="541" customFormat="false" ht="13.8" hidden="false" customHeight="false" outlineLevel="0" collapsed="false">
      <c r="A541" s="4" t="s">
        <v>565</v>
      </c>
      <c r="B541" s="5"/>
      <c r="C541" s="9" t="n">
        <v>1400</v>
      </c>
      <c r="D541" s="8" t="n">
        <v>2</v>
      </c>
    </row>
    <row r="542" customFormat="false" ht="13.8" hidden="false" customHeight="false" outlineLevel="0" collapsed="false">
      <c r="A542" s="4" t="s">
        <v>566</v>
      </c>
      <c r="B542" s="5"/>
      <c r="C542" s="6" t="n">
        <v>750</v>
      </c>
      <c r="D542" s="7" t="n">
        <v>1</v>
      </c>
    </row>
    <row r="543" customFormat="false" ht="13.8" hidden="false" customHeight="false" outlineLevel="0" collapsed="false">
      <c r="A543" s="4" t="s">
        <v>567</v>
      </c>
      <c r="B543" s="5"/>
      <c r="C543" s="6" t="n">
        <v>550</v>
      </c>
      <c r="D543" s="7" t="n">
        <v>1</v>
      </c>
    </row>
    <row r="544" customFormat="false" ht="13.8" hidden="false" customHeight="false" outlineLevel="0" collapsed="false">
      <c r="A544" s="4" t="s">
        <v>568</v>
      </c>
      <c r="B544" s="5"/>
      <c r="C544" s="6" t="n">
        <v>910</v>
      </c>
      <c r="D544" s="5" t="s">
        <v>279</v>
      </c>
    </row>
    <row r="545" customFormat="false" ht="13.8" hidden="false" customHeight="false" outlineLevel="0" collapsed="false">
      <c r="A545" s="4" t="s">
        <v>569</v>
      </c>
      <c r="B545" s="5"/>
      <c r="C545" s="6" t="n">
        <v>235</v>
      </c>
      <c r="D545" s="5" t="s">
        <v>135</v>
      </c>
    </row>
    <row r="546" customFormat="false" ht="13.8" hidden="false" customHeight="false" outlineLevel="0" collapsed="false">
      <c r="A546" s="4" t="s">
        <v>570</v>
      </c>
      <c r="B546" s="5"/>
      <c r="C546" s="6" t="n">
        <v>225</v>
      </c>
      <c r="D546" s="7" t="n">
        <v>1</v>
      </c>
    </row>
    <row r="547" customFormat="false" ht="13.8" hidden="false" customHeight="false" outlineLevel="0" collapsed="false">
      <c r="A547" s="4" t="s">
        <v>571</v>
      </c>
      <c r="B547" s="5"/>
      <c r="C547" s="6" t="n">
        <v>310</v>
      </c>
      <c r="D547" s="7" t="n">
        <v>1</v>
      </c>
    </row>
    <row r="548" customFormat="false" ht="13.8" hidden="false" customHeight="false" outlineLevel="0" collapsed="false">
      <c r="A548" s="4" t="s">
        <v>572</v>
      </c>
      <c r="B548" s="5"/>
      <c r="C548" s="6" t="n">
        <v>310</v>
      </c>
      <c r="D548" s="7" t="n">
        <v>1</v>
      </c>
    </row>
    <row r="549" customFormat="false" ht="13.8" hidden="false" customHeight="false" outlineLevel="0" collapsed="false">
      <c r="A549" s="4" t="s">
        <v>573</v>
      </c>
      <c r="B549" s="5"/>
      <c r="C549" s="6" t="n">
        <v>400</v>
      </c>
      <c r="D549" s="7" t="n">
        <v>1</v>
      </c>
    </row>
    <row r="550" customFormat="false" ht="13.8" hidden="false" customHeight="false" outlineLevel="0" collapsed="false">
      <c r="A550" s="4" t="s">
        <v>574</v>
      </c>
      <c r="B550" s="5"/>
      <c r="C550" s="6" t="n">
        <v>850</v>
      </c>
      <c r="D550" s="5" t="s">
        <v>135</v>
      </c>
    </row>
    <row r="551" customFormat="false" ht="13.8" hidden="false" customHeight="false" outlineLevel="0" collapsed="false">
      <c r="A551" s="4" t="s">
        <v>575</v>
      </c>
      <c r="B551" s="5"/>
      <c r="C551" s="6" t="n">
        <v>145</v>
      </c>
      <c r="D551" s="7" t="n">
        <v>1</v>
      </c>
    </row>
    <row r="552" customFormat="false" ht="13.8" hidden="false" customHeight="false" outlineLevel="0" collapsed="false">
      <c r="A552" s="4" t="s">
        <v>576</v>
      </c>
      <c r="B552" s="5"/>
      <c r="C552" s="6" t="n">
        <v>145</v>
      </c>
      <c r="D552" s="7" t="n">
        <v>1</v>
      </c>
    </row>
    <row r="553" customFormat="false" ht="13.8" hidden="false" customHeight="false" outlineLevel="0" collapsed="false">
      <c r="A553" s="4" t="s">
        <v>577</v>
      </c>
      <c r="B553" s="5"/>
      <c r="C553" s="6" t="n">
        <v>145</v>
      </c>
      <c r="D553" s="7" t="n">
        <v>1</v>
      </c>
    </row>
    <row r="554" customFormat="false" ht="13.8" hidden="false" customHeight="false" outlineLevel="0" collapsed="false">
      <c r="A554" s="4" t="s">
        <v>578</v>
      </c>
      <c r="B554" s="5"/>
      <c r="C554" s="6" t="n">
        <v>255</v>
      </c>
      <c r="D554" s="7" t="n">
        <v>1</v>
      </c>
    </row>
    <row r="555" customFormat="false" ht="13.8" hidden="false" customHeight="false" outlineLevel="0" collapsed="false">
      <c r="A555" s="4" t="s">
        <v>579</v>
      </c>
      <c r="B555" s="5"/>
      <c r="C555" s="6" t="n">
        <v>370</v>
      </c>
      <c r="D555" s="5" t="s">
        <v>237</v>
      </c>
    </row>
    <row r="556" customFormat="false" ht="13.8" hidden="false" customHeight="false" outlineLevel="0" collapsed="false">
      <c r="A556" s="4" t="s">
        <v>580</v>
      </c>
      <c r="B556" s="5"/>
      <c r="C556" s="6" t="n">
        <v>385</v>
      </c>
      <c r="D556" s="7" t="n">
        <v>1</v>
      </c>
    </row>
    <row r="557" customFormat="false" ht="13.8" hidden="false" customHeight="false" outlineLevel="0" collapsed="false">
      <c r="A557" s="4" t="s">
        <v>581</v>
      </c>
      <c r="B557" s="5"/>
      <c r="C557" s="6" t="n">
        <v>210</v>
      </c>
      <c r="D557" s="7" t="n">
        <v>1</v>
      </c>
    </row>
    <row r="558" customFormat="false" ht="13.8" hidden="false" customHeight="false" outlineLevel="0" collapsed="false">
      <c r="A558" s="4" t="s">
        <v>582</v>
      </c>
      <c r="B558" s="5"/>
      <c r="C558" s="6" t="n">
        <v>255</v>
      </c>
      <c r="D558" s="7" t="n">
        <v>1</v>
      </c>
    </row>
    <row r="559" customFormat="false" ht="13.8" hidden="false" customHeight="false" outlineLevel="0" collapsed="false">
      <c r="A559" s="4" t="s">
        <v>583</v>
      </c>
      <c r="B559" s="5"/>
      <c r="C559" s="6" t="n">
        <v>470</v>
      </c>
      <c r="D559" s="5" t="s">
        <v>73</v>
      </c>
    </row>
    <row r="560" customFormat="false" ht="13.8" hidden="false" customHeight="false" outlineLevel="0" collapsed="false">
      <c r="A560" s="4" t="s">
        <v>584</v>
      </c>
      <c r="B560" s="5"/>
      <c r="C560" s="6" t="n">
        <v>480</v>
      </c>
      <c r="D560" s="5" t="s">
        <v>73</v>
      </c>
    </row>
    <row r="561" customFormat="false" ht="13.8" hidden="false" customHeight="false" outlineLevel="0" collapsed="false">
      <c r="A561" s="4" t="s">
        <v>585</v>
      </c>
      <c r="B561" s="5"/>
      <c r="C561" s="6" t="n">
        <v>185</v>
      </c>
      <c r="D561" s="7" t="n">
        <v>1</v>
      </c>
    </row>
    <row r="562" customFormat="false" ht="13.8" hidden="false" customHeight="false" outlineLevel="0" collapsed="false">
      <c r="A562" s="4" t="s">
        <v>586</v>
      </c>
      <c r="B562" s="5"/>
      <c r="C562" s="6" t="n">
        <v>330</v>
      </c>
      <c r="D562" s="7" t="n">
        <v>1</v>
      </c>
    </row>
    <row r="563" customFormat="false" ht="13.8" hidden="false" customHeight="false" outlineLevel="0" collapsed="false">
      <c r="A563" s="4" t="s">
        <v>587</v>
      </c>
      <c r="B563" s="5"/>
      <c r="C563" s="6" t="n">
        <v>210</v>
      </c>
      <c r="D563" s="7" t="n">
        <v>1</v>
      </c>
    </row>
    <row r="564" customFormat="false" ht="13.8" hidden="false" customHeight="false" outlineLevel="0" collapsed="false">
      <c r="A564" s="4" t="s">
        <v>588</v>
      </c>
      <c r="B564" s="5"/>
      <c r="C564" s="6" t="n">
        <v>355</v>
      </c>
      <c r="D564" s="5" t="s">
        <v>237</v>
      </c>
    </row>
    <row r="565" customFormat="false" ht="13.8" hidden="false" customHeight="false" outlineLevel="0" collapsed="false">
      <c r="A565" s="4" t="s">
        <v>589</v>
      </c>
      <c r="B565" s="5"/>
      <c r="C565" s="6" t="n">
        <v>190</v>
      </c>
      <c r="D565" s="7" t="n">
        <v>1</v>
      </c>
    </row>
    <row r="566" customFormat="false" ht="13.8" hidden="false" customHeight="false" outlineLevel="0" collapsed="false">
      <c r="A566" s="4" t="s">
        <v>590</v>
      </c>
      <c r="B566" s="5"/>
      <c r="C566" s="6" t="n">
        <v>430</v>
      </c>
      <c r="D566" s="7" t="n">
        <v>1</v>
      </c>
    </row>
    <row r="567" customFormat="false" ht="13.8" hidden="false" customHeight="false" outlineLevel="0" collapsed="false">
      <c r="A567" s="4" t="s">
        <v>591</v>
      </c>
      <c r="B567" s="5"/>
      <c r="C567" s="9" t="n">
        <v>1445</v>
      </c>
      <c r="D567" s="5" t="s">
        <v>56</v>
      </c>
    </row>
    <row r="568" customFormat="false" ht="13.8" hidden="false" customHeight="false" outlineLevel="0" collapsed="false">
      <c r="A568" s="4" t="s">
        <v>592</v>
      </c>
      <c r="B568" s="5"/>
      <c r="C568" s="6" t="n">
        <v>200</v>
      </c>
      <c r="D568" s="7" t="n">
        <v>1</v>
      </c>
    </row>
    <row r="569" customFormat="false" ht="13.8" hidden="false" customHeight="false" outlineLevel="0" collapsed="false">
      <c r="A569" s="4" t="s">
        <v>593</v>
      </c>
      <c r="B569" s="5"/>
      <c r="C569" s="6" t="n">
        <v>710</v>
      </c>
      <c r="D569" s="5" t="s">
        <v>271</v>
      </c>
    </row>
    <row r="570" customFormat="false" ht="13.8" hidden="false" customHeight="false" outlineLevel="0" collapsed="false">
      <c r="A570" s="4" t="s">
        <v>594</v>
      </c>
      <c r="B570" s="5"/>
      <c r="C570" s="6" t="n">
        <v>330</v>
      </c>
      <c r="D570" s="7" t="n">
        <v>1</v>
      </c>
    </row>
    <row r="571" customFormat="false" ht="13.8" hidden="false" customHeight="false" outlineLevel="0" collapsed="false">
      <c r="A571" s="4" t="s">
        <v>595</v>
      </c>
      <c r="B571" s="5"/>
      <c r="C571" s="6" t="n">
        <v>530</v>
      </c>
      <c r="D571" s="5" t="s">
        <v>235</v>
      </c>
    </row>
    <row r="572" customFormat="false" ht="13.8" hidden="false" customHeight="false" outlineLevel="0" collapsed="false">
      <c r="A572" s="4" t="s">
        <v>596</v>
      </c>
      <c r="B572" s="5"/>
      <c r="C572" s="6" t="n">
        <v>145</v>
      </c>
      <c r="D572" s="7" t="n">
        <v>1</v>
      </c>
    </row>
    <row r="573" customFormat="false" ht="13.8" hidden="false" customHeight="false" outlineLevel="0" collapsed="false">
      <c r="A573" s="4" t="s">
        <v>597</v>
      </c>
      <c r="B573" s="5"/>
      <c r="C573" s="6" t="n">
        <v>235</v>
      </c>
      <c r="D573" s="7" t="n">
        <v>1</v>
      </c>
    </row>
    <row r="574" customFormat="false" ht="13.8" hidden="false" customHeight="false" outlineLevel="0" collapsed="false">
      <c r="A574" s="4" t="s">
        <v>598</v>
      </c>
      <c r="B574" s="5"/>
      <c r="C574" s="6" t="n">
        <v>245</v>
      </c>
      <c r="D574" s="7" t="n">
        <v>1</v>
      </c>
    </row>
    <row r="575" customFormat="false" ht="13.8" hidden="false" customHeight="false" outlineLevel="0" collapsed="false">
      <c r="A575" s="4" t="s">
        <v>599</v>
      </c>
      <c r="B575" s="5"/>
      <c r="C575" s="6" t="n">
        <v>450</v>
      </c>
      <c r="D575" s="5" t="s">
        <v>135</v>
      </c>
    </row>
    <row r="576" customFormat="false" ht="13.8" hidden="false" customHeight="false" outlineLevel="0" collapsed="false">
      <c r="A576" s="4" t="s">
        <v>600</v>
      </c>
      <c r="B576" s="5"/>
      <c r="C576" s="6" t="n">
        <v>330</v>
      </c>
      <c r="D576" s="7" t="n">
        <v>1</v>
      </c>
    </row>
    <row r="577" customFormat="false" ht="13.8" hidden="false" customHeight="false" outlineLevel="0" collapsed="false">
      <c r="A577" s="4" t="s">
        <v>601</v>
      </c>
      <c r="B577" s="5"/>
      <c r="C577" s="6" t="n">
        <v>165</v>
      </c>
      <c r="D577" s="7" t="n">
        <v>1</v>
      </c>
    </row>
    <row r="578" customFormat="false" ht="13.8" hidden="false" customHeight="false" outlineLevel="0" collapsed="false">
      <c r="A578" s="4" t="s">
        <v>602</v>
      </c>
      <c r="B578" s="5"/>
      <c r="C578" s="6" t="n">
        <v>870</v>
      </c>
      <c r="D578" s="5" t="s">
        <v>73</v>
      </c>
    </row>
    <row r="579" customFormat="false" ht="13.8" hidden="false" customHeight="false" outlineLevel="0" collapsed="false">
      <c r="A579" s="4" t="s">
        <v>603</v>
      </c>
      <c r="B579" s="5"/>
      <c r="C579" s="6" t="n">
        <v>825</v>
      </c>
      <c r="D579" s="5" t="s">
        <v>56</v>
      </c>
    </row>
    <row r="580" customFormat="false" ht="13.8" hidden="false" customHeight="false" outlineLevel="0" collapsed="false">
      <c r="A580" s="4" t="s">
        <v>604</v>
      </c>
      <c r="B580" s="5"/>
      <c r="C580" s="6" t="n">
        <v>345</v>
      </c>
      <c r="D580" s="5" t="s">
        <v>56</v>
      </c>
    </row>
    <row r="581" customFormat="false" ht="13.8" hidden="false" customHeight="false" outlineLevel="0" collapsed="false">
      <c r="A581" s="4" t="s">
        <v>605</v>
      </c>
      <c r="B581" s="5"/>
      <c r="C581" s="9" t="n">
        <v>1640</v>
      </c>
      <c r="D581" s="5" t="s">
        <v>279</v>
      </c>
    </row>
    <row r="582" customFormat="false" ht="13.8" hidden="false" customHeight="false" outlineLevel="0" collapsed="false">
      <c r="A582" s="4" t="s">
        <v>606</v>
      </c>
      <c r="B582" s="5"/>
      <c r="C582" s="9" t="n">
        <v>2260</v>
      </c>
      <c r="D582" s="5" t="s">
        <v>56</v>
      </c>
    </row>
    <row r="583" customFormat="false" ht="13.8" hidden="false" customHeight="false" outlineLevel="0" collapsed="false">
      <c r="A583" s="4" t="s">
        <v>607</v>
      </c>
      <c r="B583" s="5"/>
      <c r="C583" s="9" t="n">
        <v>1160</v>
      </c>
      <c r="D583" s="5" t="s">
        <v>56</v>
      </c>
    </row>
    <row r="584" customFormat="false" ht="13.8" hidden="false" customHeight="false" outlineLevel="0" collapsed="false">
      <c r="A584" s="4" t="s">
        <v>608</v>
      </c>
      <c r="B584" s="5"/>
      <c r="C584" s="6" t="n">
        <v>895</v>
      </c>
      <c r="D584" s="5" t="s">
        <v>56</v>
      </c>
    </row>
    <row r="585" customFormat="false" ht="13.8" hidden="false" customHeight="false" outlineLevel="0" collapsed="false">
      <c r="A585" s="4" t="s">
        <v>609</v>
      </c>
      <c r="B585" s="5"/>
      <c r="C585" s="6" t="n">
        <v>760</v>
      </c>
      <c r="D585" s="5" t="s">
        <v>31</v>
      </c>
    </row>
    <row r="586" customFormat="false" ht="13.8" hidden="false" customHeight="false" outlineLevel="0" collapsed="false">
      <c r="A586" s="4" t="s">
        <v>610</v>
      </c>
      <c r="B586" s="5"/>
      <c r="C586" s="9" t="n">
        <v>1470</v>
      </c>
      <c r="D586" s="5" t="s">
        <v>237</v>
      </c>
    </row>
    <row r="587" customFormat="false" ht="13.8" hidden="false" customHeight="false" outlineLevel="0" collapsed="false">
      <c r="A587" s="4" t="s">
        <v>611</v>
      </c>
      <c r="B587" s="5"/>
      <c r="C587" s="9" t="n">
        <v>1510</v>
      </c>
      <c r="D587" s="5" t="s">
        <v>235</v>
      </c>
    </row>
    <row r="588" customFormat="false" ht="13.8" hidden="false" customHeight="false" outlineLevel="0" collapsed="false">
      <c r="A588" s="4" t="s">
        <v>612</v>
      </c>
      <c r="B588" s="5"/>
      <c r="C588" s="6" t="n">
        <v>585</v>
      </c>
      <c r="D588" s="5" t="s">
        <v>237</v>
      </c>
    </row>
    <row r="589" customFormat="false" ht="13.8" hidden="false" customHeight="false" outlineLevel="0" collapsed="false">
      <c r="A589" s="4" t="s">
        <v>613</v>
      </c>
      <c r="B589" s="5"/>
      <c r="C589" s="10" t="n">
        <v>1050</v>
      </c>
      <c r="D589" s="5" t="s">
        <v>237</v>
      </c>
    </row>
    <row r="590" customFormat="false" ht="13.8" hidden="false" customHeight="false" outlineLevel="0" collapsed="false">
      <c r="A590" s="4" t="s">
        <v>614</v>
      </c>
      <c r="B590" s="5"/>
      <c r="C590" s="6" t="n">
        <v>1120</v>
      </c>
      <c r="D590" s="5" t="s">
        <v>128</v>
      </c>
    </row>
    <row r="591" customFormat="false" ht="13.8" hidden="false" customHeight="false" outlineLevel="0" collapsed="false">
      <c r="A591" s="4" t="s">
        <v>615</v>
      </c>
      <c r="B591" s="5"/>
      <c r="C591" s="6" t="n">
        <v>485</v>
      </c>
      <c r="D591" s="7" t="n">
        <v>1</v>
      </c>
    </row>
    <row r="592" customFormat="false" ht="13.8" hidden="false" customHeight="false" outlineLevel="0" collapsed="false">
      <c r="A592" s="4" t="s">
        <v>616</v>
      </c>
      <c r="B592" s="5"/>
      <c r="C592" s="6" t="n">
        <v>890</v>
      </c>
      <c r="D592" s="5" t="s">
        <v>31</v>
      </c>
    </row>
    <row r="593" customFormat="false" ht="13.8" hidden="false" customHeight="false" outlineLevel="0" collapsed="false">
      <c r="A593" s="4" t="s">
        <v>617</v>
      </c>
      <c r="B593" s="5"/>
      <c r="C593" s="6" t="n">
        <v>950</v>
      </c>
      <c r="D593" s="5" t="s">
        <v>56</v>
      </c>
    </row>
    <row r="594" customFormat="false" ht="13.8" hidden="false" customHeight="false" outlineLevel="0" collapsed="false">
      <c r="A594" s="4" t="s">
        <v>618</v>
      </c>
      <c r="B594" s="5"/>
      <c r="C594" s="6" t="n">
        <v>530</v>
      </c>
      <c r="D594" s="5" t="s">
        <v>237</v>
      </c>
    </row>
    <row r="595" customFormat="false" ht="13.8" hidden="false" customHeight="false" outlineLevel="0" collapsed="false">
      <c r="A595" s="4" t="s">
        <v>619</v>
      </c>
      <c r="B595" s="5"/>
      <c r="C595" s="6" t="n">
        <v>580</v>
      </c>
      <c r="D595" s="5" t="s">
        <v>237</v>
      </c>
    </row>
    <row r="596" customFormat="false" ht="13.8" hidden="false" customHeight="false" outlineLevel="0" collapsed="false">
      <c r="A596" s="4" t="s">
        <v>620</v>
      </c>
      <c r="B596" s="5"/>
      <c r="C596" s="6" t="n">
        <v>615</v>
      </c>
      <c r="D596" s="5" t="s">
        <v>237</v>
      </c>
    </row>
    <row r="597" customFormat="false" ht="13.8" hidden="false" customHeight="false" outlineLevel="0" collapsed="false">
      <c r="A597" s="4" t="s">
        <v>621</v>
      </c>
      <c r="B597" s="5"/>
      <c r="C597" s="6" t="n">
        <v>380</v>
      </c>
      <c r="D597" s="7" t="n">
        <v>1</v>
      </c>
    </row>
    <row r="598" customFormat="false" ht="13.8" hidden="false" customHeight="false" outlineLevel="0" collapsed="false">
      <c r="A598" s="4" t="s">
        <v>622</v>
      </c>
      <c r="B598" s="5"/>
      <c r="C598" s="6" t="n">
        <v>140</v>
      </c>
      <c r="D598" s="7" t="n">
        <v>1</v>
      </c>
    </row>
    <row r="599" customFormat="false" ht="13.8" hidden="false" customHeight="false" outlineLevel="0" collapsed="false">
      <c r="A599" s="4" t="s">
        <v>623</v>
      </c>
      <c r="B599" s="5"/>
      <c r="C599" s="6" t="n">
        <v>140</v>
      </c>
      <c r="D599" s="7" t="n">
        <v>1</v>
      </c>
    </row>
    <row r="600" customFormat="false" ht="13.8" hidden="false" customHeight="false" outlineLevel="0" collapsed="false">
      <c r="A600" s="4" t="s">
        <v>624</v>
      </c>
      <c r="B600" s="5"/>
      <c r="C600" s="6" t="n">
        <v>165</v>
      </c>
      <c r="D600" s="7" t="n">
        <v>1</v>
      </c>
    </row>
    <row r="601" customFormat="false" ht="13.8" hidden="false" customHeight="false" outlineLevel="0" collapsed="false">
      <c r="A601" s="4" t="s">
        <v>625</v>
      </c>
      <c r="B601" s="5"/>
      <c r="C601" s="6" t="n">
        <v>165</v>
      </c>
      <c r="D601" s="7" t="n">
        <v>1</v>
      </c>
    </row>
    <row r="602" customFormat="false" ht="13.8" hidden="false" customHeight="false" outlineLevel="0" collapsed="false">
      <c r="A602" s="4" t="s">
        <v>626</v>
      </c>
      <c r="B602" s="5"/>
      <c r="C602" s="6" t="n">
        <v>165</v>
      </c>
      <c r="D602" s="7" t="n">
        <v>1</v>
      </c>
    </row>
    <row r="603" customFormat="false" ht="13.8" hidden="false" customHeight="false" outlineLevel="0" collapsed="false">
      <c r="A603" s="4" t="s">
        <v>627</v>
      </c>
      <c r="B603" s="5"/>
      <c r="C603" s="6" t="n">
        <v>165</v>
      </c>
      <c r="D603" s="7" t="n">
        <v>1</v>
      </c>
    </row>
    <row r="604" customFormat="false" ht="13.8" hidden="false" customHeight="false" outlineLevel="0" collapsed="false">
      <c r="A604" s="4" t="s">
        <v>628</v>
      </c>
      <c r="B604" s="5"/>
      <c r="C604" s="6" t="n">
        <v>140</v>
      </c>
      <c r="D604" s="7" t="n">
        <v>1</v>
      </c>
    </row>
    <row r="605" customFormat="false" ht="13.8" hidden="false" customHeight="false" outlineLevel="0" collapsed="false">
      <c r="A605" s="4" t="s">
        <v>629</v>
      </c>
      <c r="B605" s="5"/>
      <c r="C605" s="6" t="n">
        <v>165</v>
      </c>
      <c r="D605" s="7" t="n">
        <v>1</v>
      </c>
    </row>
    <row r="606" customFormat="false" ht="13.8" hidden="false" customHeight="false" outlineLevel="0" collapsed="false">
      <c r="A606" s="4" t="s">
        <v>630</v>
      </c>
      <c r="B606" s="5"/>
      <c r="C606" s="6" t="n">
        <v>140</v>
      </c>
      <c r="D606" s="7" t="n">
        <v>1</v>
      </c>
    </row>
    <row r="607" customFormat="false" ht="13.8" hidden="false" customHeight="false" outlineLevel="0" collapsed="false">
      <c r="A607" s="4" t="s">
        <v>631</v>
      </c>
      <c r="B607" s="5"/>
      <c r="C607" s="6" t="n">
        <v>250</v>
      </c>
      <c r="D607" s="7" t="n">
        <v>1</v>
      </c>
    </row>
    <row r="608" customFormat="false" ht="13.8" hidden="false" customHeight="false" outlineLevel="0" collapsed="false">
      <c r="A608" s="4" t="s">
        <v>632</v>
      </c>
      <c r="B608" s="5"/>
      <c r="C608" s="6" t="n">
        <v>355</v>
      </c>
      <c r="D608" s="7" t="n">
        <v>1</v>
      </c>
    </row>
    <row r="609" customFormat="false" ht="13.8" hidden="false" customHeight="false" outlineLevel="0" collapsed="false">
      <c r="A609" s="4" t="s">
        <v>633</v>
      </c>
      <c r="B609" s="5"/>
      <c r="C609" s="6" t="n">
        <v>140</v>
      </c>
      <c r="D609" s="7" t="n">
        <v>1</v>
      </c>
    </row>
    <row r="610" customFormat="false" ht="13.8" hidden="false" customHeight="false" outlineLevel="0" collapsed="false">
      <c r="A610" s="4" t="s">
        <v>634</v>
      </c>
      <c r="B610" s="5"/>
      <c r="C610" s="9" t="n">
        <v>1280</v>
      </c>
      <c r="D610" s="5" t="s">
        <v>635</v>
      </c>
    </row>
    <row r="611" customFormat="false" ht="13.8" hidden="false" customHeight="false" outlineLevel="0" collapsed="false">
      <c r="A611" s="4" t="s">
        <v>636</v>
      </c>
      <c r="B611" s="5"/>
      <c r="C611" s="6" t="n">
        <v>810</v>
      </c>
      <c r="D611" s="5" t="s">
        <v>399</v>
      </c>
    </row>
    <row r="612" customFormat="false" ht="13.8" hidden="false" customHeight="false" outlineLevel="0" collapsed="false">
      <c r="A612" s="4" t="s">
        <v>637</v>
      </c>
      <c r="B612" s="5"/>
      <c r="C612" s="6" t="n">
        <v>910</v>
      </c>
      <c r="D612" s="5" t="s">
        <v>235</v>
      </c>
    </row>
    <row r="613" customFormat="false" ht="13.8" hidden="false" customHeight="false" outlineLevel="0" collapsed="false">
      <c r="A613" s="4" t="s">
        <v>638</v>
      </c>
      <c r="B613" s="5"/>
      <c r="C613" s="6" t="n">
        <v>400</v>
      </c>
      <c r="D613" s="7" t="n">
        <v>1</v>
      </c>
    </row>
    <row r="614" customFormat="false" ht="13.8" hidden="false" customHeight="false" outlineLevel="0" collapsed="false">
      <c r="A614" s="4" t="s">
        <v>639</v>
      </c>
      <c r="B614" s="5"/>
      <c r="C614" s="9" t="n">
        <v>1375</v>
      </c>
      <c r="D614" s="5" t="s">
        <v>31</v>
      </c>
    </row>
    <row r="615" customFormat="false" ht="13.8" hidden="false" customHeight="false" outlineLevel="0" collapsed="false">
      <c r="A615" s="4" t="s">
        <v>640</v>
      </c>
      <c r="B615" s="5"/>
      <c r="C615" s="9" t="n">
        <v>1530</v>
      </c>
      <c r="D615" s="5" t="s">
        <v>56</v>
      </c>
    </row>
    <row r="616" customFormat="false" ht="13.8" hidden="false" customHeight="false" outlineLevel="0" collapsed="false">
      <c r="A616" s="4" t="s">
        <v>641</v>
      </c>
      <c r="B616" s="5"/>
      <c r="C616" s="9" t="n">
        <v>1360</v>
      </c>
      <c r="D616" s="5" t="s">
        <v>56</v>
      </c>
    </row>
    <row r="617" customFormat="false" ht="13.8" hidden="false" customHeight="false" outlineLevel="0" collapsed="false">
      <c r="A617" s="4" t="s">
        <v>642</v>
      </c>
      <c r="B617" s="5"/>
      <c r="C617" s="9" t="n">
        <v>1360</v>
      </c>
      <c r="D617" s="5" t="s">
        <v>56</v>
      </c>
    </row>
    <row r="618" customFormat="false" ht="13.8" hidden="false" customHeight="false" outlineLevel="0" collapsed="false">
      <c r="A618" s="4" t="s">
        <v>643</v>
      </c>
      <c r="B618" s="5"/>
      <c r="C618" s="9" t="n">
        <v>1900</v>
      </c>
      <c r="D618" s="5" t="s">
        <v>279</v>
      </c>
    </row>
    <row r="619" customFormat="false" ht="13.8" hidden="false" customHeight="false" outlineLevel="0" collapsed="false">
      <c r="A619" s="4" t="s">
        <v>644</v>
      </c>
      <c r="B619" s="5"/>
      <c r="C619" s="9" t="n">
        <v>1640</v>
      </c>
      <c r="D619" s="7" t="n">
        <v>1</v>
      </c>
    </row>
    <row r="620" customFormat="false" ht="13.8" hidden="false" customHeight="false" outlineLevel="0" collapsed="false">
      <c r="A620" s="4" t="s">
        <v>645</v>
      </c>
      <c r="B620" s="5"/>
      <c r="C620" s="6" t="n">
        <v>255</v>
      </c>
      <c r="D620" s="5" t="s">
        <v>235</v>
      </c>
    </row>
    <row r="621" customFormat="false" ht="13.8" hidden="false" customHeight="false" outlineLevel="0" collapsed="false">
      <c r="A621" s="4" t="s">
        <v>646</v>
      </c>
      <c r="B621" s="5"/>
      <c r="C621" s="6" t="n">
        <v>1165</v>
      </c>
      <c r="D621" s="7" t="n">
        <v>1</v>
      </c>
    </row>
    <row r="622" customFormat="false" ht="13.8" hidden="false" customHeight="false" outlineLevel="0" collapsed="false">
      <c r="A622" s="4" t="s">
        <v>647</v>
      </c>
      <c r="B622" s="5"/>
      <c r="C622" s="9" t="n">
        <v>3310</v>
      </c>
      <c r="D622" s="5" t="s">
        <v>648</v>
      </c>
    </row>
    <row r="623" customFormat="false" ht="13.8" hidden="false" customHeight="false" outlineLevel="0" collapsed="false">
      <c r="A623" s="4" t="s">
        <v>649</v>
      </c>
      <c r="B623" s="5"/>
      <c r="C623" s="6" t="n">
        <v>265</v>
      </c>
      <c r="D623" s="7" t="n">
        <v>1</v>
      </c>
    </row>
    <row r="624" customFormat="false" ht="13.8" hidden="false" customHeight="false" outlineLevel="0" collapsed="false">
      <c r="A624" s="4" t="s">
        <v>650</v>
      </c>
      <c r="B624" s="5"/>
      <c r="C624" s="9" t="n">
        <v>2530</v>
      </c>
      <c r="D624" s="5" t="s">
        <v>135</v>
      </c>
    </row>
    <row r="625" customFormat="false" ht="13.8" hidden="false" customHeight="false" outlineLevel="0" collapsed="false">
      <c r="A625" s="4" t="s">
        <v>651</v>
      </c>
      <c r="B625" s="5"/>
      <c r="C625" s="9" t="n">
        <v>9265</v>
      </c>
      <c r="D625" s="5" t="s">
        <v>506</v>
      </c>
    </row>
    <row r="626" customFormat="false" ht="13.8" hidden="false" customHeight="false" outlineLevel="0" collapsed="false">
      <c r="A626" s="4" t="s">
        <v>652</v>
      </c>
      <c r="B626" s="5"/>
      <c r="C626" s="6" t="n">
        <v>845</v>
      </c>
      <c r="D626" s="5" t="s">
        <v>279</v>
      </c>
    </row>
    <row r="627" customFormat="false" ht="13.8" hidden="false" customHeight="false" outlineLevel="0" collapsed="false">
      <c r="A627" s="4" t="s">
        <v>653</v>
      </c>
      <c r="B627" s="5"/>
      <c r="C627" s="9" t="n">
        <v>2205</v>
      </c>
      <c r="D627" s="5" t="s">
        <v>506</v>
      </c>
    </row>
    <row r="628" customFormat="false" ht="13.8" hidden="false" customHeight="false" outlineLevel="0" collapsed="false">
      <c r="A628" s="4" t="s">
        <v>654</v>
      </c>
      <c r="B628" s="5"/>
      <c r="C628" s="6" t="n">
        <v>450</v>
      </c>
      <c r="D628" s="5" t="s">
        <v>237</v>
      </c>
    </row>
    <row r="629" customFormat="false" ht="13.8" hidden="false" customHeight="false" outlineLevel="0" collapsed="false">
      <c r="A629" s="4" t="s">
        <v>655</v>
      </c>
      <c r="B629" s="5"/>
      <c r="C629" s="9" t="n">
        <v>5815</v>
      </c>
      <c r="D629" s="5" t="s">
        <v>235</v>
      </c>
    </row>
    <row r="630" customFormat="false" ht="13.8" hidden="false" customHeight="false" outlineLevel="0" collapsed="false">
      <c r="A630" s="4" t="s">
        <v>656</v>
      </c>
      <c r="B630" s="5"/>
      <c r="C630" s="9" t="n">
        <v>5320</v>
      </c>
      <c r="D630" s="5" t="s">
        <v>235</v>
      </c>
    </row>
    <row r="631" customFormat="false" ht="13.8" hidden="false" customHeight="false" outlineLevel="0" collapsed="false">
      <c r="A631" s="4" t="s">
        <v>657</v>
      </c>
      <c r="B631" s="5"/>
      <c r="C631" s="9" t="n">
        <v>3485</v>
      </c>
      <c r="D631" s="5" t="s">
        <v>235</v>
      </c>
    </row>
    <row r="632" customFormat="false" ht="13.8" hidden="false" customHeight="false" outlineLevel="0" collapsed="false">
      <c r="A632" s="4" t="s">
        <v>658</v>
      </c>
      <c r="B632" s="5"/>
      <c r="C632" s="9" t="n">
        <v>7050</v>
      </c>
      <c r="D632" s="5" t="s">
        <v>235</v>
      </c>
    </row>
    <row r="633" customFormat="false" ht="13.8" hidden="false" customHeight="false" outlineLevel="0" collapsed="false">
      <c r="A633" s="4" t="s">
        <v>659</v>
      </c>
      <c r="B633" s="5"/>
      <c r="C633" s="9" t="n">
        <v>2295</v>
      </c>
      <c r="D633" s="5" t="s">
        <v>31</v>
      </c>
    </row>
    <row r="634" customFormat="false" ht="13.8" hidden="false" customHeight="false" outlineLevel="0" collapsed="false">
      <c r="A634" s="4" t="s">
        <v>660</v>
      </c>
      <c r="B634" s="5"/>
      <c r="C634" s="9" t="n">
        <v>1100</v>
      </c>
      <c r="D634" s="5" t="s">
        <v>73</v>
      </c>
    </row>
    <row r="635" customFormat="false" ht="13.8" hidden="false" customHeight="false" outlineLevel="0" collapsed="false">
      <c r="A635" s="4" t="s">
        <v>661</v>
      </c>
      <c r="B635" s="5"/>
      <c r="C635" s="9" t="n">
        <v>1520</v>
      </c>
      <c r="D635" s="5" t="s">
        <v>31</v>
      </c>
    </row>
    <row r="636" customFormat="false" ht="13.8" hidden="false" customHeight="false" outlineLevel="0" collapsed="false">
      <c r="A636" s="4" t="s">
        <v>662</v>
      </c>
      <c r="B636" s="5"/>
      <c r="C636" s="9" t="n">
        <v>1490</v>
      </c>
      <c r="D636" s="5" t="s">
        <v>235</v>
      </c>
    </row>
    <row r="637" customFormat="false" ht="13.8" hidden="false" customHeight="false" outlineLevel="0" collapsed="false">
      <c r="A637" s="4" t="s">
        <v>663</v>
      </c>
      <c r="B637" s="5"/>
      <c r="C637" s="6" t="n">
        <v>960</v>
      </c>
      <c r="D637" s="5" t="s">
        <v>31</v>
      </c>
    </row>
    <row r="638" customFormat="false" ht="13.8" hidden="false" customHeight="false" outlineLevel="0" collapsed="false">
      <c r="A638" s="4" t="s">
        <v>664</v>
      </c>
      <c r="B638" s="5"/>
      <c r="C638" s="6" t="n">
        <v>960</v>
      </c>
      <c r="D638" s="5" t="s">
        <v>31</v>
      </c>
    </row>
    <row r="639" customFormat="false" ht="13.8" hidden="false" customHeight="false" outlineLevel="0" collapsed="false">
      <c r="A639" s="4" t="s">
        <v>665</v>
      </c>
      <c r="B639" s="5"/>
      <c r="C639" s="6" t="n">
        <v>960</v>
      </c>
      <c r="D639" s="5" t="s">
        <v>31</v>
      </c>
    </row>
    <row r="640" customFormat="false" ht="13.8" hidden="false" customHeight="false" outlineLevel="0" collapsed="false">
      <c r="A640" s="4" t="s">
        <v>666</v>
      </c>
      <c r="B640" s="5"/>
      <c r="C640" s="6" t="n">
        <v>960</v>
      </c>
      <c r="D640" s="5" t="s">
        <v>31</v>
      </c>
    </row>
    <row r="641" customFormat="false" ht="13.8" hidden="false" customHeight="false" outlineLevel="0" collapsed="false">
      <c r="A641" s="4" t="s">
        <v>667</v>
      </c>
      <c r="B641" s="5"/>
      <c r="C641" s="9" t="n">
        <v>3815</v>
      </c>
      <c r="D641" s="5" t="s">
        <v>31</v>
      </c>
    </row>
    <row r="642" customFormat="false" ht="13.8" hidden="false" customHeight="false" outlineLevel="0" collapsed="false">
      <c r="A642" s="4" t="s">
        <v>668</v>
      </c>
      <c r="B642" s="5"/>
      <c r="C642" s="9" t="n">
        <v>1620</v>
      </c>
      <c r="D642" s="5" t="s">
        <v>399</v>
      </c>
    </row>
    <row r="643" customFormat="false" ht="13.8" hidden="false" customHeight="false" outlineLevel="0" collapsed="false">
      <c r="A643" s="4" t="s">
        <v>669</v>
      </c>
      <c r="B643" s="5"/>
      <c r="C643" s="9" t="n">
        <v>1410</v>
      </c>
      <c r="D643" s="5" t="s">
        <v>56</v>
      </c>
    </row>
    <row r="644" customFormat="false" ht="13.8" hidden="false" customHeight="false" outlineLevel="0" collapsed="false">
      <c r="A644" s="4" t="s">
        <v>670</v>
      </c>
      <c r="B644" s="5"/>
      <c r="C644" s="9" t="n">
        <v>4995</v>
      </c>
      <c r="D644" s="5" t="s">
        <v>235</v>
      </c>
    </row>
    <row r="645" customFormat="false" ht="13.8" hidden="false" customHeight="false" outlineLevel="0" collapsed="false">
      <c r="A645" s="4" t="s">
        <v>671</v>
      </c>
      <c r="B645" s="5"/>
      <c r="C645" s="9" t="n">
        <v>1665</v>
      </c>
      <c r="D645" s="5" t="s">
        <v>235</v>
      </c>
    </row>
    <row r="646" customFormat="false" ht="13.8" hidden="false" customHeight="false" outlineLevel="0" collapsed="false">
      <c r="A646" s="4" t="s">
        <v>672</v>
      </c>
      <c r="B646" s="5"/>
      <c r="C646" s="9" t="n">
        <v>4590</v>
      </c>
      <c r="D646" s="5" t="s">
        <v>279</v>
      </c>
    </row>
    <row r="647" customFormat="false" ht="13.8" hidden="false" customHeight="false" outlineLevel="0" collapsed="false">
      <c r="A647" s="4" t="s">
        <v>673</v>
      </c>
      <c r="B647" s="5"/>
      <c r="C647" s="9" t="n">
        <v>2220</v>
      </c>
      <c r="D647" s="5" t="s">
        <v>279</v>
      </c>
    </row>
    <row r="648" customFormat="false" ht="13.8" hidden="false" customHeight="false" outlineLevel="0" collapsed="false">
      <c r="A648" s="4" t="s">
        <v>674</v>
      </c>
      <c r="B648" s="5"/>
      <c r="C648" s="9" t="n">
        <v>2220</v>
      </c>
      <c r="D648" s="5" t="s">
        <v>279</v>
      </c>
    </row>
    <row r="649" customFormat="false" ht="13.8" hidden="false" customHeight="false" outlineLevel="0" collapsed="false">
      <c r="A649" s="4" t="s">
        <v>675</v>
      </c>
      <c r="B649" s="5"/>
      <c r="C649" s="6" t="n">
        <v>105</v>
      </c>
      <c r="D649" s="5" t="s">
        <v>128</v>
      </c>
    </row>
    <row r="650" customFormat="false" ht="13.8" hidden="false" customHeight="false" outlineLevel="0" collapsed="false">
      <c r="A650" s="4" t="s">
        <v>676</v>
      </c>
      <c r="B650" s="5"/>
      <c r="C650" s="6" t="n">
        <v>85</v>
      </c>
      <c r="D650" s="5" t="s">
        <v>128</v>
      </c>
    </row>
    <row r="651" customFormat="false" ht="13.8" hidden="false" customHeight="false" outlineLevel="0" collapsed="false">
      <c r="A651" s="4" t="s">
        <v>677</v>
      </c>
      <c r="B651" s="5"/>
      <c r="C651" s="6" t="n">
        <v>105</v>
      </c>
      <c r="D651" s="5" t="s">
        <v>128</v>
      </c>
    </row>
    <row r="652" customFormat="false" ht="13.8" hidden="false" customHeight="false" outlineLevel="0" collapsed="false">
      <c r="A652" s="4" t="s">
        <v>678</v>
      </c>
      <c r="B652" s="5"/>
      <c r="C652" s="6" t="n">
        <v>165</v>
      </c>
      <c r="D652" s="5" t="s">
        <v>128</v>
      </c>
    </row>
    <row r="653" customFormat="false" ht="13.8" hidden="false" customHeight="false" outlineLevel="0" collapsed="false">
      <c r="A653" s="4" t="s">
        <v>679</v>
      </c>
      <c r="B653" s="5"/>
      <c r="C653" s="6" t="n">
        <v>85</v>
      </c>
      <c r="D653" s="5" t="s">
        <v>128</v>
      </c>
    </row>
    <row r="654" customFormat="false" ht="13.8" hidden="false" customHeight="false" outlineLevel="0" collapsed="false">
      <c r="A654" s="4" t="s">
        <v>680</v>
      </c>
      <c r="B654" s="5"/>
      <c r="C654" s="6" t="n">
        <v>365</v>
      </c>
      <c r="D654" s="5" t="s">
        <v>128</v>
      </c>
    </row>
    <row r="655" customFormat="false" ht="13.8" hidden="false" customHeight="false" outlineLevel="0" collapsed="false">
      <c r="A655" s="4" t="s">
        <v>681</v>
      </c>
      <c r="B655" s="5"/>
      <c r="C655" s="9" t="n">
        <v>1290</v>
      </c>
      <c r="D655" s="5" t="s">
        <v>135</v>
      </c>
    </row>
    <row r="656" customFormat="false" ht="13.8" hidden="false" customHeight="false" outlineLevel="0" collapsed="false">
      <c r="A656" s="4" t="s">
        <v>682</v>
      </c>
      <c r="B656" s="5"/>
      <c r="C656" s="6" t="n">
        <v>560</v>
      </c>
      <c r="D656" s="5" t="s">
        <v>128</v>
      </c>
    </row>
    <row r="657" customFormat="false" ht="13.8" hidden="false" customHeight="false" outlineLevel="0" collapsed="false">
      <c r="A657" s="4" t="s">
        <v>683</v>
      </c>
      <c r="B657" s="5"/>
      <c r="C657" s="6" t="n">
        <v>290</v>
      </c>
      <c r="D657" s="5" t="s">
        <v>128</v>
      </c>
    </row>
    <row r="658" customFormat="false" ht="13.8" hidden="false" customHeight="false" outlineLevel="0" collapsed="false">
      <c r="A658" s="4" t="s">
        <v>684</v>
      </c>
      <c r="B658" s="5"/>
      <c r="C658" s="9" t="n">
        <v>1760</v>
      </c>
      <c r="D658" s="5" t="s">
        <v>128</v>
      </c>
    </row>
    <row r="659" customFormat="false" ht="13.8" hidden="false" customHeight="false" outlineLevel="0" collapsed="false">
      <c r="A659" s="4" t="s">
        <v>685</v>
      </c>
      <c r="B659" s="5"/>
      <c r="C659" s="6" t="n">
        <v>105</v>
      </c>
      <c r="D659" s="5" t="s">
        <v>128</v>
      </c>
    </row>
    <row r="660" customFormat="false" ht="13.8" hidden="false" customHeight="false" outlineLevel="0" collapsed="false">
      <c r="A660" s="4" t="s">
        <v>686</v>
      </c>
      <c r="B660" s="5"/>
      <c r="C660" s="6" t="n">
        <v>145</v>
      </c>
      <c r="D660" s="5" t="s">
        <v>128</v>
      </c>
    </row>
    <row r="661" customFormat="false" ht="13.8" hidden="false" customHeight="false" outlineLevel="0" collapsed="false">
      <c r="A661" s="4" t="s">
        <v>687</v>
      </c>
      <c r="B661" s="5"/>
      <c r="C661" s="6" t="n">
        <v>405</v>
      </c>
      <c r="D661" s="5" t="s">
        <v>128</v>
      </c>
    </row>
    <row r="662" customFormat="false" ht="13.8" hidden="false" customHeight="false" outlineLevel="0" collapsed="false">
      <c r="A662" s="4" t="s">
        <v>688</v>
      </c>
      <c r="B662" s="5"/>
      <c r="C662" s="6" t="n">
        <v>340</v>
      </c>
      <c r="D662" s="5" t="s">
        <v>128</v>
      </c>
    </row>
    <row r="663" customFormat="false" ht="13.8" hidden="false" customHeight="false" outlineLevel="0" collapsed="false">
      <c r="A663" s="4" t="s">
        <v>689</v>
      </c>
      <c r="B663" s="5"/>
      <c r="C663" s="6" t="n">
        <v>155</v>
      </c>
      <c r="D663" s="5" t="s">
        <v>128</v>
      </c>
    </row>
    <row r="664" customFormat="false" ht="13.8" hidden="false" customHeight="false" outlineLevel="0" collapsed="false">
      <c r="A664" s="4" t="s">
        <v>690</v>
      </c>
      <c r="B664" s="5"/>
      <c r="C664" s="6" t="n">
        <v>135</v>
      </c>
      <c r="D664" s="5" t="s">
        <v>128</v>
      </c>
    </row>
    <row r="665" customFormat="false" ht="13.8" hidden="false" customHeight="false" outlineLevel="0" collapsed="false">
      <c r="A665" s="4" t="s">
        <v>691</v>
      </c>
      <c r="B665" s="5"/>
      <c r="C665" s="6" t="n">
        <v>160</v>
      </c>
      <c r="D665" s="5" t="s">
        <v>128</v>
      </c>
    </row>
    <row r="666" customFormat="false" ht="13.8" hidden="false" customHeight="false" outlineLevel="0" collapsed="false">
      <c r="A666" s="4" t="s">
        <v>692</v>
      </c>
      <c r="B666" s="5"/>
      <c r="C666" s="6" t="n">
        <v>100</v>
      </c>
      <c r="D666" s="5" t="s">
        <v>128</v>
      </c>
    </row>
    <row r="667" customFormat="false" ht="13.8" hidden="false" customHeight="false" outlineLevel="0" collapsed="false">
      <c r="A667" s="4" t="s">
        <v>693</v>
      </c>
      <c r="B667" s="5"/>
      <c r="C667" s="6" t="n">
        <v>85</v>
      </c>
      <c r="D667" s="5" t="s">
        <v>128</v>
      </c>
    </row>
    <row r="668" customFormat="false" ht="13.8" hidden="false" customHeight="false" outlineLevel="0" collapsed="false">
      <c r="A668" s="4" t="s">
        <v>694</v>
      </c>
      <c r="B668" s="5"/>
      <c r="C668" s="6" t="n">
        <v>85</v>
      </c>
      <c r="D668" s="5" t="s">
        <v>128</v>
      </c>
    </row>
    <row r="669" customFormat="false" ht="13.8" hidden="false" customHeight="false" outlineLevel="0" collapsed="false">
      <c r="A669" s="4" t="s">
        <v>695</v>
      </c>
      <c r="B669" s="5"/>
      <c r="C669" s="6" t="n">
        <v>85</v>
      </c>
      <c r="D669" s="5" t="s">
        <v>128</v>
      </c>
    </row>
    <row r="670" customFormat="false" ht="13.8" hidden="false" customHeight="false" outlineLevel="0" collapsed="false">
      <c r="A670" s="4" t="s">
        <v>696</v>
      </c>
      <c r="B670" s="5"/>
      <c r="C670" s="6" t="n">
        <v>85</v>
      </c>
      <c r="D670" s="5" t="s">
        <v>128</v>
      </c>
    </row>
    <row r="671" customFormat="false" ht="13.8" hidden="false" customHeight="false" outlineLevel="0" collapsed="false">
      <c r="A671" s="4" t="s">
        <v>697</v>
      </c>
      <c r="B671" s="5"/>
      <c r="C671" s="6" t="n">
        <v>105</v>
      </c>
      <c r="D671" s="5" t="s">
        <v>128</v>
      </c>
    </row>
    <row r="672" customFormat="false" ht="13.8" hidden="false" customHeight="false" outlineLevel="0" collapsed="false">
      <c r="A672" s="4" t="s">
        <v>698</v>
      </c>
      <c r="B672" s="5"/>
      <c r="C672" s="6" t="n">
        <v>105</v>
      </c>
      <c r="D672" s="5" t="s">
        <v>128</v>
      </c>
    </row>
    <row r="673" customFormat="false" ht="13.8" hidden="false" customHeight="false" outlineLevel="0" collapsed="false">
      <c r="A673" s="4" t="s">
        <v>699</v>
      </c>
      <c r="B673" s="5"/>
      <c r="C673" s="6" t="n">
        <v>210</v>
      </c>
      <c r="D673" s="5" t="s">
        <v>128</v>
      </c>
    </row>
    <row r="674" customFormat="false" ht="13.8" hidden="false" customHeight="false" outlineLevel="0" collapsed="false">
      <c r="A674" s="4" t="s">
        <v>700</v>
      </c>
      <c r="B674" s="5"/>
      <c r="C674" s="6" t="n">
        <v>135</v>
      </c>
      <c r="D674" s="5" t="s">
        <v>128</v>
      </c>
    </row>
    <row r="675" customFormat="false" ht="13.8" hidden="false" customHeight="false" outlineLevel="0" collapsed="false">
      <c r="A675" s="4" t="s">
        <v>701</v>
      </c>
      <c r="B675" s="5"/>
      <c r="C675" s="6" t="n">
        <v>110</v>
      </c>
      <c r="D675" s="5" t="s">
        <v>128</v>
      </c>
    </row>
    <row r="676" customFormat="false" ht="13.8" hidden="false" customHeight="false" outlineLevel="0" collapsed="false">
      <c r="A676" s="4" t="s">
        <v>702</v>
      </c>
      <c r="B676" s="5"/>
      <c r="C676" s="6" t="n">
        <v>140</v>
      </c>
      <c r="D676" s="5" t="s">
        <v>128</v>
      </c>
    </row>
    <row r="677" customFormat="false" ht="13.8" hidden="false" customHeight="false" outlineLevel="0" collapsed="false">
      <c r="A677" s="4" t="s">
        <v>703</v>
      </c>
      <c r="B677" s="5"/>
      <c r="C677" s="6" t="n">
        <v>320</v>
      </c>
      <c r="D677" s="5" t="s">
        <v>128</v>
      </c>
    </row>
    <row r="678" customFormat="false" ht="13.8" hidden="false" customHeight="false" outlineLevel="0" collapsed="false">
      <c r="A678" s="4" t="s">
        <v>704</v>
      </c>
      <c r="B678" s="5"/>
      <c r="C678" s="6" t="n">
        <v>520</v>
      </c>
      <c r="D678" s="5" t="s">
        <v>135</v>
      </c>
    </row>
    <row r="679" customFormat="false" ht="13.8" hidden="false" customHeight="false" outlineLevel="0" collapsed="false">
      <c r="A679" s="4" t="s">
        <v>705</v>
      </c>
      <c r="B679" s="5"/>
      <c r="C679" s="6" t="n">
        <v>220</v>
      </c>
      <c r="D679" s="5" t="s">
        <v>128</v>
      </c>
    </row>
    <row r="680" customFormat="false" ht="13.8" hidden="false" customHeight="false" outlineLevel="0" collapsed="false">
      <c r="A680" s="4" t="s">
        <v>706</v>
      </c>
      <c r="B680" s="5"/>
      <c r="C680" s="6" t="n">
        <v>450</v>
      </c>
      <c r="D680" s="5" t="s">
        <v>73</v>
      </c>
    </row>
    <row r="681" customFormat="false" ht="13.8" hidden="false" customHeight="false" outlineLevel="0" collapsed="false">
      <c r="A681" s="4" t="s">
        <v>707</v>
      </c>
      <c r="B681" s="5"/>
      <c r="C681" s="6" t="n">
        <v>530</v>
      </c>
      <c r="D681" s="5" t="s">
        <v>135</v>
      </c>
    </row>
    <row r="682" customFormat="false" ht="13.8" hidden="false" customHeight="false" outlineLevel="0" collapsed="false">
      <c r="A682" s="4" t="s">
        <v>708</v>
      </c>
      <c r="B682" s="5"/>
      <c r="C682" s="6" t="n">
        <v>190</v>
      </c>
      <c r="D682" s="5" t="s">
        <v>128</v>
      </c>
    </row>
    <row r="683" customFormat="false" ht="13.8" hidden="false" customHeight="false" outlineLevel="0" collapsed="false">
      <c r="A683" s="4" t="s">
        <v>709</v>
      </c>
      <c r="B683" s="5"/>
      <c r="C683" s="6" t="n">
        <v>270</v>
      </c>
      <c r="D683" s="5" t="s">
        <v>271</v>
      </c>
    </row>
    <row r="684" customFormat="false" ht="13.8" hidden="false" customHeight="false" outlineLevel="0" collapsed="false">
      <c r="A684" s="4" t="s">
        <v>710</v>
      </c>
      <c r="B684" s="5"/>
      <c r="C684" s="6" t="n">
        <v>205</v>
      </c>
      <c r="D684" s="5" t="s">
        <v>128</v>
      </c>
    </row>
    <row r="685" customFormat="false" ht="13.8" hidden="false" customHeight="false" outlineLevel="0" collapsed="false">
      <c r="A685" s="4" t="s">
        <v>711</v>
      </c>
      <c r="B685" s="5"/>
      <c r="C685" s="6" t="n">
        <v>145</v>
      </c>
      <c r="D685" s="5" t="s">
        <v>128</v>
      </c>
    </row>
    <row r="686" customFormat="false" ht="13.8" hidden="false" customHeight="false" outlineLevel="0" collapsed="false">
      <c r="A686" s="4" t="s">
        <v>712</v>
      </c>
      <c r="B686" s="5"/>
      <c r="C686" s="6" t="n">
        <v>340</v>
      </c>
      <c r="D686" s="5" t="s">
        <v>128</v>
      </c>
    </row>
    <row r="687" customFormat="false" ht="13.8" hidden="false" customHeight="false" outlineLevel="0" collapsed="false">
      <c r="A687" s="4" t="s">
        <v>713</v>
      </c>
      <c r="B687" s="5"/>
      <c r="C687" s="6" t="n">
        <v>210</v>
      </c>
      <c r="D687" s="5" t="s">
        <v>128</v>
      </c>
    </row>
    <row r="688" customFormat="false" ht="13.8" hidden="false" customHeight="false" outlineLevel="0" collapsed="false">
      <c r="A688" s="4" t="s">
        <v>714</v>
      </c>
      <c r="B688" s="5"/>
      <c r="C688" s="6" t="n">
        <v>270</v>
      </c>
      <c r="D688" s="5" t="s">
        <v>73</v>
      </c>
    </row>
    <row r="689" customFormat="false" ht="13.8" hidden="false" customHeight="false" outlineLevel="0" collapsed="false">
      <c r="A689" s="4" t="s">
        <v>715</v>
      </c>
      <c r="B689" s="5"/>
      <c r="C689" s="6" t="n">
        <v>290</v>
      </c>
      <c r="D689" s="5" t="s">
        <v>128</v>
      </c>
    </row>
    <row r="690" customFormat="false" ht="13.8" hidden="false" customHeight="false" outlineLevel="0" collapsed="false">
      <c r="A690" s="4" t="s">
        <v>716</v>
      </c>
      <c r="B690" s="5"/>
      <c r="C690" s="6" t="n">
        <v>85</v>
      </c>
      <c r="D690" s="5" t="s">
        <v>128</v>
      </c>
    </row>
    <row r="691" customFormat="false" ht="13.8" hidden="false" customHeight="false" outlineLevel="0" collapsed="false">
      <c r="A691" s="4" t="s">
        <v>717</v>
      </c>
      <c r="B691" s="5"/>
      <c r="C691" s="6" t="n">
        <v>470</v>
      </c>
      <c r="D691" s="5" t="s">
        <v>128</v>
      </c>
    </row>
    <row r="692" customFormat="false" ht="13.8" hidden="false" customHeight="false" outlineLevel="0" collapsed="false">
      <c r="A692" s="4" t="s">
        <v>718</v>
      </c>
      <c r="B692" s="5"/>
      <c r="C692" s="6" t="n">
        <v>470</v>
      </c>
      <c r="D692" s="5" t="s">
        <v>128</v>
      </c>
    </row>
    <row r="693" customFormat="false" ht="13.8" hidden="false" customHeight="false" outlineLevel="0" collapsed="false">
      <c r="A693" s="4" t="s">
        <v>719</v>
      </c>
      <c r="B693" s="5"/>
      <c r="C693" s="6" t="n">
        <v>300</v>
      </c>
      <c r="D693" s="5" t="s">
        <v>128</v>
      </c>
    </row>
    <row r="694" customFormat="false" ht="13.8" hidden="false" customHeight="false" outlineLevel="0" collapsed="false">
      <c r="A694" s="4" t="s">
        <v>720</v>
      </c>
      <c r="B694" s="5"/>
      <c r="C694" s="6" t="n">
        <v>470</v>
      </c>
      <c r="D694" s="5" t="s">
        <v>128</v>
      </c>
    </row>
    <row r="695" customFormat="false" ht="13.8" hidden="false" customHeight="false" outlineLevel="0" collapsed="false">
      <c r="A695" s="4" t="s">
        <v>721</v>
      </c>
      <c r="B695" s="5"/>
      <c r="C695" s="6" t="n">
        <v>460</v>
      </c>
      <c r="D695" s="5" t="s">
        <v>128</v>
      </c>
    </row>
    <row r="696" customFormat="false" ht="13.8" hidden="false" customHeight="false" outlineLevel="0" collapsed="false">
      <c r="A696" s="4" t="s">
        <v>722</v>
      </c>
      <c r="B696" s="5"/>
      <c r="C696" s="6" t="n">
        <v>210</v>
      </c>
      <c r="D696" s="5" t="s">
        <v>128</v>
      </c>
    </row>
    <row r="697" customFormat="false" ht="13.8" hidden="false" customHeight="false" outlineLevel="0" collapsed="false">
      <c r="A697" s="4" t="s">
        <v>723</v>
      </c>
      <c r="B697" s="5"/>
      <c r="C697" s="6" t="n">
        <v>330</v>
      </c>
      <c r="D697" s="5" t="s">
        <v>128</v>
      </c>
    </row>
    <row r="698" customFormat="false" ht="13.8" hidden="false" customHeight="false" outlineLevel="0" collapsed="false">
      <c r="A698" s="4" t="s">
        <v>724</v>
      </c>
      <c r="B698" s="5"/>
      <c r="C698" s="9" t="n">
        <v>1305</v>
      </c>
      <c r="D698" s="5" t="s">
        <v>128</v>
      </c>
    </row>
    <row r="699" customFormat="false" ht="13.8" hidden="false" customHeight="false" outlineLevel="0" collapsed="false">
      <c r="A699" s="4" t="s">
        <v>725</v>
      </c>
      <c r="B699" s="5"/>
      <c r="C699" s="6" t="n">
        <v>575</v>
      </c>
      <c r="D699" s="5" t="s">
        <v>128</v>
      </c>
    </row>
    <row r="700" customFormat="false" ht="13.8" hidden="false" customHeight="false" outlineLevel="0" collapsed="false">
      <c r="A700" s="4" t="s">
        <v>726</v>
      </c>
      <c r="B700" s="5"/>
      <c r="C700" s="6" t="n">
        <v>760</v>
      </c>
      <c r="D700" s="5" t="s">
        <v>128</v>
      </c>
    </row>
    <row r="701" customFormat="false" ht="13.8" hidden="false" customHeight="false" outlineLevel="0" collapsed="false">
      <c r="A701" s="4" t="s">
        <v>727</v>
      </c>
      <c r="B701" s="5"/>
      <c r="C701" s="6" t="n">
        <v>570</v>
      </c>
      <c r="D701" s="5" t="s">
        <v>128</v>
      </c>
    </row>
    <row r="702" customFormat="false" ht="13.8" hidden="false" customHeight="false" outlineLevel="0" collapsed="false">
      <c r="A702" s="4" t="s">
        <v>728</v>
      </c>
      <c r="B702" s="5"/>
      <c r="C702" s="6" t="n">
        <v>265</v>
      </c>
      <c r="D702" s="5" t="s">
        <v>128</v>
      </c>
    </row>
    <row r="703" customFormat="false" ht="13.8" hidden="false" customHeight="false" outlineLevel="0" collapsed="false">
      <c r="A703" s="4" t="s">
        <v>729</v>
      </c>
      <c r="B703" s="5"/>
      <c r="C703" s="6" t="n">
        <v>125</v>
      </c>
      <c r="D703" s="5" t="s">
        <v>128</v>
      </c>
    </row>
    <row r="704" customFormat="false" ht="13.8" hidden="false" customHeight="false" outlineLevel="0" collapsed="false">
      <c r="A704" s="4" t="s">
        <v>730</v>
      </c>
      <c r="B704" s="5"/>
      <c r="C704" s="9" t="n">
        <v>1045</v>
      </c>
      <c r="D704" s="5" t="s">
        <v>271</v>
      </c>
    </row>
    <row r="705" customFormat="false" ht="13.8" hidden="false" customHeight="false" outlineLevel="0" collapsed="false">
      <c r="A705" s="4" t="s">
        <v>731</v>
      </c>
      <c r="B705" s="5"/>
      <c r="C705" s="6" t="n">
        <v>360</v>
      </c>
      <c r="D705" s="5" t="s">
        <v>237</v>
      </c>
    </row>
    <row r="706" customFormat="false" ht="13.8" hidden="false" customHeight="false" outlineLevel="0" collapsed="false">
      <c r="A706" s="4" t="s">
        <v>732</v>
      </c>
      <c r="B706" s="5"/>
      <c r="C706" s="6" t="n">
        <v>880</v>
      </c>
      <c r="D706" s="5" t="s">
        <v>128</v>
      </c>
    </row>
    <row r="707" customFormat="false" ht="13.8" hidden="false" customHeight="false" outlineLevel="0" collapsed="false">
      <c r="A707" s="4" t="s">
        <v>733</v>
      </c>
      <c r="B707" s="5"/>
      <c r="C707" s="6" t="n">
        <v>125</v>
      </c>
      <c r="D707" s="5" t="s">
        <v>128</v>
      </c>
    </row>
    <row r="708" customFormat="false" ht="13.8" hidden="false" customHeight="false" outlineLevel="0" collapsed="false">
      <c r="A708" s="4" t="s">
        <v>734</v>
      </c>
      <c r="B708" s="5"/>
      <c r="C708" s="6" t="n">
        <v>125</v>
      </c>
      <c r="D708" s="5" t="s">
        <v>128</v>
      </c>
    </row>
    <row r="709" customFormat="false" ht="13.8" hidden="false" customHeight="false" outlineLevel="0" collapsed="false">
      <c r="A709" s="4" t="s">
        <v>735</v>
      </c>
      <c r="B709" s="5"/>
      <c r="C709" s="6" t="n">
        <v>375</v>
      </c>
      <c r="D709" s="5" t="s">
        <v>128</v>
      </c>
    </row>
    <row r="710" customFormat="false" ht="13.8" hidden="false" customHeight="false" outlineLevel="0" collapsed="false">
      <c r="A710" s="4" t="s">
        <v>736</v>
      </c>
      <c r="B710" s="5"/>
      <c r="C710" s="6" t="n">
        <v>110</v>
      </c>
      <c r="D710" s="5" t="s">
        <v>128</v>
      </c>
    </row>
    <row r="711" customFormat="false" ht="13.8" hidden="false" customHeight="false" outlineLevel="0" collapsed="false">
      <c r="A711" s="4" t="s">
        <v>737</v>
      </c>
      <c r="B711" s="5"/>
      <c r="C711" s="6" t="n">
        <v>110</v>
      </c>
      <c r="D711" s="5" t="s">
        <v>128</v>
      </c>
    </row>
    <row r="712" customFormat="false" ht="13.8" hidden="false" customHeight="false" outlineLevel="0" collapsed="false">
      <c r="A712" s="4" t="s">
        <v>738</v>
      </c>
      <c r="B712" s="5"/>
      <c r="C712" s="6" t="n">
        <v>160</v>
      </c>
      <c r="D712" s="5" t="s">
        <v>128</v>
      </c>
    </row>
    <row r="713" customFormat="false" ht="13.8" hidden="false" customHeight="false" outlineLevel="0" collapsed="false">
      <c r="A713" s="4" t="s">
        <v>739</v>
      </c>
      <c r="B713" s="5"/>
      <c r="C713" s="6" t="n">
        <v>630</v>
      </c>
      <c r="D713" s="5" t="s">
        <v>128</v>
      </c>
    </row>
    <row r="714" customFormat="false" ht="13.8" hidden="false" customHeight="false" outlineLevel="0" collapsed="false">
      <c r="A714" s="4" t="s">
        <v>740</v>
      </c>
      <c r="B714" s="5"/>
      <c r="C714" s="6" t="n">
        <v>470</v>
      </c>
      <c r="D714" s="5" t="s">
        <v>128</v>
      </c>
    </row>
    <row r="715" customFormat="false" ht="13.8" hidden="false" customHeight="false" outlineLevel="0" collapsed="false">
      <c r="A715" s="4" t="s">
        <v>741</v>
      </c>
      <c r="B715" s="5"/>
      <c r="C715" s="6" t="n">
        <v>305</v>
      </c>
      <c r="D715" s="5" t="s">
        <v>135</v>
      </c>
    </row>
    <row r="716" customFormat="false" ht="13.8" hidden="false" customHeight="false" outlineLevel="0" collapsed="false">
      <c r="A716" s="4" t="s">
        <v>742</v>
      </c>
      <c r="B716" s="5"/>
      <c r="C716" s="9" t="n">
        <v>6790</v>
      </c>
      <c r="D716" s="5" t="s">
        <v>235</v>
      </c>
    </row>
    <row r="717" customFormat="false" ht="13.8" hidden="false" customHeight="false" outlineLevel="0" collapsed="false">
      <c r="A717" s="4" t="s">
        <v>743</v>
      </c>
      <c r="B717" s="5"/>
      <c r="C717" s="6" t="n">
        <v>185</v>
      </c>
      <c r="D717" s="5" t="s">
        <v>271</v>
      </c>
    </row>
    <row r="718" customFormat="false" ht="13.8" hidden="false" customHeight="false" outlineLevel="0" collapsed="false">
      <c r="A718" s="4" t="s">
        <v>744</v>
      </c>
      <c r="B718" s="5"/>
      <c r="C718" s="6" t="n">
        <v>420</v>
      </c>
      <c r="D718" s="5" t="s">
        <v>271</v>
      </c>
    </row>
    <row r="719" customFormat="false" ht="13.8" hidden="false" customHeight="false" outlineLevel="0" collapsed="false">
      <c r="A719" s="4" t="s">
        <v>745</v>
      </c>
      <c r="B719" s="5"/>
      <c r="C719" s="6" t="n">
        <v>365</v>
      </c>
      <c r="D719" s="5" t="s">
        <v>271</v>
      </c>
    </row>
    <row r="720" customFormat="false" ht="13.8" hidden="false" customHeight="false" outlineLevel="0" collapsed="false">
      <c r="A720" s="4" t="s">
        <v>746</v>
      </c>
      <c r="B720" s="5"/>
      <c r="C720" s="6" t="n">
        <v>595</v>
      </c>
      <c r="D720" s="5" t="s">
        <v>271</v>
      </c>
    </row>
    <row r="721" customFormat="false" ht="13.8" hidden="false" customHeight="false" outlineLevel="0" collapsed="false">
      <c r="A721" s="4" t="s">
        <v>747</v>
      </c>
      <c r="B721" s="5"/>
      <c r="C721" s="9" t="n">
        <v>2950</v>
      </c>
      <c r="D721" s="5" t="s">
        <v>56</v>
      </c>
    </row>
    <row r="722" customFormat="false" ht="13.8" hidden="false" customHeight="false" outlineLevel="0" collapsed="false">
      <c r="A722" s="4" t="s">
        <v>748</v>
      </c>
      <c r="B722" s="5"/>
      <c r="C722" s="6" t="n">
        <v>560</v>
      </c>
      <c r="D722" s="5" t="s">
        <v>128</v>
      </c>
    </row>
    <row r="723" customFormat="false" ht="13.8" hidden="false" customHeight="false" outlineLevel="0" collapsed="false">
      <c r="A723" s="4" t="s">
        <v>749</v>
      </c>
      <c r="B723" s="5"/>
      <c r="C723" s="9" t="n">
        <v>1170</v>
      </c>
      <c r="D723" s="5" t="s">
        <v>128</v>
      </c>
    </row>
    <row r="724" customFormat="false" ht="13.8" hidden="false" customHeight="false" outlineLevel="0" collapsed="false">
      <c r="A724" s="4" t="s">
        <v>750</v>
      </c>
      <c r="B724" s="5"/>
      <c r="C724" s="9" t="n">
        <v>1545</v>
      </c>
      <c r="D724" s="5" t="s">
        <v>128</v>
      </c>
    </row>
    <row r="725" customFormat="false" ht="13.8" hidden="false" customHeight="false" outlineLevel="0" collapsed="false">
      <c r="A725" s="4" t="s">
        <v>751</v>
      </c>
      <c r="B725" s="5"/>
      <c r="C725" s="6" t="n">
        <v>450</v>
      </c>
      <c r="D725" s="5" t="s">
        <v>73</v>
      </c>
    </row>
    <row r="726" customFormat="false" ht="13.8" hidden="false" customHeight="false" outlineLevel="0" collapsed="false">
      <c r="A726" s="4" t="s">
        <v>752</v>
      </c>
      <c r="B726" s="5"/>
      <c r="C726" s="6" t="n">
        <v>400</v>
      </c>
      <c r="D726" s="5" t="s">
        <v>73</v>
      </c>
    </row>
    <row r="727" customFormat="false" ht="13.8" hidden="false" customHeight="false" outlineLevel="0" collapsed="false">
      <c r="A727" s="4" t="s">
        <v>753</v>
      </c>
      <c r="B727" s="5"/>
      <c r="C727" s="6" t="n">
        <v>400</v>
      </c>
      <c r="D727" s="5" t="s">
        <v>73</v>
      </c>
    </row>
    <row r="728" customFormat="false" ht="13.8" hidden="false" customHeight="false" outlineLevel="0" collapsed="false">
      <c r="A728" s="4" t="s">
        <v>754</v>
      </c>
      <c r="B728" s="5"/>
      <c r="C728" s="9" t="n">
        <v>4350</v>
      </c>
      <c r="D728" s="5" t="s">
        <v>285</v>
      </c>
    </row>
    <row r="729" customFormat="false" ht="13.8" hidden="false" customHeight="false" outlineLevel="0" collapsed="false">
      <c r="A729" s="4" t="s">
        <v>755</v>
      </c>
      <c r="B729" s="5"/>
      <c r="C729" s="9" t="n">
        <v>4350</v>
      </c>
      <c r="D729" s="5" t="s">
        <v>285</v>
      </c>
    </row>
    <row r="730" customFormat="false" ht="13.8" hidden="false" customHeight="false" outlineLevel="0" collapsed="false">
      <c r="A730" s="4" t="s">
        <v>756</v>
      </c>
      <c r="B730" s="5"/>
      <c r="C730" s="6" t="n">
        <v>310</v>
      </c>
      <c r="D730" s="5" t="s">
        <v>271</v>
      </c>
    </row>
    <row r="731" customFormat="false" ht="13.8" hidden="false" customHeight="false" outlineLevel="0" collapsed="false">
      <c r="A731" s="4" t="s">
        <v>757</v>
      </c>
      <c r="B731" s="5"/>
      <c r="C731" s="6" t="n">
        <v>310</v>
      </c>
      <c r="D731" s="5" t="s">
        <v>271</v>
      </c>
    </row>
    <row r="732" customFormat="false" ht="13.8" hidden="false" customHeight="false" outlineLevel="0" collapsed="false">
      <c r="A732" s="4" t="s">
        <v>758</v>
      </c>
      <c r="B732" s="5"/>
      <c r="C732" s="6" t="n">
        <v>425</v>
      </c>
      <c r="D732" s="5" t="s">
        <v>128</v>
      </c>
    </row>
    <row r="733" customFormat="false" ht="13.8" hidden="false" customHeight="false" outlineLevel="0" collapsed="false">
      <c r="A733" s="4" t="s">
        <v>759</v>
      </c>
      <c r="B733" s="5"/>
      <c r="C733" s="6" t="n">
        <v>510</v>
      </c>
      <c r="D733" s="5" t="s">
        <v>128</v>
      </c>
    </row>
    <row r="734" customFormat="false" ht="105.95" hidden="false" customHeight="false" outlineLevel="0" collapsed="false">
      <c r="A734" s="4" t="s">
        <v>760</v>
      </c>
      <c r="B734" s="5"/>
      <c r="C734" s="10" t="n">
        <v>900</v>
      </c>
      <c r="D734" s="5" t="s">
        <v>761</v>
      </c>
    </row>
    <row r="735" customFormat="false" ht="105.95" hidden="false" customHeight="false" outlineLevel="0" collapsed="false">
      <c r="A735" s="4" t="s">
        <v>762</v>
      </c>
      <c r="B735" s="5"/>
      <c r="C735" s="9" t="n">
        <v>1800</v>
      </c>
      <c r="D735" s="5" t="s">
        <v>763</v>
      </c>
    </row>
    <row r="736" customFormat="false" ht="13.8" hidden="false" customHeight="false" outlineLevel="0" collapsed="false">
      <c r="A736" s="4" t="s">
        <v>764</v>
      </c>
      <c r="B736" s="5"/>
      <c r="C736" s="6" t="n">
        <v>605</v>
      </c>
      <c r="D736" s="5" t="s">
        <v>765</v>
      </c>
    </row>
    <row r="737" customFormat="false" ht="13.8" hidden="false" customHeight="false" outlineLevel="0" collapsed="false">
      <c r="A737" s="4" t="s">
        <v>766</v>
      </c>
      <c r="B737" s="5"/>
      <c r="C737" s="6" t="n">
        <v>605</v>
      </c>
      <c r="D737" s="5" t="s">
        <v>765</v>
      </c>
    </row>
    <row r="738" customFormat="false" ht="13.8" hidden="false" customHeight="false" outlineLevel="0" collapsed="false">
      <c r="A738" s="4" t="s">
        <v>767</v>
      </c>
      <c r="B738" s="5"/>
      <c r="C738" s="6" t="n">
        <v>255</v>
      </c>
      <c r="D738" s="5" t="s">
        <v>768</v>
      </c>
    </row>
    <row r="739" customFormat="false" ht="13.8" hidden="false" customHeight="false" outlineLevel="0" collapsed="false">
      <c r="A739" s="4" t="s">
        <v>769</v>
      </c>
      <c r="B739" s="5"/>
      <c r="C739" s="6" t="n">
        <v>390</v>
      </c>
      <c r="D739" s="5" t="s">
        <v>399</v>
      </c>
    </row>
    <row r="740" customFormat="false" ht="13.8" hidden="false" customHeight="false" outlineLevel="0" collapsed="false">
      <c r="A740" s="4" t="s">
        <v>770</v>
      </c>
      <c r="B740" s="5"/>
      <c r="C740" s="9" t="n">
        <v>1150</v>
      </c>
      <c r="D740" s="5" t="s">
        <v>187</v>
      </c>
    </row>
    <row r="741" customFormat="false" ht="13.8" hidden="false" customHeight="false" outlineLevel="0" collapsed="false">
      <c r="A741" s="4" t="s">
        <v>771</v>
      </c>
      <c r="B741" s="5"/>
      <c r="C741" s="6" t="n">
        <v>80</v>
      </c>
      <c r="D741" s="5" t="s">
        <v>772</v>
      </c>
    </row>
    <row r="742" customFormat="false" ht="13.8" hidden="false" customHeight="false" outlineLevel="0" collapsed="false">
      <c r="A742" s="4" t="s">
        <v>773</v>
      </c>
      <c r="B742" s="5"/>
      <c r="C742" s="6" t="n">
        <v>255</v>
      </c>
      <c r="D742" s="5" t="s">
        <v>774</v>
      </c>
    </row>
    <row r="743" customFormat="false" ht="13.8" hidden="false" customHeight="false" outlineLevel="0" collapsed="false">
      <c r="A743" s="4" t="s">
        <v>775</v>
      </c>
      <c r="B743" s="5"/>
      <c r="C743" s="6" t="n">
        <v>310</v>
      </c>
      <c r="D743" s="5" t="s">
        <v>776</v>
      </c>
    </row>
    <row r="744" customFormat="false" ht="13.8" hidden="false" customHeight="false" outlineLevel="0" collapsed="false">
      <c r="A744" s="4" t="s">
        <v>777</v>
      </c>
      <c r="B744" s="5"/>
      <c r="C744" s="6" t="n">
        <v>345</v>
      </c>
      <c r="D744" s="5" t="s">
        <v>778</v>
      </c>
    </row>
    <row r="745" customFormat="false" ht="13.8" hidden="false" customHeight="false" outlineLevel="0" collapsed="false">
      <c r="A745" s="4" t="s">
        <v>779</v>
      </c>
      <c r="B745" s="5"/>
      <c r="C745" s="6" t="n">
        <v>235</v>
      </c>
      <c r="D745" s="8" t="n">
        <v>2</v>
      </c>
    </row>
    <row r="746" customFormat="false" ht="13.8" hidden="false" customHeight="false" outlineLevel="0" collapsed="false">
      <c r="A746" s="4" t="s">
        <v>780</v>
      </c>
      <c r="B746" s="5"/>
      <c r="C746" s="6" t="n">
        <v>305</v>
      </c>
      <c r="D746" s="5" t="s">
        <v>778</v>
      </c>
    </row>
    <row r="747" customFormat="false" ht="13.8" hidden="false" customHeight="false" outlineLevel="0" collapsed="false">
      <c r="A747" s="4" t="s">
        <v>781</v>
      </c>
      <c r="B747" s="5"/>
      <c r="C747" s="6" t="n">
        <v>455</v>
      </c>
      <c r="D747" s="5" t="s">
        <v>768</v>
      </c>
    </row>
    <row r="748" customFormat="false" ht="13.8" hidden="false" customHeight="false" outlineLevel="0" collapsed="false">
      <c r="A748" s="4" t="s">
        <v>782</v>
      </c>
      <c r="B748" s="5"/>
      <c r="C748" s="6" t="n">
        <v>550</v>
      </c>
      <c r="D748" s="5" t="s">
        <v>783</v>
      </c>
    </row>
    <row r="749" customFormat="false" ht="13.8" hidden="false" customHeight="false" outlineLevel="0" collapsed="false">
      <c r="A749" s="4" t="s">
        <v>784</v>
      </c>
      <c r="B749" s="5"/>
      <c r="C749" s="6" t="n">
        <v>255</v>
      </c>
      <c r="D749" s="5" t="s">
        <v>768</v>
      </c>
    </row>
    <row r="750" customFormat="false" ht="13.8" hidden="false" customHeight="false" outlineLevel="0" collapsed="false">
      <c r="A750" s="4" t="s">
        <v>785</v>
      </c>
      <c r="B750" s="5"/>
      <c r="C750" s="6" t="n">
        <v>260</v>
      </c>
      <c r="D750" s="5" t="s">
        <v>279</v>
      </c>
    </row>
    <row r="751" customFormat="false" ht="13.8" hidden="false" customHeight="false" outlineLevel="0" collapsed="false">
      <c r="A751" s="4" t="s">
        <v>786</v>
      </c>
      <c r="B751" s="5"/>
      <c r="C751" s="6" t="n">
        <v>260</v>
      </c>
      <c r="D751" s="5" t="s">
        <v>279</v>
      </c>
    </row>
    <row r="752" customFormat="false" ht="13.8" hidden="false" customHeight="false" outlineLevel="0" collapsed="false">
      <c r="A752" s="4" t="s">
        <v>787</v>
      </c>
      <c r="B752" s="5"/>
      <c r="C752" s="9" t="n">
        <v>1375</v>
      </c>
      <c r="D752" s="8" t="n">
        <v>3</v>
      </c>
    </row>
    <row r="753" customFormat="false" ht="13.8" hidden="false" customHeight="false" outlineLevel="0" collapsed="false">
      <c r="A753" s="4" t="s">
        <v>788</v>
      </c>
      <c r="B753" s="5"/>
      <c r="C753" s="6" t="n">
        <v>550</v>
      </c>
      <c r="D753" s="5" t="s">
        <v>783</v>
      </c>
    </row>
    <row r="754" customFormat="false" ht="13.8" hidden="false" customHeight="false" outlineLevel="0" collapsed="false">
      <c r="A754" s="4" t="s">
        <v>789</v>
      </c>
      <c r="B754" s="5"/>
      <c r="C754" s="6" t="n">
        <v>345</v>
      </c>
      <c r="D754" s="5" t="s">
        <v>774</v>
      </c>
    </row>
    <row r="755" customFormat="false" ht="13.8" hidden="false" customHeight="false" outlineLevel="0" collapsed="false">
      <c r="A755" s="4" t="s">
        <v>790</v>
      </c>
      <c r="B755" s="5"/>
      <c r="C755" s="6" t="n">
        <v>430</v>
      </c>
      <c r="D755" s="5" t="s">
        <v>774</v>
      </c>
    </row>
    <row r="756" customFormat="false" ht="13.8" hidden="false" customHeight="false" outlineLevel="0" collapsed="false">
      <c r="A756" s="4" t="s">
        <v>791</v>
      </c>
      <c r="B756" s="5"/>
      <c r="C756" s="6" t="n">
        <v>550</v>
      </c>
      <c r="D756" s="5" t="s">
        <v>783</v>
      </c>
    </row>
    <row r="757" customFormat="false" ht="13.8" hidden="false" customHeight="false" outlineLevel="0" collapsed="false">
      <c r="A757" s="4" t="s">
        <v>792</v>
      </c>
      <c r="B757" s="5"/>
      <c r="C757" s="9" t="n">
        <v>1420</v>
      </c>
      <c r="D757" s="5" t="s">
        <v>506</v>
      </c>
    </row>
    <row r="758" customFormat="false" ht="13.8" hidden="false" customHeight="false" outlineLevel="0" collapsed="false">
      <c r="A758" s="4" t="s">
        <v>793</v>
      </c>
      <c r="B758" s="5"/>
      <c r="C758" s="6" t="n">
        <v>365</v>
      </c>
      <c r="D758" s="5" t="s">
        <v>768</v>
      </c>
    </row>
    <row r="759" customFormat="false" ht="13.8" hidden="false" customHeight="false" outlineLevel="0" collapsed="false">
      <c r="A759" s="4" t="s">
        <v>794</v>
      </c>
      <c r="B759" s="5"/>
      <c r="C759" s="6" t="n">
        <v>397</v>
      </c>
      <c r="D759" s="5" t="s">
        <v>768</v>
      </c>
    </row>
    <row r="760" customFormat="false" ht="13.8" hidden="false" customHeight="false" outlineLevel="0" collapsed="false">
      <c r="A760" s="4" t="s">
        <v>795</v>
      </c>
      <c r="B760" s="5"/>
      <c r="C760" s="6" t="n">
        <v>330</v>
      </c>
      <c r="D760" s="5" t="s">
        <v>235</v>
      </c>
    </row>
    <row r="761" customFormat="false" ht="13.8" hidden="false" customHeight="false" outlineLevel="0" collapsed="false">
      <c r="A761" s="4" t="s">
        <v>796</v>
      </c>
      <c r="B761" s="5"/>
      <c r="C761" s="6" t="n">
        <v>385</v>
      </c>
      <c r="D761" s="5" t="s">
        <v>279</v>
      </c>
    </row>
    <row r="762" customFormat="false" ht="13.8" hidden="false" customHeight="false" outlineLevel="0" collapsed="false">
      <c r="A762" s="4" t="s">
        <v>797</v>
      </c>
      <c r="B762" s="5"/>
      <c r="C762" s="6" t="n">
        <v>165</v>
      </c>
      <c r="D762" s="5" t="s">
        <v>135</v>
      </c>
    </row>
    <row r="763" customFormat="false" ht="13.8" hidden="false" customHeight="false" outlineLevel="0" collapsed="false">
      <c r="A763" s="4" t="s">
        <v>798</v>
      </c>
      <c r="B763" s="5"/>
      <c r="C763" s="6" t="n">
        <v>850</v>
      </c>
      <c r="D763" s="5" t="s">
        <v>799</v>
      </c>
    </row>
    <row r="764" customFormat="false" ht="13.8" hidden="false" customHeight="false" outlineLevel="0" collapsed="false">
      <c r="A764" s="4" t="s">
        <v>800</v>
      </c>
      <c r="B764" s="5"/>
      <c r="C764" s="6" t="n">
        <v>400</v>
      </c>
      <c r="D764" s="8" t="n">
        <v>5</v>
      </c>
    </row>
    <row r="765" customFormat="false" ht="13.8" hidden="false" customHeight="false" outlineLevel="0" collapsed="false">
      <c r="A765" s="4" t="s">
        <v>801</v>
      </c>
      <c r="B765" s="5"/>
      <c r="C765" s="6" t="n">
        <v>410</v>
      </c>
      <c r="D765" s="8" t="n">
        <v>4</v>
      </c>
    </row>
    <row r="766" customFormat="false" ht="13.8" hidden="false" customHeight="false" outlineLevel="0" collapsed="false">
      <c r="A766" s="4" t="s">
        <v>802</v>
      </c>
      <c r="B766" s="5"/>
      <c r="C766" s="9" t="n">
        <v>1860</v>
      </c>
      <c r="D766" s="5" t="s">
        <v>31</v>
      </c>
    </row>
    <row r="767" customFormat="false" ht="13.8" hidden="false" customHeight="false" outlineLevel="0" collapsed="false">
      <c r="A767" s="4" t="s">
        <v>803</v>
      </c>
      <c r="B767" s="5"/>
      <c r="C767" s="9" t="n">
        <v>1865</v>
      </c>
      <c r="D767" s="5" t="s">
        <v>31</v>
      </c>
    </row>
    <row r="768" customFormat="false" ht="13.8" hidden="false" customHeight="false" outlineLevel="0" collapsed="false">
      <c r="A768" s="4" t="s">
        <v>804</v>
      </c>
      <c r="B768" s="5"/>
      <c r="C768" s="6" t="n">
        <v>220</v>
      </c>
      <c r="D768" s="5" t="s">
        <v>768</v>
      </c>
    </row>
    <row r="769" customFormat="false" ht="13.8" hidden="false" customHeight="false" outlineLevel="0" collapsed="false">
      <c r="A769" s="4" t="s">
        <v>805</v>
      </c>
      <c r="B769" s="5"/>
      <c r="C769" s="6" t="n">
        <v>500</v>
      </c>
      <c r="D769" s="5" t="s">
        <v>806</v>
      </c>
    </row>
    <row r="770" customFormat="false" ht="13.8" hidden="false" customHeight="false" outlineLevel="0" collapsed="false">
      <c r="A770" s="4" t="s">
        <v>807</v>
      </c>
      <c r="B770" s="5"/>
      <c r="C770" s="6" t="n">
        <v>150</v>
      </c>
      <c r="D770" s="5" t="s">
        <v>768</v>
      </c>
    </row>
    <row r="771" customFormat="false" ht="13.8" hidden="false" customHeight="false" outlineLevel="0" collapsed="false">
      <c r="A771" s="4" t="s">
        <v>808</v>
      </c>
      <c r="B771" s="5"/>
      <c r="C771" s="9" t="n">
        <v>1195</v>
      </c>
      <c r="D771" s="5" t="s">
        <v>279</v>
      </c>
    </row>
    <row r="772" customFormat="false" ht="13.8" hidden="false" customHeight="false" outlineLevel="0" collapsed="false">
      <c r="A772" s="4" t="s">
        <v>809</v>
      </c>
      <c r="B772" s="5"/>
      <c r="C772" s="6" t="n">
        <v>245</v>
      </c>
      <c r="D772" s="5" t="s">
        <v>648</v>
      </c>
    </row>
    <row r="773" customFormat="false" ht="13.8" hidden="false" customHeight="false" outlineLevel="0" collapsed="false">
      <c r="A773" s="4" t="s">
        <v>810</v>
      </c>
      <c r="B773" s="5"/>
      <c r="C773" s="6" t="n">
        <v>375</v>
      </c>
      <c r="D773" s="5" t="s">
        <v>506</v>
      </c>
    </row>
    <row r="774" customFormat="false" ht="13.8" hidden="false" customHeight="false" outlineLevel="0" collapsed="false">
      <c r="A774" s="4" t="s">
        <v>811</v>
      </c>
      <c r="B774" s="5"/>
      <c r="C774" s="6" t="n">
        <v>365</v>
      </c>
      <c r="D774" s="5" t="s">
        <v>506</v>
      </c>
    </row>
    <row r="775" customFormat="false" ht="13.8" hidden="false" customHeight="false" outlineLevel="0" collapsed="false">
      <c r="A775" s="4" t="s">
        <v>812</v>
      </c>
      <c r="B775" s="5"/>
      <c r="C775" s="6" t="n">
        <v>385</v>
      </c>
      <c r="D775" s="5" t="s">
        <v>813</v>
      </c>
    </row>
    <row r="776" customFormat="false" ht="13.8" hidden="false" customHeight="false" outlineLevel="0" collapsed="false">
      <c r="A776" s="4" t="s">
        <v>814</v>
      </c>
      <c r="B776" s="5"/>
      <c r="C776" s="6" t="n">
        <v>325</v>
      </c>
      <c r="D776" s="5" t="s">
        <v>768</v>
      </c>
    </row>
    <row r="777" customFormat="false" ht="13.8" hidden="false" customHeight="false" outlineLevel="0" collapsed="false">
      <c r="A777" s="4" t="s">
        <v>815</v>
      </c>
      <c r="B777" s="5"/>
      <c r="C777" s="9" t="n">
        <v>1335</v>
      </c>
      <c r="D777" s="8" t="n">
        <v>3</v>
      </c>
    </row>
    <row r="778" customFormat="false" ht="13.8" hidden="false" customHeight="false" outlineLevel="0" collapsed="false">
      <c r="A778" s="4" t="s">
        <v>816</v>
      </c>
      <c r="B778" s="5"/>
      <c r="C778" s="6" t="n">
        <v>615</v>
      </c>
      <c r="D778" s="5" t="s">
        <v>73</v>
      </c>
    </row>
    <row r="779" customFormat="false" ht="13.8" hidden="false" customHeight="false" outlineLevel="0" collapsed="false">
      <c r="A779" s="4" t="s">
        <v>817</v>
      </c>
      <c r="B779" s="5"/>
      <c r="C779" s="6" t="n">
        <v>155</v>
      </c>
      <c r="D779" s="8" t="n">
        <v>3</v>
      </c>
    </row>
    <row r="780" customFormat="false" ht="13.8" hidden="false" customHeight="false" outlineLevel="0" collapsed="false">
      <c r="A780" s="4" t="s">
        <v>818</v>
      </c>
      <c r="B780" s="5"/>
      <c r="C780" s="6" t="n">
        <v>245</v>
      </c>
      <c r="D780" s="8" t="n">
        <v>3</v>
      </c>
    </row>
    <row r="781" customFormat="false" ht="13.8" hidden="false" customHeight="false" outlineLevel="0" collapsed="false">
      <c r="A781" s="4" t="s">
        <v>819</v>
      </c>
      <c r="B781" s="5"/>
      <c r="C781" s="6" t="n">
        <v>235</v>
      </c>
      <c r="D781" s="8" t="n">
        <v>3</v>
      </c>
    </row>
    <row r="782" customFormat="false" ht="13.8" hidden="false" customHeight="false" outlineLevel="0" collapsed="false">
      <c r="A782" s="4" t="s">
        <v>820</v>
      </c>
      <c r="B782" s="5"/>
      <c r="C782" s="6" t="n">
        <v>245</v>
      </c>
      <c r="D782" s="8" t="n">
        <v>3</v>
      </c>
    </row>
    <row r="783" customFormat="false" ht="13.8" hidden="false" customHeight="false" outlineLevel="0" collapsed="false">
      <c r="A783" s="4" t="s">
        <v>821</v>
      </c>
      <c r="B783" s="5"/>
      <c r="C783" s="6" t="n">
        <v>245</v>
      </c>
      <c r="D783" s="8" t="n">
        <v>3</v>
      </c>
    </row>
    <row r="784" customFormat="false" ht="13.8" hidden="false" customHeight="false" outlineLevel="0" collapsed="false">
      <c r="A784" s="4" t="s">
        <v>822</v>
      </c>
      <c r="B784" s="5"/>
      <c r="C784" s="6" t="n">
        <v>245</v>
      </c>
      <c r="D784" s="8" t="n">
        <v>3</v>
      </c>
    </row>
    <row r="785" customFormat="false" ht="13.8" hidden="false" customHeight="false" outlineLevel="0" collapsed="false">
      <c r="A785" s="4" t="s">
        <v>823</v>
      </c>
      <c r="B785" s="5"/>
      <c r="C785" s="9" t="n">
        <v>20080</v>
      </c>
      <c r="D785" s="5" t="s">
        <v>506</v>
      </c>
    </row>
    <row r="786" customFormat="false" ht="13.8" hidden="false" customHeight="false" outlineLevel="0" collapsed="false">
      <c r="A786" s="4" t="s">
        <v>824</v>
      </c>
      <c r="B786" s="5"/>
      <c r="C786" s="9" t="n">
        <v>2330</v>
      </c>
      <c r="D786" s="5" t="s">
        <v>279</v>
      </c>
    </row>
    <row r="787" customFormat="false" ht="13.8" hidden="false" customHeight="false" outlineLevel="0" collapsed="false">
      <c r="A787" s="4" t="s">
        <v>825</v>
      </c>
      <c r="B787" s="5"/>
      <c r="C787" s="9" t="n">
        <v>4400</v>
      </c>
      <c r="D787" s="5" t="s">
        <v>472</v>
      </c>
    </row>
    <row r="788" customFormat="false" ht="13.8" hidden="false" customHeight="false" outlineLevel="0" collapsed="false">
      <c r="A788" s="4" t="s">
        <v>826</v>
      </c>
      <c r="B788" s="5"/>
      <c r="C788" s="9" t="n">
        <v>1890</v>
      </c>
      <c r="D788" s="5" t="s">
        <v>279</v>
      </c>
    </row>
    <row r="789" customFormat="false" ht="13.8" hidden="false" customHeight="false" outlineLevel="0" collapsed="false">
      <c r="A789" s="4" t="s">
        <v>827</v>
      </c>
      <c r="B789" s="5"/>
      <c r="C789" s="9" t="n">
        <v>1865</v>
      </c>
      <c r="D789" s="5" t="s">
        <v>279</v>
      </c>
    </row>
    <row r="790" customFormat="false" ht="13.8" hidden="false" customHeight="false" outlineLevel="0" collapsed="false">
      <c r="A790" s="4" t="s">
        <v>828</v>
      </c>
      <c r="B790" s="5"/>
      <c r="C790" s="9" t="n">
        <v>1200</v>
      </c>
      <c r="D790" s="5" t="s">
        <v>279</v>
      </c>
    </row>
    <row r="791" customFormat="false" ht="13.8" hidden="false" customHeight="false" outlineLevel="0" collapsed="false">
      <c r="A791" s="4" t="s">
        <v>829</v>
      </c>
      <c r="B791" s="5"/>
      <c r="C791" s="9" t="n">
        <v>1200</v>
      </c>
      <c r="D791" s="5" t="s">
        <v>279</v>
      </c>
    </row>
    <row r="792" customFormat="false" ht="13.8" hidden="false" customHeight="false" outlineLevel="0" collapsed="false">
      <c r="A792" s="4" t="s">
        <v>830</v>
      </c>
      <c r="B792" s="5"/>
      <c r="C792" s="9" t="n">
        <v>2020</v>
      </c>
      <c r="D792" s="5" t="s">
        <v>237</v>
      </c>
    </row>
    <row r="793" customFormat="false" ht="13.8" hidden="false" customHeight="false" outlineLevel="0" collapsed="false">
      <c r="A793" s="4" t="s">
        <v>831</v>
      </c>
      <c r="B793" s="5"/>
      <c r="C793" s="9" t="n">
        <v>2080</v>
      </c>
      <c r="D793" s="5" t="s">
        <v>279</v>
      </c>
    </row>
    <row r="794" customFormat="false" ht="13.8" hidden="false" customHeight="false" outlineLevel="0" collapsed="false">
      <c r="A794" s="4" t="s">
        <v>832</v>
      </c>
      <c r="B794" s="5"/>
      <c r="C794" s="6" t="n">
        <v>370</v>
      </c>
      <c r="D794" s="8" t="n">
        <v>3</v>
      </c>
    </row>
    <row r="795" customFormat="false" ht="13.8" hidden="false" customHeight="false" outlineLevel="0" collapsed="false">
      <c r="A795" s="4" t="s">
        <v>833</v>
      </c>
      <c r="B795" s="5"/>
      <c r="C795" s="6" t="n">
        <v>245</v>
      </c>
      <c r="D795" s="8" t="n">
        <v>3</v>
      </c>
    </row>
    <row r="796" customFormat="false" ht="13.8" hidden="false" customHeight="false" outlineLevel="0" collapsed="false">
      <c r="A796" s="4" t="s">
        <v>834</v>
      </c>
      <c r="B796" s="5"/>
      <c r="C796" s="6" t="n">
        <v>245</v>
      </c>
      <c r="D796" s="8" t="n">
        <v>3</v>
      </c>
    </row>
    <row r="797" customFormat="false" ht="13.8" hidden="false" customHeight="false" outlineLevel="0" collapsed="false">
      <c r="A797" s="4" t="s">
        <v>835</v>
      </c>
      <c r="B797" s="5"/>
      <c r="C797" s="6" t="n">
        <v>245</v>
      </c>
      <c r="D797" s="8" t="n">
        <v>3</v>
      </c>
    </row>
    <row r="798" customFormat="false" ht="13.8" hidden="false" customHeight="false" outlineLevel="0" collapsed="false">
      <c r="A798" s="4" t="s">
        <v>836</v>
      </c>
      <c r="B798" s="5"/>
      <c r="C798" s="6" t="n">
        <v>245</v>
      </c>
      <c r="D798" s="8" t="n">
        <v>3</v>
      </c>
    </row>
    <row r="799" customFormat="false" ht="13.8" hidden="false" customHeight="false" outlineLevel="0" collapsed="false">
      <c r="A799" s="4" t="s">
        <v>837</v>
      </c>
      <c r="B799" s="5"/>
      <c r="C799" s="9" t="n">
        <v>1255</v>
      </c>
      <c r="D799" s="8" t="n">
        <v>3</v>
      </c>
    </row>
    <row r="800" customFormat="false" ht="13.8" hidden="false" customHeight="false" outlineLevel="0" collapsed="false">
      <c r="A800" s="4" t="s">
        <v>838</v>
      </c>
      <c r="B800" s="5"/>
      <c r="C800" s="9" t="n">
        <v>1255</v>
      </c>
      <c r="D800" s="8" t="n">
        <v>3</v>
      </c>
    </row>
    <row r="801" customFormat="false" ht="13.8" hidden="false" customHeight="false" outlineLevel="0" collapsed="false">
      <c r="A801" s="4" t="s">
        <v>839</v>
      </c>
      <c r="B801" s="5"/>
      <c r="C801" s="6" t="n">
        <v>980</v>
      </c>
      <c r="D801" s="5" t="s">
        <v>271</v>
      </c>
    </row>
    <row r="802" customFormat="false" ht="13.8" hidden="false" customHeight="false" outlineLevel="0" collapsed="false">
      <c r="A802" s="4" t="s">
        <v>840</v>
      </c>
      <c r="B802" s="5"/>
      <c r="C802" s="9" t="n">
        <v>21340</v>
      </c>
      <c r="D802" s="5" t="s">
        <v>506</v>
      </c>
    </row>
    <row r="803" customFormat="false" ht="13.8" hidden="false" customHeight="false" outlineLevel="0" collapsed="false">
      <c r="A803" s="4" t="s">
        <v>841</v>
      </c>
      <c r="B803" s="5"/>
      <c r="C803" s="9" t="n">
        <v>21340</v>
      </c>
      <c r="D803" s="5" t="s">
        <v>506</v>
      </c>
    </row>
    <row r="804" customFormat="false" ht="13.8" hidden="false" customHeight="false" outlineLevel="0" collapsed="false">
      <c r="A804" s="4" t="s">
        <v>842</v>
      </c>
      <c r="B804" s="5"/>
      <c r="C804" s="9" t="n">
        <v>21340</v>
      </c>
      <c r="D804" s="5" t="s">
        <v>506</v>
      </c>
    </row>
    <row r="805" customFormat="false" ht="13.8" hidden="false" customHeight="false" outlineLevel="0" collapsed="false">
      <c r="A805" s="4" t="s">
        <v>843</v>
      </c>
      <c r="B805" s="5"/>
      <c r="C805" s="9" t="n">
        <v>7530</v>
      </c>
      <c r="D805" s="5" t="s">
        <v>506</v>
      </c>
    </row>
    <row r="806" customFormat="false" ht="13.8" hidden="false" customHeight="false" outlineLevel="0" collapsed="false">
      <c r="A806" s="4" t="s">
        <v>844</v>
      </c>
      <c r="B806" s="5"/>
      <c r="C806" s="9" t="n">
        <v>7530</v>
      </c>
      <c r="D806" s="5" t="s">
        <v>506</v>
      </c>
    </row>
    <row r="807" customFormat="false" ht="13.8" hidden="false" customHeight="false" outlineLevel="0" collapsed="false">
      <c r="A807" s="4" t="s">
        <v>845</v>
      </c>
      <c r="B807" s="5"/>
      <c r="C807" s="9" t="n">
        <v>1540</v>
      </c>
      <c r="D807" s="5" t="s">
        <v>279</v>
      </c>
    </row>
    <row r="808" customFormat="false" ht="13.8" hidden="false" customHeight="false" outlineLevel="0" collapsed="false">
      <c r="A808" s="4" t="s">
        <v>846</v>
      </c>
      <c r="B808" s="5"/>
      <c r="C808" s="6" t="n">
        <v>770</v>
      </c>
      <c r="D808" s="5" t="s">
        <v>279</v>
      </c>
    </row>
    <row r="809" customFormat="false" ht="13.8" hidden="false" customHeight="false" outlineLevel="0" collapsed="false">
      <c r="A809" s="4" t="s">
        <v>847</v>
      </c>
      <c r="B809" s="5"/>
      <c r="C809" s="6" t="n">
        <v>470</v>
      </c>
      <c r="D809" s="5" t="s">
        <v>279</v>
      </c>
    </row>
    <row r="810" customFormat="false" ht="13.8" hidden="false" customHeight="false" outlineLevel="0" collapsed="false">
      <c r="A810" s="4" t="s">
        <v>848</v>
      </c>
      <c r="B810" s="5"/>
      <c r="C810" s="9" t="n">
        <v>1620</v>
      </c>
      <c r="D810" s="5" t="s">
        <v>279</v>
      </c>
    </row>
    <row r="811" customFormat="false" ht="13.8" hidden="false" customHeight="false" outlineLevel="0" collapsed="false">
      <c r="A811" s="4" t="s">
        <v>849</v>
      </c>
      <c r="B811" s="5"/>
      <c r="C811" s="9" t="n">
        <v>1360</v>
      </c>
      <c r="D811" s="5" t="s">
        <v>279</v>
      </c>
    </row>
    <row r="812" customFormat="false" ht="13.8" hidden="false" customHeight="false" outlineLevel="0" collapsed="false">
      <c r="A812" s="4" t="s">
        <v>850</v>
      </c>
      <c r="B812" s="5"/>
      <c r="C812" s="9" t="n">
        <v>2040</v>
      </c>
      <c r="D812" s="5" t="s">
        <v>279</v>
      </c>
    </row>
    <row r="813" customFormat="false" ht="13.8" hidden="false" customHeight="false" outlineLevel="0" collapsed="false">
      <c r="A813" s="4" t="s">
        <v>851</v>
      </c>
      <c r="B813" s="5"/>
      <c r="C813" s="9" t="n">
        <v>3655</v>
      </c>
      <c r="D813" s="5" t="s">
        <v>279</v>
      </c>
    </row>
    <row r="814" customFormat="false" ht="13.8" hidden="false" customHeight="false" outlineLevel="0" collapsed="false">
      <c r="A814" s="4" t="s">
        <v>852</v>
      </c>
      <c r="B814" s="5"/>
      <c r="C814" s="9" t="n">
        <v>3895</v>
      </c>
      <c r="D814" s="5" t="s">
        <v>279</v>
      </c>
    </row>
    <row r="815" customFormat="false" ht="13.8" hidden="false" customHeight="false" outlineLevel="0" collapsed="false">
      <c r="A815" s="4" t="s">
        <v>853</v>
      </c>
      <c r="B815" s="5"/>
      <c r="C815" s="9" t="n">
        <v>2120</v>
      </c>
      <c r="D815" s="5" t="s">
        <v>279</v>
      </c>
    </row>
    <row r="816" customFormat="false" ht="13.8" hidden="false" customHeight="false" outlineLevel="0" collapsed="false">
      <c r="A816" s="4" t="s">
        <v>854</v>
      </c>
      <c r="B816" s="5"/>
      <c r="C816" s="9" t="n">
        <v>5280</v>
      </c>
      <c r="D816" s="5" t="s">
        <v>506</v>
      </c>
    </row>
    <row r="817" customFormat="false" ht="13.8" hidden="false" customHeight="false" outlineLevel="0" collapsed="false">
      <c r="A817" s="4" t="s">
        <v>855</v>
      </c>
      <c r="B817" s="5"/>
      <c r="C817" s="9" t="n">
        <v>11880</v>
      </c>
      <c r="D817" s="5" t="s">
        <v>506</v>
      </c>
    </row>
    <row r="818" customFormat="false" ht="13.8" hidden="false" customHeight="false" outlineLevel="0" collapsed="false">
      <c r="A818" s="4" t="s">
        <v>856</v>
      </c>
      <c r="B818" s="5"/>
      <c r="C818" s="9" t="n">
        <v>6600</v>
      </c>
      <c r="D818" s="5" t="s">
        <v>472</v>
      </c>
    </row>
    <row r="819" customFormat="false" ht="13.8" hidden="false" customHeight="false" outlineLevel="0" collapsed="false">
      <c r="A819" s="4" t="s">
        <v>857</v>
      </c>
      <c r="B819" s="5"/>
      <c r="C819" s="9" t="n">
        <v>2375</v>
      </c>
      <c r="D819" s="5" t="s">
        <v>506</v>
      </c>
    </row>
    <row r="820" customFormat="false" ht="13.8" hidden="false" customHeight="false" outlineLevel="0" collapsed="false">
      <c r="A820" s="4" t="s">
        <v>858</v>
      </c>
      <c r="B820" s="5"/>
      <c r="C820" s="9" t="n">
        <v>2070</v>
      </c>
      <c r="D820" s="5" t="s">
        <v>279</v>
      </c>
    </row>
    <row r="821" customFormat="false" ht="13.8" hidden="false" customHeight="false" outlineLevel="0" collapsed="false">
      <c r="A821" s="4" t="s">
        <v>859</v>
      </c>
      <c r="B821" s="5"/>
      <c r="C821" s="9" t="n">
        <v>6160</v>
      </c>
      <c r="D821" s="5" t="s">
        <v>506</v>
      </c>
    </row>
    <row r="822" customFormat="false" ht="13.8" hidden="false" customHeight="false" outlineLevel="0" collapsed="false">
      <c r="A822" s="4" t="s">
        <v>860</v>
      </c>
      <c r="B822" s="5"/>
      <c r="C822" s="9" t="n">
        <v>7700</v>
      </c>
      <c r="D822" s="5" t="s">
        <v>237</v>
      </c>
    </row>
    <row r="823" customFormat="false" ht="13.8" hidden="false" customHeight="false" outlineLevel="0" collapsed="false">
      <c r="A823" s="4" t="s">
        <v>861</v>
      </c>
      <c r="B823" s="5"/>
      <c r="C823" s="9" t="n">
        <v>6930</v>
      </c>
      <c r="D823" s="5" t="s">
        <v>237</v>
      </c>
    </row>
    <row r="824" customFormat="false" ht="13.8" hidden="false" customHeight="false" outlineLevel="0" collapsed="false">
      <c r="A824" s="4" t="s">
        <v>862</v>
      </c>
      <c r="B824" s="5"/>
      <c r="C824" s="9" t="n">
        <v>7700</v>
      </c>
      <c r="D824" s="5" t="s">
        <v>237</v>
      </c>
    </row>
    <row r="825" customFormat="false" ht="13.8" hidden="false" customHeight="false" outlineLevel="0" collapsed="false">
      <c r="A825" s="4" t="s">
        <v>863</v>
      </c>
      <c r="B825" s="5"/>
      <c r="C825" s="9" t="n">
        <v>10010</v>
      </c>
      <c r="D825" s="5" t="s">
        <v>472</v>
      </c>
    </row>
    <row r="826" customFormat="false" ht="13.8" hidden="false" customHeight="false" outlineLevel="0" collapsed="false">
      <c r="A826" s="4" t="s">
        <v>864</v>
      </c>
      <c r="B826" s="5"/>
      <c r="C826" s="9" t="n">
        <v>4620</v>
      </c>
      <c r="D826" s="5" t="s">
        <v>56</v>
      </c>
    </row>
    <row r="827" customFormat="false" ht="13.8" hidden="false" customHeight="false" outlineLevel="0" collapsed="false">
      <c r="A827" s="4" t="s">
        <v>865</v>
      </c>
      <c r="B827" s="5"/>
      <c r="C827" s="9" t="n">
        <v>6930</v>
      </c>
      <c r="D827" s="5" t="s">
        <v>237</v>
      </c>
    </row>
    <row r="828" customFormat="false" ht="13.8" hidden="false" customHeight="false" outlineLevel="0" collapsed="false">
      <c r="A828" s="4" t="s">
        <v>866</v>
      </c>
      <c r="B828" s="5"/>
      <c r="C828" s="9" t="n">
        <v>9240</v>
      </c>
      <c r="D828" s="5" t="s">
        <v>235</v>
      </c>
    </row>
    <row r="829" customFormat="false" ht="13.8" hidden="false" customHeight="false" outlineLevel="0" collapsed="false">
      <c r="A829" s="4" t="s">
        <v>867</v>
      </c>
      <c r="B829" s="5"/>
      <c r="C829" s="9" t="n">
        <v>11550</v>
      </c>
      <c r="D829" s="5" t="s">
        <v>472</v>
      </c>
    </row>
    <row r="830" customFormat="false" ht="13.8" hidden="false" customHeight="false" outlineLevel="0" collapsed="false">
      <c r="A830" s="4" t="s">
        <v>868</v>
      </c>
      <c r="B830" s="5"/>
      <c r="C830" s="9" t="n">
        <v>13860</v>
      </c>
      <c r="D830" s="5" t="s">
        <v>399</v>
      </c>
    </row>
    <row r="831" customFormat="false" ht="13.8" hidden="false" customHeight="false" outlineLevel="0" collapsed="false">
      <c r="A831" s="4" t="s">
        <v>869</v>
      </c>
      <c r="B831" s="5"/>
      <c r="C831" s="9" t="n">
        <v>16170</v>
      </c>
      <c r="D831" s="5" t="s">
        <v>514</v>
      </c>
    </row>
    <row r="832" customFormat="false" ht="13.8" hidden="false" customHeight="false" outlineLevel="0" collapsed="false">
      <c r="A832" s="4" t="s">
        <v>870</v>
      </c>
      <c r="B832" s="5"/>
      <c r="C832" s="9" t="n">
        <v>18480</v>
      </c>
      <c r="D832" s="5" t="s">
        <v>506</v>
      </c>
    </row>
    <row r="833" customFormat="false" ht="13.8" hidden="false" customHeight="false" outlineLevel="0" collapsed="false">
      <c r="A833" s="4" t="s">
        <v>871</v>
      </c>
      <c r="B833" s="5"/>
      <c r="C833" s="9" t="n">
        <v>20790</v>
      </c>
      <c r="D833" s="5" t="s">
        <v>648</v>
      </c>
    </row>
    <row r="834" customFormat="false" ht="13.8" hidden="false" customHeight="false" outlineLevel="0" collapsed="false">
      <c r="A834" s="4" t="s">
        <v>872</v>
      </c>
      <c r="B834" s="5"/>
      <c r="C834" s="9" t="n">
        <v>23100</v>
      </c>
      <c r="D834" s="5" t="s">
        <v>635</v>
      </c>
    </row>
    <row r="835" customFormat="false" ht="13.8" hidden="false" customHeight="false" outlineLevel="0" collapsed="false">
      <c r="A835" s="4" t="s">
        <v>873</v>
      </c>
      <c r="B835" s="5"/>
      <c r="C835" s="9" t="n">
        <v>12505</v>
      </c>
      <c r="D835" s="5" t="s">
        <v>514</v>
      </c>
    </row>
    <row r="836" customFormat="false" ht="13.8" hidden="false" customHeight="false" outlineLevel="0" collapsed="false">
      <c r="A836" s="4" t="s">
        <v>874</v>
      </c>
      <c r="B836" s="5"/>
      <c r="C836" s="9" t="n">
        <v>12505</v>
      </c>
      <c r="D836" s="5" t="s">
        <v>514</v>
      </c>
    </row>
    <row r="837" customFormat="false" ht="13.8" hidden="false" customHeight="false" outlineLevel="0" collapsed="false">
      <c r="A837" s="4" t="s">
        <v>875</v>
      </c>
      <c r="B837" s="5"/>
      <c r="C837" s="9" t="n">
        <v>12505</v>
      </c>
      <c r="D837" s="5" t="s">
        <v>514</v>
      </c>
    </row>
    <row r="838" customFormat="false" ht="13.8" hidden="false" customHeight="false" outlineLevel="0" collapsed="false">
      <c r="A838" s="4" t="s">
        <v>876</v>
      </c>
      <c r="B838" s="5"/>
      <c r="C838" s="9" t="n">
        <v>12505</v>
      </c>
      <c r="D838" s="5" t="s">
        <v>514</v>
      </c>
    </row>
    <row r="839" customFormat="false" ht="13.8" hidden="false" customHeight="false" outlineLevel="0" collapsed="false">
      <c r="A839" s="4" t="s">
        <v>877</v>
      </c>
      <c r="B839" s="5"/>
      <c r="C839" s="9" t="n">
        <v>12505</v>
      </c>
      <c r="D839" s="5" t="s">
        <v>514</v>
      </c>
    </row>
    <row r="840" customFormat="false" ht="13.8" hidden="false" customHeight="false" outlineLevel="0" collapsed="false">
      <c r="A840" s="4" t="s">
        <v>878</v>
      </c>
      <c r="B840" s="5"/>
      <c r="C840" s="9" t="n">
        <v>5865</v>
      </c>
      <c r="D840" s="5" t="s">
        <v>648</v>
      </c>
    </row>
    <row r="841" customFormat="false" ht="13.8" hidden="false" customHeight="false" outlineLevel="0" collapsed="false">
      <c r="A841" s="4" t="s">
        <v>879</v>
      </c>
      <c r="B841" s="5"/>
      <c r="C841" s="9" t="n">
        <v>5015</v>
      </c>
      <c r="D841" s="5" t="s">
        <v>285</v>
      </c>
    </row>
    <row r="842" customFormat="false" ht="13.8" hidden="false" customHeight="false" outlineLevel="0" collapsed="false">
      <c r="A842" s="4" t="s">
        <v>880</v>
      </c>
      <c r="B842" s="5"/>
      <c r="C842" s="9" t="n">
        <v>6120</v>
      </c>
      <c r="D842" s="5" t="s">
        <v>285</v>
      </c>
    </row>
    <row r="843" customFormat="false" ht="13.8" hidden="false" customHeight="false" outlineLevel="0" collapsed="false">
      <c r="A843" s="4" t="s">
        <v>881</v>
      </c>
      <c r="B843" s="5"/>
      <c r="C843" s="9" t="n">
        <v>7642</v>
      </c>
      <c r="D843" s="5" t="s">
        <v>285</v>
      </c>
    </row>
    <row r="844" customFormat="false" ht="13.8" hidden="false" customHeight="false" outlineLevel="0" collapsed="false">
      <c r="A844" s="4" t="s">
        <v>882</v>
      </c>
      <c r="B844" s="5"/>
      <c r="C844" s="9" t="n">
        <v>8585</v>
      </c>
      <c r="D844" s="5" t="s">
        <v>285</v>
      </c>
    </row>
    <row r="845" customFormat="false" ht="13.8" hidden="false" customHeight="false" outlineLevel="0" collapsed="false">
      <c r="A845" s="4" t="s">
        <v>883</v>
      </c>
      <c r="B845" s="5"/>
      <c r="C845" s="9" t="n">
        <v>11475</v>
      </c>
      <c r="D845" s="5" t="s">
        <v>285</v>
      </c>
    </row>
    <row r="846" customFormat="false" ht="13.8" hidden="false" customHeight="false" outlineLevel="0" collapsed="false">
      <c r="A846" s="4" t="s">
        <v>884</v>
      </c>
      <c r="B846" s="5"/>
      <c r="C846" s="9" t="n">
        <v>13252</v>
      </c>
      <c r="D846" s="5" t="s">
        <v>285</v>
      </c>
    </row>
    <row r="847" customFormat="false" ht="13.8" hidden="false" customHeight="false" outlineLevel="0" collapsed="false">
      <c r="A847" s="4" t="s">
        <v>885</v>
      </c>
      <c r="B847" s="5"/>
      <c r="C847" s="9" t="n">
        <v>6375</v>
      </c>
      <c r="D847" s="5" t="s">
        <v>285</v>
      </c>
    </row>
    <row r="848" customFormat="false" ht="13.8" hidden="false" customHeight="false" outlineLevel="0" collapsed="false">
      <c r="A848" s="4" t="s">
        <v>886</v>
      </c>
      <c r="B848" s="5"/>
      <c r="C848" s="9" t="n">
        <v>8415</v>
      </c>
      <c r="D848" s="5" t="s">
        <v>285</v>
      </c>
    </row>
    <row r="849" customFormat="false" ht="13.8" hidden="false" customHeight="false" outlineLevel="0" collapsed="false">
      <c r="A849" s="4" t="s">
        <v>887</v>
      </c>
      <c r="B849" s="5"/>
      <c r="C849" s="9" t="n">
        <v>8415</v>
      </c>
      <c r="D849" s="5" t="s">
        <v>285</v>
      </c>
    </row>
    <row r="850" customFormat="false" ht="13.8" hidden="false" customHeight="false" outlineLevel="0" collapsed="false">
      <c r="A850" s="4" t="s">
        <v>888</v>
      </c>
      <c r="B850" s="5"/>
      <c r="C850" s="9" t="n">
        <v>10625</v>
      </c>
      <c r="D850" s="5" t="s">
        <v>285</v>
      </c>
    </row>
    <row r="851" customFormat="false" ht="13.8" hidden="false" customHeight="false" outlineLevel="0" collapsed="false">
      <c r="A851" s="4" t="s">
        <v>889</v>
      </c>
      <c r="B851" s="5"/>
      <c r="C851" s="9" t="n">
        <v>5525</v>
      </c>
      <c r="D851" s="5" t="s">
        <v>285</v>
      </c>
    </row>
    <row r="852" customFormat="false" ht="13.8" hidden="false" customHeight="false" outlineLevel="0" collapsed="false">
      <c r="A852" s="4" t="s">
        <v>890</v>
      </c>
      <c r="B852" s="5"/>
      <c r="C852" s="9" t="n">
        <v>5525</v>
      </c>
      <c r="D852" s="5" t="s">
        <v>648</v>
      </c>
    </row>
    <row r="853" customFormat="false" ht="13.8" hidden="false" customHeight="false" outlineLevel="0" collapsed="false">
      <c r="A853" s="4" t="s">
        <v>891</v>
      </c>
      <c r="B853" s="5"/>
      <c r="C853" s="9" t="n">
        <v>5525</v>
      </c>
      <c r="D853" s="5" t="s">
        <v>648</v>
      </c>
    </row>
    <row r="854" customFormat="false" ht="13.8" hidden="false" customHeight="false" outlineLevel="0" collapsed="false">
      <c r="A854" s="4" t="s">
        <v>892</v>
      </c>
      <c r="B854" s="5"/>
      <c r="C854" s="9" t="n">
        <v>8415</v>
      </c>
      <c r="D854" s="5" t="s">
        <v>648</v>
      </c>
    </row>
    <row r="855" customFormat="false" ht="13.8" hidden="false" customHeight="false" outlineLevel="0" collapsed="false">
      <c r="A855" s="4" t="s">
        <v>893</v>
      </c>
      <c r="B855" s="5"/>
      <c r="C855" s="9" t="n">
        <v>5955</v>
      </c>
      <c r="D855" s="5" t="s">
        <v>648</v>
      </c>
    </row>
    <row r="856" customFormat="false" ht="13.8" hidden="false" customHeight="false" outlineLevel="0" collapsed="false">
      <c r="A856" s="4" t="s">
        <v>894</v>
      </c>
      <c r="B856" s="5"/>
      <c r="C856" s="9" t="n">
        <v>10085</v>
      </c>
      <c r="D856" s="5" t="s">
        <v>237</v>
      </c>
    </row>
    <row r="857" customFormat="false" ht="13.8" hidden="false" customHeight="false" outlineLevel="0" collapsed="false">
      <c r="A857" s="4" t="s">
        <v>895</v>
      </c>
      <c r="B857" s="5"/>
      <c r="C857" s="9" t="n">
        <v>1115</v>
      </c>
      <c r="D857" s="5" t="s">
        <v>31</v>
      </c>
    </row>
    <row r="858" customFormat="false" ht="13.8" hidden="false" customHeight="false" outlineLevel="0" collapsed="false">
      <c r="A858" s="4" t="s">
        <v>896</v>
      </c>
      <c r="B858" s="5"/>
      <c r="C858" s="6" t="n">
        <v>510</v>
      </c>
      <c r="D858" s="5" t="s">
        <v>31</v>
      </c>
    </row>
    <row r="859" customFormat="false" ht="13.8" hidden="false" customHeight="false" outlineLevel="0" collapsed="false">
      <c r="A859" s="4" t="s">
        <v>897</v>
      </c>
      <c r="B859" s="5"/>
      <c r="C859" s="9" t="n">
        <v>1115</v>
      </c>
      <c r="D859" s="5" t="s">
        <v>31</v>
      </c>
    </row>
    <row r="860" customFormat="false" ht="13.8" hidden="false" customHeight="false" outlineLevel="0" collapsed="false">
      <c r="A860" s="4" t="s">
        <v>898</v>
      </c>
      <c r="B860" s="5"/>
      <c r="C860" s="9" t="n">
        <v>16925</v>
      </c>
      <c r="D860" s="5" t="s">
        <v>506</v>
      </c>
    </row>
    <row r="861" customFormat="false" ht="13.8" hidden="false" customHeight="false" outlineLevel="0" collapsed="false">
      <c r="A861" s="4" t="s">
        <v>899</v>
      </c>
      <c r="B861" s="5"/>
      <c r="C861" s="9" t="n">
        <v>21155</v>
      </c>
      <c r="D861" s="5" t="s">
        <v>506</v>
      </c>
    </row>
    <row r="862" customFormat="false" ht="13.8" hidden="false" customHeight="false" outlineLevel="0" collapsed="false">
      <c r="A862" s="4" t="s">
        <v>900</v>
      </c>
      <c r="B862" s="5"/>
      <c r="C862" s="9" t="n">
        <v>21175</v>
      </c>
      <c r="D862" s="5" t="s">
        <v>506</v>
      </c>
    </row>
    <row r="863" customFormat="false" ht="13.8" hidden="false" customHeight="false" outlineLevel="0" collapsed="false">
      <c r="A863" s="4" t="s">
        <v>901</v>
      </c>
      <c r="B863" s="5"/>
      <c r="C863" s="9" t="n">
        <v>10155</v>
      </c>
      <c r="D863" s="5" t="s">
        <v>472</v>
      </c>
    </row>
    <row r="864" customFormat="false" ht="13.8" hidden="false" customHeight="false" outlineLevel="0" collapsed="false">
      <c r="A864" s="4" t="s">
        <v>902</v>
      </c>
      <c r="B864" s="5"/>
      <c r="C864" s="6" t="n">
        <v>730</v>
      </c>
      <c r="D864" s="5" t="s">
        <v>237</v>
      </c>
    </row>
    <row r="865" customFormat="false" ht="13.8" hidden="false" customHeight="false" outlineLevel="0" collapsed="false">
      <c r="A865" s="4" t="s">
        <v>903</v>
      </c>
      <c r="B865" s="5"/>
      <c r="C865" s="6" t="n">
        <v>330</v>
      </c>
      <c r="D865" s="7" t="n">
        <v>1</v>
      </c>
    </row>
    <row r="866" customFormat="false" ht="13.8" hidden="false" customHeight="false" outlineLevel="0" collapsed="false">
      <c r="A866" s="4" t="s">
        <v>904</v>
      </c>
      <c r="B866" s="5"/>
      <c r="C866" s="6" t="n">
        <v>370</v>
      </c>
      <c r="D866" s="5" t="s">
        <v>237</v>
      </c>
    </row>
    <row r="867" customFormat="false" ht="13.8" hidden="false" customHeight="false" outlineLevel="0" collapsed="false">
      <c r="A867" s="4" t="s">
        <v>905</v>
      </c>
      <c r="B867" s="5"/>
      <c r="C867" s="6" t="n">
        <v>490</v>
      </c>
      <c r="D867" s="5" t="s">
        <v>235</v>
      </c>
    </row>
    <row r="868" customFormat="false" ht="13.8" hidden="false" customHeight="false" outlineLevel="0" collapsed="false">
      <c r="A868" s="4" t="s">
        <v>906</v>
      </c>
      <c r="B868" s="5"/>
      <c r="C868" s="6" t="n">
        <v>355</v>
      </c>
      <c r="D868" s="5" t="s">
        <v>56</v>
      </c>
    </row>
    <row r="869" customFormat="false" ht="13.8" hidden="false" customHeight="false" outlineLevel="0" collapsed="false">
      <c r="A869" s="4" t="s">
        <v>907</v>
      </c>
      <c r="B869" s="5"/>
      <c r="C869" s="6" t="n">
        <v>540</v>
      </c>
      <c r="D869" s="5" t="s">
        <v>399</v>
      </c>
    </row>
    <row r="870" customFormat="false" ht="13.8" hidden="false" customHeight="false" outlineLevel="0" collapsed="false">
      <c r="A870" s="4" t="s">
        <v>908</v>
      </c>
      <c r="B870" s="5"/>
      <c r="C870" s="6" t="n">
        <v>695</v>
      </c>
      <c r="D870" s="5" t="s">
        <v>135</v>
      </c>
    </row>
    <row r="871" customFormat="false" ht="13.8" hidden="false" customHeight="false" outlineLevel="0" collapsed="false">
      <c r="A871" s="4" t="s">
        <v>909</v>
      </c>
      <c r="B871" s="5"/>
      <c r="C871" s="6" t="n">
        <v>455</v>
      </c>
      <c r="D871" s="5" t="s">
        <v>237</v>
      </c>
    </row>
    <row r="872" customFormat="false" ht="13.8" hidden="false" customHeight="false" outlineLevel="0" collapsed="false">
      <c r="A872" s="4" t="s">
        <v>910</v>
      </c>
      <c r="B872" s="5"/>
      <c r="C872" s="6" t="n">
        <v>825</v>
      </c>
      <c r="D872" s="7" t="n">
        <v>1</v>
      </c>
    </row>
    <row r="873" customFormat="false" ht="13.8" hidden="false" customHeight="false" outlineLevel="0" collapsed="false">
      <c r="A873" s="4" t="s">
        <v>911</v>
      </c>
      <c r="B873" s="5"/>
      <c r="C873" s="6" t="n">
        <v>430</v>
      </c>
      <c r="D873" s="5" t="s">
        <v>56</v>
      </c>
    </row>
    <row r="874" customFormat="false" ht="13.8" hidden="false" customHeight="false" outlineLevel="0" collapsed="false">
      <c r="A874" s="4" t="s">
        <v>912</v>
      </c>
      <c r="B874" s="5"/>
      <c r="C874" s="6" t="n">
        <v>580</v>
      </c>
      <c r="D874" s="5" t="s">
        <v>279</v>
      </c>
    </row>
    <row r="875" customFormat="false" ht="13.8" hidden="false" customHeight="false" outlineLevel="0" collapsed="false">
      <c r="A875" s="4" t="s">
        <v>913</v>
      </c>
      <c r="B875" s="5"/>
      <c r="C875" s="6" t="n">
        <v>330</v>
      </c>
      <c r="D875" s="5" t="s">
        <v>237</v>
      </c>
    </row>
    <row r="876" customFormat="false" ht="13.8" hidden="false" customHeight="false" outlineLevel="0" collapsed="false">
      <c r="A876" s="4" t="s">
        <v>914</v>
      </c>
      <c r="B876" s="5"/>
      <c r="C876" s="6" t="n">
        <v>265</v>
      </c>
      <c r="D876" s="5" t="s">
        <v>237</v>
      </c>
    </row>
    <row r="877" customFormat="false" ht="13.8" hidden="false" customHeight="false" outlineLevel="0" collapsed="false">
      <c r="A877" s="4" t="s">
        <v>915</v>
      </c>
      <c r="B877" s="5"/>
      <c r="C877" s="6" t="n">
        <v>455</v>
      </c>
      <c r="D877" s="5" t="s">
        <v>237</v>
      </c>
    </row>
    <row r="878" customFormat="false" ht="13.8" hidden="false" customHeight="false" outlineLevel="0" collapsed="false">
      <c r="A878" s="4" t="s">
        <v>916</v>
      </c>
      <c r="B878" s="5"/>
      <c r="C878" s="6" t="n">
        <v>165</v>
      </c>
      <c r="D878" s="7" t="n">
        <v>1</v>
      </c>
    </row>
    <row r="879" customFormat="false" ht="13.8" hidden="false" customHeight="false" outlineLevel="0" collapsed="false">
      <c r="A879" s="4" t="s">
        <v>917</v>
      </c>
      <c r="B879" s="5"/>
      <c r="C879" s="6" t="n">
        <v>450</v>
      </c>
      <c r="D879" s="5" t="s">
        <v>279</v>
      </c>
    </row>
    <row r="880" customFormat="false" ht="13.8" hidden="false" customHeight="false" outlineLevel="0" collapsed="false">
      <c r="A880" s="4" t="s">
        <v>918</v>
      </c>
      <c r="B880" s="5"/>
      <c r="C880" s="6" t="n">
        <v>440</v>
      </c>
      <c r="D880" s="5" t="s">
        <v>279</v>
      </c>
    </row>
    <row r="881" customFormat="false" ht="13.8" hidden="false" customHeight="false" outlineLevel="0" collapsed="false">
      <c r="A881" s="4" t="s">
        <v>919</v>
      </c>
      <c r="B881" s="5"/>
      <c r="C881" s="6" t="n">
        <v>550</v>
      </c>
      <c r="D881" s="5" t="s">
        <v>56</v>
      </c>
    </row>
    <row r="882" customFormat="false" ht="13.8" hidden="false" customHeight="false" outlineLevel="0" collapsed="false">
      <c r="A882" s="4" t="s">
        <v>920</v>
      </c>
      <c r="B882" s="5"/>
      <c r="C882" s="6" t="n">
        <v>520</v>
      </c>
      <c r="D882" s="5" t="s">
        <v>279</v>
      </c>
    </row>
    <row r="883" customFormat="false" ht="13.8" hidden="false" customHeight="false" outlineLevel="0" collapsed="false">
      <c r="A883" s="4" t="s">
        <v>921</v>
      </c>
      <c r="B883" s="5"/>
      <c r="C883" s="6" t="n">
        <v>680</v>
      </c>
      <c r="D883" s="5" t="s">
        <v>237</v>
      </c>
    </row>
    <row r="884" customFormat="false" ht="13.8" hidden="false" customHeight="false" outlineLevel="0" collapsed="false">
      <c r="A884" s="4" t="s">
        <v>922</v>
      </c>
      <c r="B884" s="5"/>
      <c r="C884" s="6" t="n">
        <v>520</v>
      </c>
      <c r="D884" s="5" t="s">
        <v>237</v>
      </c>
    </row>
    <row r="885" customFormat="false" ht="13.8" hidden="false" customHeight="false" outlineLevel="0" collapsed="false">
      <c r="A885" s="4" t="s">
        <v>923</v>
      </c>
      <c r="B885" s="5"/>
      <c r="C885" s="6" t="n">
        <v>585</v>
      </c>
      <c r="D885" s="5" t="s">
        <v>399</v>
      </c>
    </row>
    <row r="886" customFormat="false" ht="13.8" hidden="false" customHeight="false" outlineLevel="0" collapsed="false">
      <c r="A886" s="4" t="s">
        <v>924</v>
      </c>
      <c r="B886" s="5"/>
      <c r="C886" s="6" t="n">
        <v>640</v>
      </c>
      <c r="D886" s="5" t="s">
        <v>56</v>
      </c>
    </row>
    <row r="887" customFormat="false" ht="13.8" hidden="false" customHeight="false" outlineLevel="0" collapsed="false">
      <c r="A887" s="4" t="s">
        <v>925</v>
      </c>
      <c r="B887" s="5"/>
      <c r="C887" s="6" t="n">
        <v>485</v>
      </c>
      <c r="D887" s="5" t="s">
        <v>279</v>
      </c>
    </row>
    <row r="888" customFormat="false" ht="13.8" hidden="false" customHeight="false" outlineLevel="0" collapsed="false">
      <c r="A888" s="4" t="s">
        <v>926</v>
      </c>
      <c r="B888" s="5"/>
      <c r="C888" s="6" t="n">
        <v>440</v>
      </c>
      <c r="D888" s="5" t="s">
        <v>279</v>
      </c>
    </row>
    <row r="889" customFormat="false" ht="13.8" hidden="false" customHeight="false" outlineLevel="0" collapsed="false">
      <c r="A889" s="4" t="s">
        <v>927</v>
      </c>
      <c r="B889" s="5"/>
      <c r="C889" s="6" t="n">
        <v>640</v>
      </c>
      <c r="D889" s="5" t="s">
        <v>279</v>
      </c>
    </row>
    <row r="890" customFormat="false" ht="13.8" hidden="false" customHeight="false" outlineLevel="0" collapsed="false">
      <c r="A890" s="4" t="s">
        <v>928</v>
      </c>
      <c r="B890" s="5"/>
      <c r="C890" s="6" t="n">
        <v>595</v>
      </c>
      <c r="D890" s="5" t="s">
        <v>56</v>
      </c>
    </row>
    <row r="891" customFormat="false" ht="13.8" hidden="false" customHeight="false" outlineLevel="0" collapsed="false">
      <c r="A891" s="4" t="s">
        <v>929</v>
      </c>
      <c r="B891" s="5"/>
      <c r="C891" s="6" t="n">
        <v>595</v>
      </c>
      <c r="D891" s="5" t="s">
        <v>56</v>
      </c>
    </row>
    <row r="892" customFormat="false" ht="13.8" hidden="false" customHeight="false" outlineLevel="0" collapsed="false">
      <c r="A892" s="4" t="s">
        <v>930</v>
      </c>
      <c r="B892" s="5"/>
      <c r="C892" s="6" t="n">
        <v>440</v>
      </c>
      <c r="D892" s="5" t="s">
        <v>279</v>
      </c>
    </row>
    <row r="893" customFormat="false" ht="13.8" hidden="false" customHeight="false" outlineLevel="0" collapsed="false">
      <c r="A893" s="4" t="s">
        <v>931</v>
      </c>
      <c r="B893" s="5"/>
      <c r="C893" s="6" t="n">
        <v>640</v>
      </c>
      <c r="D893" s="5" t="s">
        <v>237</v>
      </c>
    </row>
    <row r="894" customFormat="false" ht="13.8" hidden="false" customHeight="false" outlineLevel="0" collapsed="false">
      <c r="A894" s="4" t="s">
        <v>932</v>
      </c>
      <c r="B894" s="5"/>
      <c r="C894" s="6" t="n">
        <v>640</v>
      </c>
      <c r="D894" s="5" t="s">
        <v>237</v>
      </c>
    </row>
    <row r="895" customFormat="false" ht="13.8" hidden="false" customHeight="false" outlineLevel="0" collapsed="false">
      <c r="A895" s="4" t="s">
        <v>933</v>
      </c>
      <c r="B895" s="5"/>
      <c r="C895" s="6" t="n">
        <v>570</v>
      </c>
      <c r="D895" s="5" t="s">
        <v>279</v>
      </c>
    </row>
    <row r="896" customFormat="false" ht="13.8" hidden="false" customHeight="false" outlineLevel="0" collapsed="false">
      <c r="A896" s="4" t="s">
        <v>934</v>
      </c>
      <c r="B896" s="5"/>
      <c r="C896" s="6" t="n">
        <v>440</v>
      </c>
      <c r="D896" s="5" t="s">
        <v>56</v>
      </c>
    </row>
    <row r="897" customFormat="false" ht="13.8" hidden="false" customHeight="false" outlineLevel="0" collapsed="false">
      <c r="A897" s="4" t="s">
        <v>935</v>
      </c>
      <c r="B897" s="5"/>
      <c r="C897" s="9" t="n">
        <v>1900</v>
      </c>
      <c r="D897" s="5" t="s">
        <v>237</v>
      </c>
    </row>
    <row r="898" customFormat="false" ht="13.8" hidden="false" customHeight="false" outlineLevel="0" collapsed="false">
      <c r="A898" s="4" t="s">
        <v>936</v>
      </c>
      <c r="B898" s="5"/>
      <c r="C898" s="6" t="n">
        <v>520</v>
      </c>
      <c r="D898" s="5" t="s">
        <v>237</v>
      </c>
    </row>
    <row r="899" customFormat="false" ht="13.8" hidden="false" customHeight="false" outlineLevel="0" collapsed="false">
      <c r="A899" s="4" t="s">
        <v>937</v>
      </c>
      <c r="B899" s="5"/>
      <c r="C899" s="6" t="n">
        <v>675</v>
      </c>
      <c r="D899" s="5" t="s">
        <v>237</v>
      </c>
    </row>
    <row r="900" customFormat="false" ht="13.8" hidden="false" customHeight="false" outlineLevel="0" collapsed="false">
      <c r="A900" s="4" t="s">
        <v>938</v>
      </c>
      <c r="B900" s="5"/>
      <c r="C900" s="6" t="n">
        <v>520</v>
      </c>
      <c r="D900" s="5" t="s">
        <v>279</v>
      </c>
    </row>
    <row r="901" customFormat="false" ht="13.8" hidden="false" customHeight="false" outlineLevel="0" collapsed="false">
      <c r="A901" s="4" t="s">
        <v>939</v>
      </c>
      <c r="B901" s="5"/>
      <c r="C901" s="6" t="n">
        <v>440</v>
      </c>
      <c r="D901" s="5" t="s">
        <v>56</v>
      </c>
    </row>
    <row r="902" customFormat="false" ht="13.8" hidden="false" customHeight="false" outlineLevel="0" collapsed="false">
      <c r="A902" s="4" t="s">
        <v>940</v>
      </c>
      <c r="B902" s="5"/>
      <c r="C902" s="6" t="n">
        <v>840</v>
      </c>
      <c r="D902" s="5" t="s">
        <v>56</v>
      </c>
    </row>
    <row r="903" customFormat="false" ht="13.8" hidden="false" customHeight="false" outlineLevel="0" collapsed="false">
      <c r="A903" s="4" t="s">
        <v>941</v>
      </c>
      <c r="B903" s="5"/>
      <c r="C903" s="6" t="n">
        <v>430</v>
      </c>
      <c r="D903" s="5" t="s">
        <v>279</v>
      </c>
    </row>
    <row r="904" customFormat="false" ht="13.8" hidden="false" customHeight="false" outlineLevel="0" collapsed="false">
      <c r="A904" s="4" t="s">
        <v>942</v>
      </c>
      <c r="B904" s="5"/>
      <c r="C904" s="9" t="n">
        <v>1130</v>
      </c>
      <c r="D904" s="5" t="s">
        <v>56</v>
      </c>
    </row>
    <row r="905" customFormat="false" ht="13.8" hidden="false" customHeight="false" outlineLevel="0" collapsed="false">
      <c r="A905" s="4" t="s">
        <v>943</v>
      </c>
      <c r="B905" s="5"/>
      <c r="C905" s="6" t="n">
        <v>600</v>
      </c>
      <c r="D905" s="5" t="s">
        <v>279</v>
      </c>
    </row>
    <row r="906" customFormat="false" ht="13.8" hidden="false" customHeight="false" outlineLevel="0" collapsed="false">
      <c r="A906" s="4" t="s">
        <v>944</v>
      </c>
      <c r="B906" s="5"/>
      <c r="C906" s="6" t="n">
        <v>440</v>
      </c>
      <c r="D906" s="5" t="s">
        <v>399</v>
      </c>
    </row>
    <row r="907" customFormat="false" ht="13.8" hidden="false" customHeight="false" outlineLevel="0" collapsed="false">
      <c r="A907" s="4" t="s">
        <v>945</v>
      </c>
      <c r="B907" s="5"/>
      <c r="C907" s="6" t="n">
        <v>440</v>
      </c>
      <c r="D907" s="5" t="s">
        <v>399</v>
      </c>
    </row>
    <row r="908" customFormat="false" ht="13.8" hidden="false" customHeight="false" outlineLevel="0" collapsed="false">
      <c r="A908" s="4" t="s">
        <v>946</v>
      </c>
      <c r="B908" s="5"/>
      <c r="C908" s="6" t="n">
        <v>440</v>
      </c>
      <c r="D908" s="5" t="s">
        <v>514</v>
      </c>
    </row>
    <row r="909" customFormat="false" ht="13.8" hidden="false" customHeight="false" outlineLevel="0" collapsed="false">
      <c r="A909" s="4" t="s">
        <v>947</v>
      </c>
      <c r="B909" s="5"/>
      <c r="C909" s="9" t="n">
        <v>1940</v>
      </c>
      <c r="D909" s="5" t="s">
        <v>237</v>
      </c>
    </row>
    <row r="910" customFormat="false" ht="13.8" hidden="false" customHeight="false" outlineLevel="0" collapsed="false">
      <c r="A910" s="4" t="s">
        <v>948</v>
      </c>
      <c r="B910" s="5"/>
      <c r="C910" s="9" t="n">
        <v>1090</v>
      </c>
      <c r="D910" s="5" t="s">
        <v>237</v>
      </c>
    </row>
    <row r="911" customFormat="false" ht="13.8" hidden="false" customHeight="false" outlineLevel="0" collapsed="false">
      <c r="A911" s="4" t="s">
        <v>949</v>
      </c>
      <c r="B911" s="5"/>
      <c r="C911" s="9" t="n">
        <v>1540</v>
      </c>
      <c r="D911" s="5" t="s">
        <v>237</v>
      </c>
    </row>
    <row r="912" customFormat="false" ht="13.8" hidden="false" customHeight="false" outlineLevel="0" collapsed="false">
      <c r="A912" s="4" t="s">
        <v>950</v>
      </c>
      <c r="B912" s="5"/>
      <c r="C912" s="9" t="n">
        <v>1335</v>
      </c>
      <c r="D912" s="5" t="s">
        <v>237</v>
      </c>
    </row>
    <row r="913" customFormat="false" ht="13.8" hidden="false" customHeight="false" outlineLevel="0" collapsed="false">
      <c r="A913" s="4" t="s">
        <v>951</v>
      </c>
      <c r="B913" s="5"/>
      <c r="C913" s="9" t="n">
        <v>1770</v>
      </c>
      <c r="D913" s="5" t="s">
        <v>237</v>
      </c>
    </row>
    <row r="914" customFormat="false" ht="13.8" hidden="false" customHeight="false" outlineLevel="0" collapsed="false">
      <c r="A914" s="4" t="s">
        <v>952</v>
      </c>
      <c r="B914" s="5"/>
      <c r="C914" s="9" t="n">
        <v>1900</v>
      </c>
      <c r="D914" s="5" t="s">
        <v>237</v>
      </c>
    </row>
    <row r="915" customFormat="false" ht="13.8" hidden="false" customHeight="false" outlineLevel="0" collapsed="false">
      <c r="A915" s="4" t="s">
        <v>953</v>
      </c>
      <c r="B915" s="5"/>
      <c r="C915" s="9" t="n">
        <v>1575</v>
      </c>
      <c r="D915" s="5" t="s">
        <v>237</v>
      </c>
    </row>
    <row r="916" customFormat="false" ht="13.8" hidden="false" customHeight="false" outlineLevel="0" collapsed="false">
      <c r="A916" s="4" t="s">
        <v>954</v>
      </c>
      <c r="B916" s="5"/>
      <c r="C916" s="6" t="n">
        <v>720</v>
      </c>
      <c r="D916" s="5" t="s">
        <v>237</v>
      </c>
    </row>
    <row r="917" customFormat="false" ht="13.8" hidden="false" customHeight="false" outlineLevel="0" collapsed="false">
      <c r="A917" s="4" t="s">
        <v>955</v>
      </c>
      <c r="B917" s="5"/>
      <c r="C917" s="9" t="n">
        <v>1200</v>
      </c>
      <c r="D917" s="5" t="s">
        <v>237</v>
      </c>
    </row>
    <row r="918" customFormat="false" ht="13.8" hidden="false" customHeight="false" outlineLevel="0" collapsed="false">
      <c r="A918" s="4" t="s">
        <v>956</v>
      </c>
      <c r="B918" s="5"/>
      <c r="C918" s="9" t="n">
        <v>1120</v>
      </c>
      <c r="D918" s="5" t="s">
        <v>56</v>
      </c>
    </row>
    <row r="919" customFormat="false" ht="13.8" hidden="false" customHeight="false" outlineLevel="0" collapsed="false">
      <c r="A919" s="4" t="s">
        <v>957</v>
      </c>
      <c r="B919" s="5"/>
      <c r="C919" s="9" t="n">
        <v>1900</v>
      </c>
      <c r="D919" s="5" t="s">
        <v>56</v>
      </c>
    </row>
    <row r="920" customFormat="false" ht="13.8" hidden="false" customHeight="false" outlineLevel="0" collapsed="false">
      <c r="A920" s="4" t="s">
        <v>958</v>
      </c>
      <c r="B920" s="5"/>
      <c r="C920" s="9" t="n">
        <v>2520</v>
      </c>
      <c r="D920" s="5" t="s">
        <v>56</v>
      </c>
    </row>
    <row r="921" customFormat="false" ht="13.8" hidden="false" customHeight="false" outlineLevel="0" collapsed="false">
      <c r="A921" s="4" t="s">
        <v>959</v>
      </c>
      <c r="B921" s="5"/>
      <c r="C921" s="9" t="n">
        <v>1140</v>
      </c>
      <c r="D921" s="5" t="s">
        <v>56</v>
      </c>
    </row>
    <row r="922" customFormat="false" ht="13.8" hidden="false" customHeight="false" outlineLevel="0" collapsed="false">
      <c r="A922" s="4" t="s">
        <v>960</v>
      </c>
      <c r="B922" s="5"/>
      <c r="C922" s="9" t="n">
        <v>1335</v>
      </c>
      <c r="D922" s="5" t="s">
        <v>237</v>
      </c>
    </row>
    <row r="923" customFormat="false" ht="13.8" hidden="false" customHeight="false" outlineLevel="0" collapsed="false">
      <c r="A923" s="4" t="s">
        <v>961</v>
      </c>
      <c r="B923" s="5"/>
      <c r="C923" s="9" t="n">
        <v>1125</v>
      </c>
      <c r="D923" s="5" t="s">
        <v>235</v>
      </c>
    </row>
    <row r="924" customFormat="false" ht="13.8" hidden="false" customHeight="false" outlineLevel="0" collapsed="false">
      <c r="A924" s="4" t="s">
        <v>962</v>
      </c>
      <c r="B924" s="5"/>
      <c r="C924" s="6" t="n">
        <v>805</v>
      </c>
      <c r="D924" s="5" t="s">
        <v>237</v>
      </c>
    </row>
    <row r="925" customFormat="false" ht="13.8" hidden="false" customHeight="false" outlineLevel="0" collapsed="false">
      <c r="A925" s="4" t="s">
        <v>963</v>
      </c>
      <c r="B925" s="5"/>
      <c r="C925" s="9" t="n">
        <v>1900</v>
      </c>
      <c r="D925" s="5" t="s">
        <v>237</v>
      </c>
    </row>
    <row r="926" customFormat="false" ht="13.8" hidden="false" customHeight="false" outlineLevel="0" collapsed="false">
      <c r="A926" s="4" t="s">
        <v>964</v>
      </c>
      <c r="B926" s="5"/>
      <c r="C926" s="9" t="n">
        <v>1900</v>
      </c>
      <c r="D926" s="5" t="s">
        <v>56</v>
      </c>
    </row>
    <row r="927" customFormat="false" ht="13.8" hidden="false" customHeight="false" outlineLevel="0" collapsed="false">
      <c r="A927" s="4" t="s">
        <v>965</v>
      </c>
      <c r="B927" s="5"/>
      <c r="C927" s="6" t="n">
        <v>815</v>
      </c>
      <c r="D927" s="5" t="s">
        <v>56</v>
      </c>
    </row>
    <row r="928" customFormat="false" ht="13.8" hidden="false" customHeight="false" outlineLevel="0" collapsed="false">
      <c r="A928" s="4" t="s">
        <v>966</v>
      </c>
      <c r="B928" s="5"/>
      <c r="C928" s="9" t="n">
        <v>1940</v>
      </c>
      <c r="D928" s="5" t="s">
        <v>56</v>
      </c>
    </row>
    <row r="929" customFormat="false" ht="13.8" hidden="false" customHeight="false" outlineLevel="0" collapsed="false">
      <c r="A929" s="4" t="s">
        <v>967</v>
      </c>
      <c r="B929" s="5"/>
      <c r="C929" s="6" t="n">
        <v>675</v>
      </c>
      <c r="D929" s="5" t="s">
        <v>399</v>
      </c>
    </row>
    <row r="930" customFormat="false" ht="13.8" hidden="false" customHeight="false" outlineLevel="0" collapsed="false">
      <c r="A930" s="4" t="s">
        <v>968</v>
      </c>
      <c r="B930" s="5"/>
      <c r="C930" s="9" t="n">
        <v>1335</v>
      </c>
      <c r="D930" s="5" t="s">
        <v>237</v>
      </c>
    </row>
    <row r="931" customFormat="false" ht="13.8" hidden="false" customHeight="false" outlineLevel="0" collapsed="false">
      <c r="A931" s="4" t="s">
        <v>969</v>
      </c>
      <c r="B931" s="5"/>
      <c r="C931" s="9" t="n">
        <v>1140</v>
      </c>
      <c r="D931" s="5" t="s">
        <v>399</v>
      </c>
    </row>
    <row r="932" customFormat="false" ht="13.8" hidden="false" customHeight="false" outlineLevel="0" collapsed="false">
      <c r="A932" s="4" t="s">
        <v>970</v>
      </c>
      <c r="B932" s="5"/>
      <c r="C932" s="6" t="n">
        <v>805</v>
      </c>
      <c r="D932" s="5" t="s">
        <v>399</v>
      </c>
    </row>
    <row r="933" customFormat="false" ht="13.8" hidden="false" customHeight="false" outlineLevel="0" collapsed="false">
      <c r="A933" s="4" t="s">
        <v>971</v>
      </c>
      <c r="B933" s="5"/>
      <c r="C933" s="6" t="n">
        <v>275</v>
      </c>
      <c r="D933" s="7" t="n">
        <v>1</v>
      </c>
    </row>
    <row r="934" customFormat="false" ht="13.8" hidden="false" customHeight="false" outlineLevel="0" collapsed="false">
      <c r="A934" s="4" t="s">
        <v>972</v>
      </c>
      <c r="B934" s="5"/>
      <c r="C934" s="6" t="n">
        <v>165</v>
      </c>
      <c r="D934" s="7" t="n">
        <v>1</v>
      </c>
    </row>
    <row r="935" customFormat="false" ht="13.8" hidden="false" customHeight="false" outlineLevel="0" collapsed="false">
      <c r="A935" s="4" t="s">
        <v>973</v>
      </c>
      <c r="B935" s="5"/>
      <c r="C935" s="9" t="n">
        <v>1120</v>
      </c>
      <c r="D935" s="5" t="s">
        <v>237</v>
      </c>
    </row>
    <row r="936" customFormat="false" ht="13.8" hidden="false" customHeight="false" outlineLevel="0" collapsed="false">
      <c r="A936" s="4" t="s">
        <v>974</v>
      </c>
      <c r="B936" s="5"/>
      <c r="C936" s="6" t="n">
        <v>897</v>
      </c>
      <c r="D936" s="5" t="s">
        <v>235</v>
      </c>
    </row>
    <row r="937" customFormat="false" ht="13.8" hidden="false" customHeight="false" outlineLevel="0" collapsed="false">
      <c r="A937" s="4" t="s">
        <v>975</v>
      </c>
      <c r="B937" s="5"/>
      <c r="C937" s="9" t="n">
        <v>1830</v>
      </c>
      <c r="D937" s="5" t="s">
        <v>56</v>
      </c>
    </row>
    <row r="938" customFormat="false" ht="13.8" hidden="false" customHeight="false" outlineLevel="0" collapsed="false">
      <c r="A938" s="4" t="s">
        <v>976</v>
      </c>
      <c r="B938" s="5"/>
      <c r="C938" s="9" t="n">
        <v>2400</v>
      </c>
      <c r="D938" s="5" t="s">
        <v>399</v>
      </c>
    </row>
    <row r="939" customFormat="false" ht="13.8" hidden="false" customHeight="false" outlineLevel="0" collapsed="false">
      <c r="A939" s="4" t="s">
        <v>977</v>
      </c>
      <c r="B939" s="5"/>
      <c r="C939" s="6" t="n">
        <v>485</v>
      </c>
      <c r="D939" s="5" t="s">
        <v>399</v>
      </c>
    </row>
    <row r="940" customFormat="false" ht="13.8" hidden="false" customHeight="false" outlineLevel="0" collapsed="false">
      <c r="A940" s="4" t="s">
        <v>978</v>
      </c>
      <c r="B940" s="5"/>
      <c r="C940" s="9" t="n">
        <v>1420</v>
      </c>
      <c r="D940" s="5" t="s">
        <v>31</v>
      </c>
    </row>
    <row r="941" customFormat="false" ht="13.8" hidden="false" customHeight="false" outlineLevel="0" collapsed="false">
      <c r="A941" s="4" t="s">
        <v>979</v>
      </c>
      <c r="B941" s="5"/>
      <c r="C941" s="9" t="n">
        <v>1430</v>
      </c>
      <c r="D941" s="5" t="s">
        <v>399</v>
      </c>
    </row>
    <row r="942" customFormat="false" ht="13.8" hidden="false" customHeight="false" outlineLevel="0" collapsed="false">
      <c r="A942" s="4" t="s">
        <v>980</v>
      </c>
      <c r="B942" s="5"/>
      <c r="C942" s="6" t="n">
        <v>520</v>
      </c>
      <c r="D942" s="5" t="s">
        <v>399</v>
      </c>
    </row>
    <row r="943" customFormat="false" ht="13.8" hidden="false" customHeight="false" outlineLevel="0" collapsed="false">
      <c r="A943" s="4" t="s">
        <v>981</v>
      </c>
      <c r="B943" s="5"/>
      <c r="C943" s="6" t="n">
        <v>730</v>
      </c>
      <c r="D943" s="5" t="s">
        <v>399</v>
      </c>
    </row>
    <row r="944" customFormat="false" ht="13.8" hidden="false" customHeight="false" outlineLevel="0" collapsed="false">
      <c r="A944" s="4" t="s">
        <v>982</v>
      </c>
      <c r="B944" s="5"/>
      <c r="C944" s="6" t="n">
        <v>980</v>
      </c>
      <c r="D944" s="5" t="s">
        <v>237</v>
      </c>
    </row>
    <row r="945" customFormat="false" ht="13.8" hidden="false" customHeight="false" outlineLevel="0" collapsed="false">
      <c r="A945" s="4" t="s">
        <v>983</v>
      </c>
      <c r="B945" s="5"/>
      <c r="C945" s="6" t="n">
        <v>800</v>
      </c>
      <c r="D945" s="5" t="s">
        <v>237</v>
      </c>
    </row>
    <row r="946" customFormat="false" ht="13.8" hidden="false" customHeight="false" outlineLevel="0" collapsed="false">
      <c r="A946" s="4" t="s">
        <v>984</v>
      </c>
      <c r="B946" s="5"/>
      <c r="C946" s="6" t="n">
        <v>695</v>
      </c>
      <c r="D946" s="5" t="s">
        <v>399</v>
      </c>
    </row>
    <row r="947" customFormat="false" ht="13.8" hidden="false" customHeight="false" outlineLevel="0" collapsed="false">
      <c r="A947" s="4" t="s">
        <v>985</v>
      </c>
      <c r="B947" s="5"/>
      <c r="C947" s="6" t="n">
        <v>840</v>
      </c>
      <c r="D947" s="5" t="s">
        <v>399</v>
      </c>
    </row>
    <row r="948" customFormat="false" ht="13.8" hidden="false" customHeight="false" outlineLevel="0" collapsed="false">
      <c r="A948" s="4" t="s">
        <v>986</v>
      </c>
      <c r="B948" s="5"/>
      <c r="C948" s="6" t="n">
        <v>930</v>
      </c>
      <c r="D948" s="5" t="s">
        <v>237</v>
      </c>
    </row>
    <row r="949" customFormat="false" ht="13.8" hidden="false" customHeight="false" outlineLevel="0" collapsed="false">
      <c r="A949" s="4" t="s">
        <v>987</v>
      </c>
      <c r="B949" s="5"/>
      <c r="C949" s="6" t="n">
        <v>750</v>
      </c>
      <c r="D949" s="5" t="s">
        <v>237</v>
      </c>
    </row>
    <row r="950" customFormat="false" ht="13.8" hidden="false" customHeight="false" outlineLevel="0" collapsed="false">
      <c r="A950" s="4" t="s">
        <v>988</v>
      </c>
      <c r="B950" s="5"/>
      <c r="C950" s="6" t="n">
        <v>695</v>
      </c>
      <c r="D950" s="5" t="s">
        <v>237</v>
      </c>
    </row>
    <row r="951" customFormat="false" ht="13.8" hidden="false" customHeight="false" outlineLevel="0" collapsed="false">
      <c r="A951" s="4" t="s">
        <v>989</v>
      </c>
      <c r="B951" s="5"/>
      <c r="C951" s="6" t="n">
        <v>695</v>
      </c>
      <c r="D951" s="5" t="s">
        <v>279</v>
      </c>
    </row>
    <row r="952" customFormat="false" ht="13.8" hidden="false" customHeight="false" outlineLevel="0" collapsed="false">
      <c r="A952" s="4" t="s">
        <v>990</v>
      </c>
      <c r="B952" s="5"/>
      <c r="C952" s="6" t="n">
        <v>730</v>
      </c>
      <c r="D952" s="5" t="s">
        <v>237</v>
      </c>
    </row>
    <row r="953" customFormat="false" ht="13.8" hidden="false" customHeight="false" outlineLevel="0" collapsed="false">
      <c r="A953" s="4" t="s">
        <v>991</v>
      </c>
      <c r="B953" s="5"/>
      <c r="C953" s="6" t="n">
        <v>970</v>
      </c>
      <c r="D953" s="5" t="s">
        <v>399</v>
      </c>
    </row>
    <row r="954" customFormat="false" ht="13.8" hidden="false" customHeight="false" outlineLevel="0" collapsed="false">
      <c r="A954" s="4" t="s">
        <v>992</v>
      </c>
      <c r="B954" s="5"/>
      <c r="C954" s="6" t="n">
        <v>970</v>
      </c>
      <c r="D954" s="5" t="s">
        <v>399</v>
      </c>
    </row>
    <row r="955" customFormat="false" ht="13.8" hidden="false" customHeight="false" outlineLevel="0" collapsed="false">
      <c r="A955" s="4" t="s">
        <v>993</v>
      </c>
      <c r="B955" s="5"/>
      <c r="C955" s="6" t="n">
        <v>970</v>
      </c>
      <c r="D955" s="5" t="s">
        <v>399</v>
      </c>
    </row>
    <row r="956" customFormat="false" ht="13.8" hidden="false" customHeight="false" outlineLevel="0" collapsed="false">
      <c r="A956" s="4" t="s">
        <v>994</v>
      </c>
      <c r="B956" s="5"/>
      <c r="C956" s="6" t="n">
        <v>970</v>
      </c>
      <c r="D956" s="5" t="s">
        <v>399</v>
      </c>
    </row>
    <row r="957" customFormat="false" ht="13.8" hidden="false" customHeight="false" outlineLevel="0" collapsed="false">
      <c r="A957" s="4" t="s">
        <v>995</v>
      </c>
      <c r="B957" s="5"/>
      <c r="C957" s="9" t="n">
        <v>1220</v>
      </c>
      <c r="D957" s="5" t="s">
        <v>237</v>
      </c>
    </row>
    <row r="958" customFormat="false" ht="13.8" hidden="false" customHeight="false" outlineLevel="0" collapsed="false">
      <c r="A958" s="4" t="s">
        <v>996</v>
      </c>
      <c r="B958" s="5"/>
      <c r="C958" s="9" t="n">
        <v>1060</v>
      </c>
      <c r="D958" s="5" t="s">
        <v>399</v>
      </c>
    </row>
    <row r="959" customFormat="false" ht="13.8" hidden="false" customHeight="false" outlineLevel="0" collapsed="false">
      <c r="A959" s="4" t="s">
        <v>997</v>
      </c>
      <c r="B959" s="5"/>
      <c r="C959" s="9" t="n">
        <v>1060</v>
      </c>
      <c r="D959" s="5" t="s">
        <v>399</v>
      </c>
    </row>
    <row r="960" customFormat="false" ht="13.8" hidden="false" customHeight="false" outlineLevel="0" collapsed="false">
      <c r="A960" s="4" t="s">
        <v>998</v>
      </c>
      <c r="B960" s="5"/>
      <c r="C960" s="6" t="n">
        <v>730</v>
      </c>
      <c r="D960" s="5" t="s">
        <v>237</v>
      </c>
    </row>
    <row r="961" customFormat="false" ht="13.8" hidden="false" customHeight="false" outlineLevel="0" collapsed="false">
      <c r="A961" s="4" t="s">
        <v>999</v>
      </c>
      <c r="B961" s="5"/>
      <c r="C961" s="6" t="n">
        <v>650</v>
      </c>
      <c r="D961" s="5" t="s">
        <v>237</v>
      </c>
    </row>
    <row r="962" customFormat="false" ht="13.8" hidden="false" customHeight="false" outlineLevel="0" collapsed="false">
      <c r="A962" s="4" t="s">
        <v>1000</v>
      </c>
      <c r="B962" s="5"/>
      <c r="C962" s="6" t="n">
        <v>650</v>
      </c>
      <c r="D962" s="5" t="s">
        <v>237</v>
      </c>
    </row>
    <row r="963" customFormat="false" ht="13.8" hidden="false" customHeight="false" outlineLevel="0" collapsed="false">
      <c r="A963" s="4" t="s">
        <v>1001</v>
      </c>
      <c r="B963" s="5"/>
      <c r="C963" s="9" t="n">
        <v>1970</v>
      </c>
      <c r="D963" s="5" t="s">
        <v>237</v>
      </c>
    </row>
    <row r="964" customFormat="false" ht="13.8" hidden="false" customHeight="false" outlineLevel="0" collapsed="false">
      <c r="A964" s="4" t="s">
        <v>1002</v>
      </c>
      <c r="B964" s="5"/>
      <c r="C964" s="6" t="n">
        <v>705</v>
      </c>
      <c r="D964" s="5" t="s">
        <v>237</v>
      </c>
    </row>
    <row r="965" customFormat="false" ht="13.8" hidden="false" customHeight="false" outlineLevel="0" collapsed="false">
      <c r="A965" s="4" t="s">
        <v>1003</v>
      </c>
      <c r="B965" s="5"/>
      <c r="C965" s="6" t="n">
        <v>640</v>
      </c>
      <c r="D965" s="5" t="s">
        <v>237</v>
      </c>
    </row>
    <row r="966" customFormat="false" ht="13.8" hidden="false" customHeight="false" outlineLevel="0" collapsed="false">
      <c r="A966" s="4" t="s">
        <v>1004</v>
      </c>
      <c r="B966" s="5"/>
      <c r="C966" s="9" t="n">
        <v>2110</v>
      </c>
      <c r="D966" s="5" t="s">
        <v>237</v>
      </c>
    </row>
    <row r="967" customFormat="false" ht="13.8" hidden="false" customHeight="false" outlineLevel="0" collapsed="false">
      <c r="A967" s="4" t="s">
        <v>1005</v>
      </c>
      <c r="B967" s="5"/>
      <c r="C967" s="9" t="n">
        <v>1835</v>
      </c>
      <c r="D967" s="5" t="s">
        <v>399</v>
      </c>
    </row>
    <row r="968" customFormat="false" ht="13.8" hidden="false" customHeight="false" outlineLevel="0" collapsed="false">
      <c r="A968" s="4" t="s">
        <v>1006</v>
      </c>
      <c r="B968" s="5"/>
      <c r="C968" s="6" t="n">
        <v>745</v>
      </c>
      <c r="D968" s="5" t="s">
        <v>237</v>
      </c>
    </row>
    <row r="969" customFormat="false" ht="13.8" hidden="false" customHeight="false" outlineLevel="0" collapsed="false">
      <c r="A969" s="4" t="s">
        <v>1007</v>
      </c>
      <c r="B969" s="5"/>
      <c r="C969" s="9" t="n">
        <v>1090</v>
      </c>
      <c r="D969" s="5" t="s">
        <v>399</v>
      </c>
    </row>
    <row r="970" customFormat="false" ht="13.8" hidden="false" customHeight="false" outlineLevel="0" collapsed="false">
      <c r="A970" s="4" t="s">
        <v>1008</v>
      </c>
      <c r="B970" s="5"/>
      <c r="C970" s="9" t="n">
        <v>2125</v>
      </c>
      <c r="D970" s="5" t="s">
        <v>237</v>
      </c>
    </row>
    <row r="971" customFormat="false" ht="13.8" hidden="false" customHeight="false" outlineLevel="0" collapsed="false">
      <c r="A971" s="4" t="s">
        <v>1009</v>
      </c>
      <c r="B971" s="5"/>
      <c r="C971" s="6" t="n">
        <v>815</v>
      </c>
      <c r="D971" s="5" t="s">
        <v>399</v>
      </c>
    </row>
    <row r="972" customFormat="false" ht="13.8" hidden="false" customHeight="false" outlineLevel="0" collapsed="false">
      <c r="A972" s="4" t="s">
        <v>1010</v>
      </c>
      <c r="B972" s="5"/>
      <c r="C972" s="6" t="n">
        <v>540</v>
      </c>
      <c r="D972" s="5" t="s">
        <v>56</v>
      </c>
    </row>
    <row r="973" customFormat="false" ht="13.8" hidden="false" customHeight="false" outlineLevel="0" collapsed="false">
      <c r="A973" s="4" t="s">
        <v>1011</v>
      </c>
      <c r="B973" s="5"/>
      <c r="C973" s="6" t="n">
        <v>540</v>
      </c>
      <c r="D973" s="5" t="s">
        <v>56</v>
      </c>
    </row>
    <row r="974" customFormat="false" ht="13.8" hidden="false" customHeight="false" outlineLevel="0" collapsed="false">
      <c r="A974" s="4" t="s">
        <v>1012</v>
      </c>
      <c r="B974" s="5"/>
      <c r="C974" s="6" t="n">
        <v>630</v>
      </c>
      <c r="D974" s="5" t="s">
        <v>237</v>
      </c>
    </row>
    <row r="975" customFormat="false" ht="13.8" hidden="false" customHeight="false" outlineLevel="0" collapsed="false">
      <c r="A975" s="4" t="s">
        <v>1013</v>
      </c>
      <c r="B975" s="5"/>
      <c r="C975" s="6" t="n">
        <v>640</v>
      </c>
      <c r="D975" s="5" t="s">
        <v>56</v>
      </c>
    </row>
    <row r="976" customFormat="false" ht="13.8" hidden="false" customHeight="false" outlineLevel="0" collapsed="false">
      <c r="A976" s="4" t="s">
        <v>1014</v>
      </c>
      <c r="B976" s="5"/>
      <c r="C976" s="6" t="n">
        <v>640</v>
      </c>
      <c r="D976" s="5" t="s">
        <v>56</v>
      </c>
    </row>
    <row r="977" customFormat="false" ht="13.8" hidden="false" customHeight="false" outlineLevel="0" collapsed="false">
      <c r="A977" s="4" t="s">
        <v>1015</v>
      </c>
      <c r="B977" s="5"/>
      <c r="C977" s="6" t="n">
        <v>650</v>
      </c>
      <c r="D977" s="5" t="s">
        <v>399</v>
      </c>
    </row>
    <row r="978" customFormat="false" ht="13.8" hidden="false" customHeight="false" outlineLevel="0" collapsed="false">
      <c r="A978" s="4" t="s">
        <v>1016</v>
      </c>
      <c r="B978" s="5"/>
      <c r="C978" s="6" t="n">
        <v>650</v>
      </c>
      <c r="D978" s="5" t="s">
        <v>399</v>
      </c>
    </row>
    <row r="979" customFormat="false" ht="13.8" hidden="false" customHeight="false" outlineLevel="0" collapsed="false">
      <c r="A979" s="4" t="s">
        <v>1017</v>
      </c>
      <c r="B979" s="5"/>
      <c r="C979" s="9" t="n">
        <v>2720</v>
      </c>
      <c r="D979" s="5" t="s">
        <v>399</v>
      </c>
    </row>
    <row r="980" customFormat="false" ht="13.8" hidden="false" customHeight="false" outlineLevel="0" collapsed="false">
      <c r="A980" s="4" t="s">
        <v>1018</v>
      </c>
      <c r="B980" s="5"/>
      <c r="C980" s="6" t="n">
        <v>900</v>
      </c>
      <c r="D980" s="5" t="s">
        <v>399</v>
      </c>
    </row>
    <row r="981" customFormat="false" ht="13.8" hidden="false" customHeight="false" outlineLevel="0" collapsed="false">
      <c r="A981" s="4" t="s">
        <v>1019</v>
      </c>
      <c r="B981" s="5"/>
      <c r="C981" s="6" t="n">
        <v>520</v>
      </c>
      <c r="D981" s="5" t="s">
        <v>279</v>
      </c>
    </row>
    <row r="982" customFormat="false" ht="13.8" hidden="false" customHeight="false" outlineLevel="0" collapsed="false">
      <c r="A982" s="4" t="s">
        <v>1020</v>
      </c>
      <c r="B982" s="5"/>
      <c r="C982" s="6" t="n">
        <v>900</v>
      </c>
      <c r="D982" s="5" t="s">
        <v>399</v>
      </c>
    </row>
    <row r="983" customFormat="false" ht="13.8" hidden="false" customHeight="false" outlineLevel="0" collapsed="false">
      <c r="A983" s="4" t="s">
        <v>1021</v>
      </c>
      <c r="B983" s="5"/>
      <c r="C983" s="9" t="n">
        <v>1150</v>
      </c>
      <c r="D983" s="5" t="s">
        <v>399</v>
      </c>
    </row>
    <row r="984" customFormat="false" ht="13.8" hidden="false" customHeight="false" outlineLevel="0" collapsed="false">
      <c r="A984" s="4" t="s">
        <v>1022</v>
      </c>
      <c r="B984" s="5"/>
      <c r="C984" s="6" t="n">
        <v>780</v>
      </c>
      <c r="D984" s="5" t="s">
        <v>235</v>
      </c>
    </row>
    <row r="985" customFormat="false" ht="13.8" hidden="false" customHeight="false" outlineLevel="0" collapsed="false">
      <c r="A985" s="4" t="s">
        <v>1023</v>
      </c>
      <c r="B985" s="5"/>
      <c r="C985" s="9" t="n">
        <v>1130</v>
      </c>
      <c r="D985" s="5" t="s">
        <v>279</v>
      </c>
    </row>
    <row r="986" customFormat="false" ht="13.8" hidden="false" customHeight="false" outlineLevel="0" collapsed="false">
      <c r="A986" s="4" t="s">
        <v>1024</v>
      </c>
      <c r="B986" s="5"/>
      <c r="C986" s="6" t="n">
        <v>690</v>
      </c>
      <c r="D986" s="5" t="s">
        <v>135</v>
      </c>
    </row>
    <row r="987" customFormat="false" ht="13.8" hidden="false" customHeight="false" outlineLevel="0" collapsed="false">
      <c r="A987" s="4" t="s">
        <v>1025</v>
      </c>
      <c r="B987" s="5"/>
      <c r="C987" s="9" t="n">
        <v>5500</v>
      </c>
      <c r="D987" s="5" t="s">
        <v>399</v>
      </c>
    </row>
    <row r="988" customFormat="false" ht="13.8" hidden="false" customHeight="false" outlineLevel="0" collapsed="false">
      <c r="A988" s="4" t="s">
        <v>1026</v>
      </c>
      <c r="B988" s="5"/>
      <c r="C988" s="9" t="n">
        <v>5295</v>
      </c>
      <c r="D988" s="5" t="s">
        <v>279</v>
      </c>
    </row>
    <row r="989" customFormat="false" ht="13.8" hidden="false" customHeight="false" outlineLevel="0" collapsed="false">
      <c r="A989" s="4" t="s">
        <v>1027</v>
      </c>
      <c r="B989" s="5"/>
      <c r="C989" s="6" t="n">
        <v>585</v>
      </c>
      <c r="D989" s="5" t="s">
        <v>237</v>
      </c>
    </row>
    <row r="990" customFormat="false" ht="13.8" hidden="false" customHeight="false" outlineLevel="0" collapsed="false">
      <c r="A990" s="4" t="s">
        <v>1028</v>
      </c>
      <c r="B990" s="5"/>
      <c r="C990" s="9" t="n">
        <v>2180</v>
      </c>
      <c r="D990" s="5" t="s">
        <v>635</v>
      </c>
    </row>
    <row r="991" customFormat="false" ht="13.8" hidden="false" customHeight="false" outlineLevel="0" collapsed="false">
      <c r="A991" s="4" t="s">
        <v>1029</v>
      </c>
      <c r="B991" s="5"/>
      <c r="C991" s="9" t="n">
        <v>2180</v>
      </c>
      <c r="D991" s="5" t="s">
        <v>635</v>
      </c>
    </row>
    <row r="992" customFormat="false" ht="13.8" hidden="false" customHeight="false" outlineLevel="0" collapsed="false">
      <c r="A992" s="4" t="s">
        <v>1030</v>
      </c>
      <c r="B992" s="5"/>
      <c r="C992" s="6" t="n">
        <v>765</v>
      </c>
      <c r="D992" s="5" t="s">
        <v>235</v>
      </c>
    </row>
    <row r="993" customFormat="false" ht="13.8" hidden="false" customHeight="false" outlineLevel="0" collapsed="false">
      <c r="A993" s="4" t="s">
        <v>1031</v>
      </c>
      <c r="B993" s="5"/>
      <c r="C993" s="6" t="n">
        <v>765</v>
      </c>
      <c r="D993" s="5" t="s">
        <v>235</v>
      </c>
    </row>
    <row r="994" customFormat="false" ht="13.8" hidden="false" customHeight="false" outlineLevel="0" collapsed="false">
      <c r="A994" s="4" t="s">
        <v>1032</v>
      </c>
      <c r="B994" s="5"/>
      <c r="C994" s="6" t="n">
        <v>765</v>
      </c>
      <c r="D994" s="5" t="s">
        <v>235</v>
      </c>
    </row>
    <row r="995" customFormat="false" ht="13.8" hidden="false" customHeight="false" outlineLevel="0" collapsed="false">
      <c r="A995" s="4" t="s">
        <v>1033</v>
      </c>
      <c r="B995" s="5"/>
      <c r="C995" s="6" t="n">
        <v>765</v>
      </c>
      <c r="D995" s="5" t="s">
        <v>235</v>
      </c>
    </row>
    <row r="996" customFormat="false" ht="13.8" hidden="false" customHeight="false" outlineLevel="0" collapsed="false">
      <c r="A996" s="4" t="s">
        <v>1034</v>
      </c>
      <c r="B996" s="5"/>
      <c r="C996" s="6" t="n">
        <v>765</v>
      </c>
      <c r="D996" s="5" t="s">
        <v>235</v>
      </c>
    </row>
    <row r="997" customFormat="false" ht="13.8" hidden="false" customHeight="false" outlineLevel="0" collapsed="false">
      <c r="A997" s="4" t="s">
        <v>1035</v>
      </c>
      <c r="B997" s="5"/>
      <c r="C997" s="6" t="n">
        <v>765</v>
      </c>
      <c r="D997" s="5" t="s">
        <v>235</v>
      </c>
    </row>
    <row r="998" customFormat="false" ht="13.8" hidden="false" customHeight="false" outlineLevel="0" collapsed="false">
      <c r="A998" s="4" t="s">
        <v>1036</v>
      </c>
      <c r="B998" s="5"/>
      <c r="C998" s="6" t="n">
        <v>765</v>
      </c>
      <c r="D998" s="5" t="s">
        <v>235</v>
      </c>
    </row>
    <row r="999" customFormat="false" ht="13.8" hidden="false" customHeight="false" outlineLevel="0" collapsed="false">
      <c r="A999" s="4" t="s">
        <v>1037</v>
      </c>
      <c r="B999" s="5"/>
      <c r="C999" s="6" t="n">
        <v>765</v>
      </c>
      <c r="D999" s="5" t="s">
        <v>235</v>
      </c>
    </row>
    <row r="1000" customFormat="false" ht="13.8" hidden="false" customHeight="false" outlineLevel="0" collapsed="false">
      <c r="A1000" s="4" t="s">
        <v>1038</v>
      </c>
      <c r="B1000" s="5"/>
      <c r="C1000" s="9" t="n">
        <v>2045</v>
      </c>
      <c r="D1000" s="5" t="s">
        <v>237</v>
      </c>
    </row>
    <row r="1001" customFormat="false" ht="13.8" hidden="false" customHeight="false" outlineLevel="0" collapsed="false">
      <c r="A1001" s="4" t="s">
        <v>1039</v>
      </c>
      <c r="B1001" s="5"/>
      <c r="C1001" s="9" t="n">
        <v>2045</v>
      </c>
      <c r="D1001" s="5" t="s">
        <v>237</v>
      </c>
    </row>
    <row r="1002" customFormat="false" ht="13.8" hidden="false" customHeight="false" outlineLevel="0" collapsed="false">
      <c r="A1002" s="4" t="s">
        <v>1040</v>
      </c>
      <c r="B1002" s="5"/>
      <c r="C1002" s="9" t="n">
        <v>3400</v>
      </c>
      <c r="D1002" s="5" t="s">
        <v>237</v>
      </c>
    </row>
    <row r="1003" customFormat="false" ht="13.8" hidden="false" customHeight="false" outlineLevel="0" collapsed="false">
      <c r="A1003" s="4" t="s">
        <v>1041</v>
      </c>
      <c r="B1003" s="5"/>
      <c r="C1003" s="9" t="n">
        <v>2215</v>
      </c>
      <c r="D1003" s="5" t="s">
        <v>237</v>
      </c>
    </row>
    <row r="1004" customFormat="false" ht="13.8" hidden="false" customHeight="false" outlineLevel="0" collapsed="false">
      <c r="A1004" s="4" t="s">
        <v>1042</v>
      </c>
      <c r="B1004" s="5"/>
      <c r="C1004" s="9" t="n">
        <v>2280</v>
      </c>
      <c r="D1004" s="5" t="s">
        <v>1043</v>
      </c>
    </row>
    <row r="1005" customFormat="false" ht="13.8" hidden="false" customHeight="false" outlineLevel="0" collapsed="false">
      <c r="A1005" s="4" t="s">
        <v>1044</v>
      </c>
      <c r="B1005" s="5"/>
      <c r="C1005" s="9" t="n">
        <v>3360</v>
      </c>
      <c r="D1005" s="5" t="s">
        <v>472</v>
      </c>
    </row>
    <row r="1006" customFormat="false" ht="13.8" hidden="false" customHeight="false" outlineLevel="0" collapsed="false">
      <c r="A1006" s="4" t="s">
        <v>1045</v>
      </c>
      <c r="B1006" s="5"/>
      <c r="C1006" s="6" t="n">
        <v>485</v>
      </c>
      <c r="D1006" s="5" t="s">
        <v>135</v>
      </c>
    </row>
    <row r="1007" customFormat="false" ht="13.8" hidden="false" customHeight="false" outlineLevel="0" collapsed="false">
      <c r="A1007" s="4" t="s">
        <v>1046</v>
      </c>
      <c r="B1007" s="5"/>
      <c r="C1007" s="9" t="n">
        <v>1060</v>
      </c>
      <c r="D1007" s="5" t="s">
        <v>237</v>
      </c>
    </row>
    <row r="1008" customFormat="false" ht="13.8" hidden="false" customHeight="false" outlineLevel="0" collapsed="false">
      <c r="A1008" s="4" t="s">
        <v>1047</v>
      </c>
      <c r="B1008" s="5"/>
      <c r="C1008" s="9" t="n">
        <v>1520</v>
      </c>
      <c r="D1008" s="5" t="s">
        <v>31</v>
      </c>
    </row>
    <row r="1009" customFormat="false" ht="13.8" hidden="false" customHeight="false" outlineLevel="0" collapsed="false">
      <c r="A1009" s="4" t="s">
        <v>1048</v>
      </c>
      <c r="B1009" s="5"/>
      <c r="C1009" s="9" t="n">
        <v>1520</v>
      </c>
      <c r="D1009" s="5" t="s">
        <v>31</v>
      </c>
    </row>
    <row r="1010" customFormat="false" ht="13.8" hidden="false" customHeight="false" outlineLevel="0" collapsed="false">
      <c r="A1010" s="4" t="s">
        <v>1049</v>
      </c>
      <c r="B1010" s="5"/>
      <c r="C1010" s="9" t="n">
        <v>1520</v>
      </c>
      <c r="D1010" s="5" t="s">
        <v>31</v>
      </c>
    </row>
    <row r="1011" customFormat="false" ht="13.8" hidden="false" customHeight="false" outlineLevel="0" collapsed="false">
      <c r="A1011" s="4" t="s">
        <v>1050</v>
      </c>
      <c r="B1011" s="5"/>
      <c r="C1011" s="9" t="n">
        <v>1520</v>
      </c>
      <c r="D1011" s="5" t="s">
        <v>31</v>
      </c>
    </row>
    <row r="1012" customFormat="false" ht="13.8" hidden="false" customHeight="false" outlineLevel="0" collapsed="false">
      <c r="A1012" s="4" t="s">
        <v>1051</v>
      </c>
      <c r="B1012" s="5"/>
      <c r="C1012" s="9" t="n">
        <v>1520</v>
      </c>
      <c r="D1012" s="5" t="s">
        <v>31</v>
      </c>
    </row>
    <row r="1013" customFormat="false" ht="13.8" hidden="false" customHeight="false" outlineLevel="0" collapsed="false">
      <c r="A1013" s="4" t="s">
        <v>1052</v>
      </c>
      <c r="B1013" s="5"/>
      <c r="C1013" s="9" t="n">
        <v>2720</v>
      </c>
      <c r="D1013" s="5" t="s">
        <v>31</v>
      </c>
    </row>
    <row r="1014" customFormat="false" ht="13.8" hidden="false" customHeight="false" outlineLevel="0" collapsed="false">
      <c r="A1014" s="4" t="s">
        <v>1053</v>
      </c>
      <c r="B1014" s="5"/>
      <c r="C1014" s="9" t="n">
        <v>3170</v>
      </c>
      <c r="D1014" s="5" t="s">
        <v>31</v>
      </c>
    </row>
    <row r="1015" customFormat="false" ht="13.8" hidden="false" customHeight="false" outlineLevel="0" collapsed="false">
      <c r="A1015" s="4" t="s">
        <v>1054</v>
      </c>
      <c r="B1015" s="5"/>
      <c r="C1015" s="9" t="n">
        <v>3170</v>
      </c>
      <c r="D1015" s="5" t="s">
        <v>31</v>
      </c>
    </row>
    <row r="1016" customFormat="false" ht="13.8" hidden="false" customHeight="false" outlineLevel="0" collapsed="false">
      <c r="A1016" s="4" t="s">
        <v>1055</v>
      </c>
      <c r="B1016" s="5"/>
      <c r="C1016" s="9" t="n">
        <v>3170</v>
      </c>
      <c r="D1016" s="5" t="s">
        <v>31</v>
      </c>
    </row>
    <row r="1017" customFormat="false" ht="13.8" hidden="false" customHeight="false" outlineLevel="0" collapsed="false">
      <c r="A1017" s="4" t="s">
        <v>1056</v>
      </c>
      <c r="B1017" s="5"/>
      <c r="C1017" s="9" t="n">
        <v>3170</v>
      </c>
      <c r="D1017" s="5" t="s">
        <v>31</v>
      </c>
    </row>
    <row r="1018" customFormat="false" ht="13.8" hidden="false" customHeight="false" outlineLevel="0" collapsed="false">
      <c r="A1018" s="4" t="s">
        <v>1057</v>
      </c>
      <c r="B1018" s="5"/>
      <c r="C1018" s="9" t="n">
        <v>3170</v>
      </c>
      <c r="D1018" s="5" t="s">
        <v>31</v>
      </c>
    </row>
    <row r="1019" customFormat="false" ht="13.8" hidden="false" customHeight="false" outlineLevel="0" collapsed="false">
      <c r="A1019" s="4" t="s">
        <v>1058</v>
      </c>
      <c r="B1019" s="5"/>
      <c r="C1019" s="9" t="n">
        <v>3170</v>
      </c>
      <c r="D1019" s="5" t="s">
        <v>31</v>
      </c>
    </row>
    <row r="1020" customFormat="false" ht="13.8" hidden="false" customHeight="false" outlineLevel="0" collapsed="false">
      <c r="A1020" s="4" t="s">
        <v>1059</v>
      </c>
      <c r="B1020" s="5"/>
      <c r="C1020" s="9" t="n">
        <v>3170</v>
      </c>
      <c r="D1020" s="5" t="s">
        <v>31</v>
      </c>
    </row>
    <row r="1021" customFormat="false" ht="13.8" hidden="false" customHeight="false" outlineLevel="0" collapsed="false">
      <c r="A1021" s="4" t="s">
        <v>1060</v>
      </c>
      <c r="B1021" s="5"/>
      <c r="C1021" s="9" t="n">
        <v>3170</v>
      </c>
      <c r="D1021" s="5" t="s">
        <v>31</v>
      </c>
    </row>
    <row r="1022" customFormat="false" ht="13.8" hidden="false" customHeight="false" outlineLevel="0" collapsed="false">
      <c r="A1022" s="4" t="s">
        <v>1061</v>
      </c>
      <c r="B1022" s="5"/>
      <c r="C1022" s="9" t="n">
        <v>3170</v>
      </c>
      <c r="D1022" s="5" t="s">
        <v>31</v>
      </c>
    </row>
    <row r="1023" customFormat="false" ht="13.8" hidden="false" customHeight="false" outlineLevel="0" collapsed="false">
      <c r="A1023" s="4" t="s">
        <v>1062</v>
      </c>
      <c r="B1023" s="5"/>
      <c r="C1023" s="9" t="n">
        <v>3170</v>
      </c>
      <c r="D1023" s="5" t="s">
        <v>31</v>
      </c>
    </row>
    <row r="1024" customFormat="false" ht="13.8" hidden="false" customHeight="false" outlineLevel="0" collapsed="false">
      <c r="A1024" s="4" t="s">
        <v>1063</v>
      </c>
      <c r="B1024" s="5"/>
      <c r="C1024" s="9" t="n">
        <v>3170</v>
      </c>
      <c r="D1024" s="5" t="s">
        <v>31</v>
      </c>
    </row>
    <row r="1025" customFormat="false" ht="13.8" hidden="false" customHeight="false" outlineLevel="0" collapsed="false">
      <c r="A1025" s="4" t="s">
        <v>1064</v>
      </c>
      <c r="B1025" s="5"/>
      <c r="C1025" s="9" t="n">
        <v>3170</v>
      </c>
      <c r="D1025" s="5" t="s">
        <v>31</v>
      </c>
    </row>
    <row r="1026" customFormat="false" ht="13.8" hidden="false" customHeight="false" outlineLevel="0" collapsed="false">
      <c r="A1026" s="4" t="s">
        <v>1065</v>
      </c>
      <c r="B1026" s="5"/>
      <c r="C1026" s="9" t="n">
        <v>3170</v>
      </c>
      <c r="D1026" s="5" t="s">
        <v>31</v>
      </c>
    </row>
    <row r="1027" customFormat="false" ht="13.8" hidden="false" customHeight="false" outlineLevel="0" collapsed="false">
      <c r="A1027" s="4" t="s">
        <v>1066</v>
      </c>
      <c r="B1027" s="5"/>
      <c r="C1027" s="9" t="n">
        <v>3170</v>
      </c>
      <c r="D1027" s="5" t="s">
        <v>31</v>
      </c>
    </row>
    <row r="1028" customFormat="false" ht="13.8" hidden="false" customHeight="false" outlineLevel="0" collapsed="false">
      <c r="A1028" s="4" t="s">
        <v>1067</v>
      </c>
      <c r="B1028" s="5"/>
      <c r="C1028" s="9" t="n">
        <v>3170</v>
      </c>
      <c r="D1028" s="5" t="s">
        <v>31</v>
      </c>
    </row>
    <row r="1029" customFormat="false" ht="13.8" hidden="false" customHeight="false" outlineLevel="0" collapsed="false">
      <c r="A1029" s="4" t="s">
        <v>1068</v>
      </c>
      <c r="B1029" s="5"/>
      <c r="C1029" s="9" t="n">
        <v>3170</v>
      </c>
      <c r="D1029" s="5" t="s">
        <v>31</v>
      </c>
    </row>
    <row r="1030" customFormat="false" ht="13.8" hidden="false" customHeight="false" outlineLevel="0" collapsed="false">
      <c r="A1030" s="4" t="s">
        <v>1069</v>
      </c>
      <c r="B1030" s="5"/>
      <c r="C1030" s="9" t="n">
        <v>3170</v>
      </c>
      <c r="D1030" s="5" t="s">
        <v>31</v>
      </c>
    </row>
    <row r="1031" customFormat="false" ht="13.8" hidden="false" customHeight="false" outlineLevel="0" collapsed="false">
      <c r="A1031" s="4" t="s">
        <v>1070</v>
      </c>
      <c r="B1031" s="5"/>
      <c r="C1031" s="9" t="n">
        <v>3170</v>
      </c>
      <c r="D1031" s="5" t="s">
        <v>31</v>
      </c>
    </row>
    <row r="1032" customFormat="false" ht="13.8" hidden="false" customHeight="false" outlineLevel="0" collapsed="false">
      <c r="A1032" s="4" t="s">
        <v>1071</v>
      </c>
      <c r="B1032" s="5"/>
      <c r="C1032" s="9" t="n">
        <v>3170</v>
      </c>
      <c r="D1032" s="5" t="s">
        <v>31</v>
      </c>
    </row>
    <row r="1033" customFormat="false" ht="13.8" hidden="false" customHeight="false" outlineLevel="0" collapsed="false">
      <c r="A1033" s="4" t="s">
        <v>1072</v>
      </c>
      <c r="B1033" s="5"/>
      <c r="C1033" s="9" t="n">
        <v>1455</v>
      </c>
      <c r="D1033" s="5" t="s">
        <v>31</v>
      </c>
    </row>
    <row r="1034" customFormat="false" ht="13.8" hidden="false" customHeight="false" outlineLevel="0" collapsed="false">
      <c r="A1034" s="4" t="s">
        <v>1073</v>
      </c>
      <c r="B1034" s="5"/>
      <c r="C1034" s="6" t="n">
        <v>930</v>
      </c>
      <c r="D1034" s="5" t="s">
        <v>279</v>
      </c>
    </row>
    <row r="1035" customFormat="false" ht="13.8" hidden="false" customHeight="false" outlineLevel="0" collapsed="false">
      <c r="A1035" s="4" t="s">
        <v>1074</v>
      </c>
      <c r="B1035" s="5"/>
      <c r="C1035" s="9" t="n">
        <v>1520</v>
      </c>
      <c r="D1035" s="5" t="s">
        <v>31</v>
      </c>
    </row>
    <row r="1036" customFormat="false" ht="13.8" hidden="false" customHeight="false" outlineLevel="0" collapsed="false">
      <c r="A1036" s="4" t="s">
        <v>1075</v>
      </c>
      <c r="B1036" s="5"/>
      <c r="C1036" s="9" t="n">
        <v>4015</v>
      </c>
      <c r="D1036" s="5" t="s">
        <v>506</v>
      </c>
    </row>
    <row r="1037" customFormat="false" ht="13.8" hidden="false" customHeight="false" outlineLevel="0" collapsed="false">
      <c r="A1037" s="4" t="s">
        <v>1076</v>
      </c>
      <c r="B1037" s="5"/>
      <c r="C1037" s="9" t="n">
        <v>2415</v>
      </c>
      <c r="D1037" s="5" t="s">
        <v>506</v>
      </c>
    </row>
    <row r="1038" customFormat="false" ht="13.8" hidden="false" customHeight="false" outlineLevel="0" collapsed="false">
      <c r="A1038" s="4" t="s">
        <v>1077</v>
      </c>
      <c r="B1038" s="5"/>
      <c r="C1038" s="9" t="n">
        <v>4085</v>
      </c>
      <c r="D1038" s="5" t="s">
        <v>237</v>
      </c>
    </row>
    <row r="1039" customFormat="false" ht="13.8" hidden="false" customHeight="false" outlineLevel="0" collapsed="false">
      <c r="A1039" s="4" t="s">
        <v>1078</v>
      </c>
      <c r="B1039" s="5"/>
      <c r="C1039" s="9" t="n">
        <v>11980</v>
      </c>
      <c r="D1039" s="5" t="s">
        <v>506</v>
      </c>
    </row>
    <row r="1040" customFormat="false" ht="13.8" hidden="false" customHeight="false" outlineLevel="0" collapsed="false">
      <c r="A1040" s="4" t="s">
        <v>1079</v>
      </c>
      <c r="B1040" s="5"/>
      <c r="C1040" s="9" t="n">
        <v>9050</v>
      </c>
      <c r="D1040" s="5" t="s">
        <v>506</v>
      </c>
    </row>
    <row r="1041" customFormat="false" ht="13.8" hidden="false" customHeight="false" outlineLevel="0" collapsed="false">
      <c r="A1041" s="4" t="s">
        <v>1080</v>
      </c>
      <c r="B1041" s="5"/>
      <c r="C1041" s="9" t="n">
        <v>3280</v>
      </c>
      <c r="D1041" s="5" t="s">
        <v>506</v>
      </c>
    </row>
    <row r="1042" customFormat="false" ht="13.8" hidden="false" customHeight="false" outlineLevel="0" collapsed="false">
      <c r="A1042" s="4" t="s">
        <v>1081</v>
      </c>
      <c r="B1042" s="5"/>
      <c r="C1042" s="9" t="n">
        <v>9050</v>
      </c>
      <c r="D1042" s="5" t="s">
        <v>1082</v>
      </c>
    </row>
    <row r="1043" customFormat="false" ht="13.8" hidden="false" customHeight="false" outlineLevel="0" collapsed="false">
      <c r="A1043" s="4" t="s">
        <v>1083</v>
      </c>
      <c r="B1043" s="5"/>
      <c r="C1043" s="9" t="n">
        <v>11980</v>
      </c>
      <c r="D1043" s="5" t="s">
        <v>635</v>
      </c>
    </row>
    <row r="1044" customFormat="false" ht="13.8" hidden="false" customHeight="false" outlineLevel="0" collapsed="false">
      <c r="A1044" s="4" t="s">
        <v>1084</v>
      </c>
      <c r="B1044" s="5"/>
      <c r="C1044" s="9" t="n">
        <v>3280</v>
      </c>
      <c r="D1044" s="5" t="s">
        <v>1082</v>
      </c>
    </row>
    <row r="1045" customFormat="false" ht="13.8" hidden="false" customHeight="false" outlineLevel="0" collapsed="false">
      <c r="A1045" s="4" t="s">
        <v>1085</v>
      </c>
      <c r="B1045" s="5"/>
      <c r="C1045" s="9" t="n">
        <v>5480</v>
      </c>
      <c r="D1045" s="5" t="s">
        <v>635</v>
      </c>
    </row>
    <row r="1046" customFormat="false" ht="13.8" hidden="false" customHeight="false" outlineLevel="0" collapsed="false">
      <c r="A1046" s="4" t="s">
        <v>1086</v>
      </c>
      <c r="B1046" s="5"/>
      <c r="C1046" s="9" t="n">
        <v>19465</v>
      </c>
      <c r="D1046" s="5" t="s">
        <v>1087</v>
      </c>
    </row>
    <row r="1047" customFormat="false" ht="13.8" hidden="false" customHeight="false" outlineLevel="0" collapsed="false">
      <c r="A1047" s="4" t="s">
        <v>1088</v>
      </c>
      <c r="B1047" s="5"/>
      <c r="C1047" s="9" t="n">
        <v>9775</v>
      </c>
      <c r="D1047" s="5" t="s">
        <v>1087</v>
      </c>
    </row>
    <row r="1048" customFormat="false" ht="13.8" hidden="false" customHeight="false" outlineLevel="0" collapsed="false">
      <c r="A1048" s="4" t="s">
        <v>1089</v>
      </c>
      <c r="B1048" s="5"/>
      <c r="C1048" s="9" t="n">
        <v>14025</v>
      </c>
      <c r="D1048" s="5" t="s">
        <v>635</v>
      </c>
    </row>
    <row r="1049" customFormat="false" ht="13.8" hidden="false" customHeight="false" outlineLevel="0" collapsed="false">
      <c r="A1049" s="4" t="s">
        <v>1090</v>
      </c>
      <c r="B1049" s="5"/>
      <c r="C1049" s="9" t="n">
        <v>6800</v>
      </c>
      <c r="D1049" s="5" t="s">
        <v>635</v>
      </c>
    </row>
    <row r="1050" customFormat="false" ht="13.8" hidden="false" customHeight="false" outlineLevel="0" collapsed="false">
      <c r="A1050" s="4" t="s">
        <v>1091</v>
      </c>
      <c r="B1050" s="5"/>
      <c r="C1050" s="9" t="n">
        <v>5755</v>
      </c>
      <c r="D1050" s="5" t="s">
        <v>506</v>
      </c>
    </row>
    <row r="1051" customFormat="false" ht="13.8" hidden="false" customHeight="false" outlineLevel="0" collapsed="false">
      <c r="A1051" s="4" t="s">
        <v>1092</v>
      </c>
      <c r="B1051" s="5"/>
      <c r="C1051" s="6" t="n">
        <v>400</v>
      </c>
      <c r="D1051" s="5" t="s">
        <v>135</v>
      </c>
    </row>
    <row r="1052" customFormat="false" ht="13.8" hidden="false" customHeight="false" outlineLevel="0" collapsed="false">
      <c r="A1052" s="4" t="s">
        <v>1093</v>
      </c>
      <c r="B1052" s="5"/>
      <c r="C1052" s="6" t="n">
        <v>400</v>
      </c>
      <c r="D1052" s="5" t="s">
        <v>135</v>
      </c>
    </row>
    <row r="1053" customFormat="false" ht="13.8" hidden="false" customHeight="false" outlineLevel="0" collapsed="false">
      <c r="A1053" s="4" t="s">
        <v>1094</v>
      </c>
      <c r="B1053" s="5"/>
      <c r="C1053" s="6" t="n">
        <v>400</v>
      </c>
      <c r="D1053" s="5" t="s">
        <v>135</v>
      </c>
    </row>
    <row r="1054" customFormat="false" ht="13.8" hidden="false" customHeight="false" outlineLevel="0" collapsed="false">
      <c r="A1054" s="4" t="s">
        <v>1095</v>
      </c>
      <c r="B1054" s="5"/>
      <c r="C1054" s="6" t="n">
        <v>400</v>
      </c>
      <c r="D1054" s="5" t="s">
        <v>135</v>
      </c>
    </row>
    <row r="1055" customFormat="false" ht="13.8" hidden="false" customHeight="false" outlineLevel="0" collapsed="false">
      <c r="A1055" s="4" t="s">
        <v>1096</v>
      </c>
      <c r="B1055" s="5"/>
      <c r="C1055" s="6" t="n">
        <v>400</v>
      </c>
      <c r="D1055" s="5" t="s">
        <v>135</v>
      </c>
    </row>
    <row r="1056" customFormat="false" ht="13.8" hidden="false" customHeight="false" outlineLevel="0" collapsed="false">
      <c r="A1056" s="4" t="s">
        <v>1097</v>
      </c>
      <c r="B1056" s="5"/>
      <c r="C1056" s="6" t="n">
        <v>400</v>
      </c>
      <c r="D1056" s="5" t="s">
        <v>135</v>
      </c>
    </row>
    <row r="1057" customFormat="false" ht="13.8" hidden="false" customHeight="false" outlineLevel="0" collapsed="false">
      <c r="A1057" s="4" t="s">
        <v>1098</v>
      </c>
      <c r="B1057" s="5"/>
      <c r="C1057" s="6" t="n">
        <v>805</v>
      </c>
      <c r="D1057" s="5" t="s">
        <v>135</v>
      </c>
    </row>
    <row r="1058" customFormat="false" ht="13.8" hidden="false" customHeight="false" outlineLevel="0" collapsed="false">
      <c r="A1058" s="4" t="s">
        <v>1099</v>
      </c>
      <c r="B1058" s="5"/>
      <c r="C1058" s="6" t="n">
        <v>400</v>
      </c>
      <c r="D1058" s="5" t="s">
        <v>135</v>
      </c>
    </row>
    <row r="1059" customFormat="false" ht="13.8" hidden="false" customHeight="false" outlineLevel="0" collapsed="false">
      <c r="A1059" s="4" t="s">
        <v>1100</v>
      </c>
      <c r="B1059" s="5"/>
      <c r="C1059" s="6" t="n">
        <v>400</v>
      </c>
      <c r="D1059" s="5" t="s">
        <v>135</v>
      </c>
    </row>
    <row r="1060" customFormat="false" ht="13.8" hidden="false" customHeight="false" outlineLevel="0" collapsed="false">
      <c r="A1060" s="4" t="s">
        <v>1101</v>
      </c>
      <c r="B1060" s="5"/>
      <c r="C1060" s="6" t="n">
        <v>400</v>
      </c>
      <c r="D1060" s="5" t="s">
        <v>135</v>
      </c>
    </row>
    <row r="1061" customFormat="false" ht="13.8" hidden="false" customHeight="false" outlineLevel="0" collapsed="false">
      <c r="A1061" s="4" t="s">
        <v>1102</v>
      </c>
      <c r="B1061" s="5"/>
      <c r="C1061" s="6" t="n">
        <v>400</v>
      </c>
      <c r="D1061" s="5" t="s">
        <v>135</v>
      </c>
    </row>
    <row r="1062" customFormat="false" ht="13.8" hidden="false" customHeight="false" outlineLevel="0" collapsed="false">
      <c r="A1062" s="4" t="s">
        <v>1103</v>
      </c>
      <c r="B1062" s="5"/>
      <c r="C1062" s="6" t="n">
        <v>605</v>
      </c>
      <c r="D1062" s="5" t="s">
        <v>135</v>
      </c>
    </row>
    <row r="1063" customFormat="false" ht="13.8" hidden="false" customHeight="false" outlineLevel="0" collapsed="false">
      <c r="A1063" s="4" t="s">
        <v>1104</v>
      </c>
      <c r="B1063" s="5"/>
      <c r="C1063" s="6" t="n">
        <v>400</v>
      </c>
      <c r="D1063" s="5" t="s">
        <v>135</v>
      </c>
    </row>
    <row r="1064" customFormat="false" ht="13.8" hidden="false" customHeight="false" outlineLevel="0" collapsed="false">
      <c r="A1064" s="4" t="s">
        <v>1105</v>
      </c>
      <c r="B1064" s="5"/>
      <c r="C1064" s="6" t="n">
        <v>400</v>
      </c>
      <c r="D1064" s="5" t="s">
        <v>135</v>
      </c>
    </row>
    <row r="1065" customFormat="false" ht="13.8" hidden="false" customHeight="false" outlineLevel="0" collapsed="false">
      <c r="A1065" s="4" t="s">
        <v>1106</v>
      </c>
      <c r="B1065" s="5"/>
      <c r="C1065" s="6" t="n">
        <v>400</v>
      </c>
      <c r="D1065" s="5" t="s">
        <v>135</v>
      </c>
    </row>
    <row r="1066" customFormat="false" ht="13.8" hidden="false" customHeight="false" outlineLevel="0" collapsed="false">
      <c r="A1066" s="4" t="s">
        <v>1107</v>
      </c>
      <c r="B1066" s="5"/>
      <c r="C1066" s="6" t="n">
        <v>400</v>
      </c>
      <c r="D1066" s="5" t="s">
        <v>135</v>
      </c>
    </row>
    <row r="1067" customFormat="false" ht="13.8" hidden="false" customHeight="false" outlineLevel="0" collapsed="false">
      <c r="A1067" s="4" t="s">
        <v>1108</v>
      </c>
      <c r="B1067" s="5"/>
      <c r="C1067" s="6" t="n">
        <v>400</v>
      </c>
      <c r="D1067" s="5" t="s">
        <v>135</v>
      </c>
    </row>
    <row r="1068" customFormat="false" ht="13.8" hidden="false" customHeight="false" outlineLevel="0" collapsed="false">
      <c r="A1068" s="4" t="s">
        <v>1109</v>
      </c>
      <c r="B1068" s="5"/>
      <c r="C1068" s="6" t="n">
        <v>400</v>
      </c>
      <c r="D1068" s="5" t="s">
        <v>135</v>
      </c>
    </row>
    <row r="1069" customFormat="false" ht="13.8" hidden="false" customHeight="false" outlineLevel="0" collapsed="false">
      <c r="A1069" s="4" t="s">
        <v>1110</v>
      </c>
      <c r="B1069" s="5"/>
      <c r="C1069" s="6" t="n">
        <v>400</v>
      </c>
      <c r="D1069" s="5" t="s">
        <v>135</v>
      </c>
    </row>
    <row r="1070" customFormat="false" ht="13.8" hidden="false" customHeight="false" outlineLevel="0" collapsed="false">
      <c r="A1070" s="4" t="s">
        <v>1111</v>
      </c>
      <c r="B1070" s="5"/>
      <c r="C1070" s="6" t="n">
        <v>400</v>
      </c>
      <c r="D1070" s="5" t="s">
        <v>135</v>
      </c>
    </row>
    <row r="1071" customFormat="false" ht="13.8" hidden="false" customHeight="false" outlineLevel="0" collapsed="false">
      <c r="A1071" s="4" t="s">
        <v>1112</v>
      </c>
      <c r="B1071" s="5"/>
      <c r="C1071" s="6" t="n">
        <v>400</v>
      </c>
      <c r="D1071" s="5" t="s">
        <v>135</v>
      </c>
    </row>
    <row r="1072" customFormat="false" ht="13.8" hidden="false" customHeight="false" outlineLevel="0" collapsed="false">
      <c r="A1072" s="4" t="s">
        <v>1113</v>
      </c>
      <c r="B1072" s="5"/>
      <c r="C1072" s="6" t="n">
        <v>400</v>
      </c>
      <c r="D1072" s="5" t="s">
        <v>135</v>
      </c>
    </row>
    <row r="1073" customFormat="false" ht="13.8" hidden="false" customHeight="false" outlineLevel="0" collapsed="false">
      <c r="A1073" s="4" t="s">
        <v>1114</v>
      </c>
      <c r="B1073" s="5"/>
      <c r="C1073" s="6" t="n">
        <v>400</v>
      </c>
      <c r="D1073" s="5" t="s">
        <v>135</v>
      </c>
    </row>
    <row r="1074" customFormat="false" ht="13.8" hidden="false" customHeight="false" outlineLevel="0" collapsed="false">
      <c r="A1074" s="4" t="s">
        <v>1115</v>
      </c>
      <c r="B1074" s="5"/>
      <c r="C1074" s="6" t="n">
        <v>400</v>
      </c>
      <c r="D1074" s="5" t="s">
        <v>135</v>
      </c>
    </row>
    <row r="1075" customFormat="false" ht="13.8" hidden="false" customHeight="false" outlineLevel="0" collapsed="false">
      <c r="A1075" s="4" t="s">
        <v>1116</v>
      </c>
      <c r="B1075" s="5"/>
      <c r="C1075" s="6" t="n">
        <v>400</v>
      </c>
      <c r="D1075" s="5" t="s">
        <v>135</v>
      </c>
    </row>
    <row r="1076" customFormat="false" ht="13.8" hidden="false" customHeight="false" outlineLevel="0" collapsed="false">
      <c r="A1076" s="4" t="s">
        <v>1117</v>
      </c>
      <c r="B1076" s="5"/>
      <c r="C1076" s="6" t="n">
        <v>400</v>
      </c>
      <c r="D1076" s="5" t="s">
        <v>135</v>
      </c>
    </row>
    <row r="1077" customFormat="false" ht="13.8" hidden="false" customHeight="false" outlineLevel="0" collapsed="false">
      <c r="A1077" s="4" t="s">
        <v>1118</v>
      </c>
      <c r="B1077" s="5"/>
      <c r="C1077" s="6" t="n">
        <v>400</v>
      </c>
      <c r="D1077" s="5" t="s">
        <v>135</v>
      </c>
    </row>
    <row r="1078" customFormat="false" ht="13.8" hidden="false" customHeight="false" outlineLevel="0" collapsed="false">
      <c r="A1078" s="4" t="s">
        <v>1119</v>
      </c>
      <c r="B1078" s="5"/>
      <c r="C1078" s="6" t="n">
        <v>400</v>
      </c>
      <c r="D1078" s="5" t="s">
        <v>135</v>
      </c>
    </row>
    <row r="1079" customFormat="false" ht="13.8" hidden="false" customHeight="false" outlineLevel="0" collapsed="false">
      <c r="A1079" s="4" t="s">
        <v>1120</v>
      </c>
      <c r="B1079" s="5"/>
      <c r="C1079" s="6" t="n">
        <v>400</v>
      </c>
      <c r="D1079" s="5" t="s">
        <v>135</v>
      </c>
    </row>
    <row r="1080" customFormat="false" ht="13.8" hidden="false" customHeight="false" outlineLevel="0" collapsed="false">
      <c r="A1080" s="4" t="s">
        <v>1121</v>
      </c>
      <c r="B1080" s="5"/>
      <c r="C1080" s="6" t="n">
        <v>605</v>
      </c>
      <c r="D1080" s="8" t="n">
        <v>5</v>
      </c>
    </row>
    <row r="1081" customFormat="false" ht="13.8" hidden="false" customHeight="false" outlineLevel="0" collapsed="false">
      <c r="A1081" s="4" t="s">
        <v>1122</v>
      </c>
      <c r="B1081" s="5"/>
      <c r="C1081" s="9" t="n">
        <v>1005</v>
      </c>
      <c r="D1081" s="8" t="n">
        <v>10</v>
      </c>
    </row>
    <row r="1082" customFormat="false" ht="13.8" hidden="false" customHeight="false" outlineLevel="0" collapsed="false">
      <c r="A1082" s="4" t="s">
        <v>1123</v>
      </c>
      <c r="B1082" s="5"/>
      <c r="C1082" s="6" t="n">
        <v>400</v>
      </c>
      <c r="D1082" s="5" t="s">
        <v>135</v>
      </c>
    </row>
    <row r="1083" customFormat="false" ht="13.8" hidden="false" customHeight="false" outlineLevel="0" collapsed="false">
      <c r="A1083" s="4" t="s">
        <v>1124</v>
      </c>
      <c r="B1083" s="5"/>
      <c r="C1083" s="6" t="n">
        <v>355</v>
      </c>
      <c r="D1083" s="5" t="s">
        <v>135</v>
      </c>
    </row>
    <row r="1084" customFormat="false" ht="13.8" hidden="false" customHeight="false" outlineLevel="0" collapsed="false">
      <c r="A1084" s="4" t="s">
        <v>1125</v>
      </c>
      <c r="B1084" s="5"/>
      <c r="C1084" s="6" t="n">
        <v>355</v>
      </c>
      <c r="D1084" s="5" t="s">
        <v>135</v>
      </c>
    </row>
    <row r="1085" customFormat="false" ht="13.8" hidden="false" customHeight="false" outlineLevel="0" collapsed="false">
      <c r="A1085" s="4" t="s">
        <v>1126</v>
      </c>
      <c r="B1085" s="5"/>
      <c r="C1085" s="6" t="n">
        <v>355</v>
      </c>
      <c r="D1085" s="5" t="s">
        <v>135</v>
      </c>
    </row>
    <row r="1086" customFormat="false" ht="13.8" hidden="false" customHeight="false" outlineLevel="0" collapsed="false">
      <c r="A1086" s="4" t="s">
        <v>1127</v>
      </c>
      <c r="B1086" s="5"/>
      <c r="C1086" s="6" t="n">
        <v>355</v>
      </c>
      <c r="D1086" s="5" t="s">
        <v>135</v>
      </c>
    </row>
    <row r="1087" customFormat="false" ht="13.8" hidden="false" customHeight="false" outlineLevel="0" collapsed="false">
      <c r="A1087" s="4" t="s">
        <v>1128</v>
      </c>
      <c r="B1087" s="5"/>
      <c r="C1087" s="6" t="n">
        <v>730</v>
      </c>
      <c r="D1087" s="5" t="s">
        <v>135</v>
      </c>
    </row>
    <row r="1088" customFormat="false" ht="13.8" hidden="false" customHeight="false" outlineLevel="0" collapsed="false">
      <c r="A1088" s="4" t="s">
        <v>1129</v>
      </c>
      <c r="B1088" s="5"/>
      <c r="C1088" s="9" t="n">
        <v>3850</v>
      </c>
      <c r="D1088" s="5" t="s">
        <v>237</v>
      </c>
    </row>
    <row r="1089" customFormat="false" ht="13.8" hidden="false" customHeight="false" outlineLevel="0" collapsed="false">
      <c r="A1089" s="4" t="s">
        <v>1130</v>
      </c>
      <c r="B1089" s="5"/>
      <c r="C1089" s="9" t="n">
        <v>3700</v>
      </c>
      <c r="D1089" s="8" t="n">
        <v>10</v>
      </c>
    </row>
    <row r="1090" customFormat="false" ht="13.8" hidden="false" customHeight="false" outlineLevel="0" collapsed="false">
      <c r="A1090" s="4" t="s">
        <v>1131</v>
      </c>
      <c r="B1090" s="5"/>
      <c r="C1090" s="9" t="n">
        <v>7640</v>
      </c>
      <c r="D1090" s="5" t="s">
        <v>472</v>
      </c>
    </row>
    <row r="1091" customFormat="false" ht="13.8" hidden="false" customHeight="false" outlineLevel="0" collapsed="false">
      <c r="A1091" s="4" t="s">
        <v>1132</v>
      </c>
      <c r="B1091" s="5"/>
      <c r="C1091" s="9" t="n">
        <v>7973</v>
      </c>
      <c r="D1091" s="5" t="s">
        <v>237</v>
      </c>
    </row>
    <row r="1092" customFormat="false" ht="13.8" hidden="false" customHeight="false" outlineLevel="0" collapsed="false">
      <c r="A1092" s="4" t="s">
        <v>1133</v>
      </c>
      <c r="B1092" s="5"/>
      <c r="C1092" s="9" t="n">
        <v>7973</v>
      </c>
      <c r="D1092" s="5" t="s">
        <v>237</v>
      </c>
    </row>
    <row r="1093" customFormat="false" ht="13.8" hidden="false" customHeight="false" outlineLevel="0" collapsed="false">
      <c r="A1093" s="4" t="s">
        <v>1134</v>
      </c>
      <c r="B1093" s="5"/>
      <c r="C1093" s="9" t="n">
        <v>7973</v>
      </c>
      <c r="D1093" s="5" t="s">
        <v>237</v>
      </c>
    </row>
    <row r="1094" customFormat="false" ht="13.8" hidden="false" customHeight="false" outlineLevel="0" collapsed="false">
      <c r="A1094" s="4" t="s">
        <v>1135</v>
      </c>
      <c r="B1094" s="5"/>
      <c r="C1094" s="9" t="n">
        <v>7973</v>
      </c>
      <c r="D1094" s="5" t="s">
        <v>237</v>
      </c>
    </row>
    <row r="1095" customFormat="false" ht="13.8" hidden="false" customHeight="false" outlineLevel="0" collapsed="false">
      <c r="A1095" s="4" t="s">
        <v>1136</v>
      </c>
      <c r="B1095" s="5"/>
      <c r="C1095" s="9" t="n">
        <v>7973</v>
      </c>
      <c r="D1095" s="5" t="s">
        <v>237</v>
      </c>
    </row>
    <row r="1096" customFormat="false" ht="13.8" hidden="false" customHeight="false" outlineLevel="0" collapsed="false">
      <c r="A1096" s="4" t="s">
        <v>1137</v>
      </c>
      <c r="B1096" s="5"/>
      <c r="C1096" s="9" t="n">
        <v>7973</v>
      </c>
      <c r="D1096" s="5" t="s">
        <v>237</v>
      </c>
    </row>
    <row r="1097" customFormat="false" ht="13.8" hidden="false" customHeight="false" outlineLevel="0" collapsed="false">
      <c r="A1097" s="4" t="s">
        <v>1138</v>
      </c>
      <c r="B1097" s="5"/>
      <c r="C1097" s="9" t="n">
        <v>7973</v>
      </c>
      <c r="D1097" s="5" t="s">
        <v>237</v>
      </c>
    </row>
    <row r="1098" customFormat="false" ht="13.8" hidden="false" customHeight="false" outlineLevel="0" collapsed="false">
      <c r="A1098" s="4" t="s">
        <v>1139</v>
      </c>
      <c r="B1098" s="5"/>
      <c r="C1098" s="9" t="n">
        <v>7973</v>
      </c>
      <c r="D1098" s="5" t="s">
        <v>237</v>
      </c>
    </row>
    <row r="1099" customFormat="false" ht="13.8" hidden="false" customHeight="false" outlineLevel="0" collapsed="false">
      <c r="A1099" s="4" t="s">
        <v>1140</v>
      </c>
      <c r="B1099" s="5"/>
      <c r="C1099" s="9" t="n">
        <v>7973</v>
      </c>
      <c r="D1099" s="5" t="s">
        <v>237</v>
      </c>
    </row>
    <row r="1100" customFormat="false" ht="13.8" hidden="false" customHeight="false" outlineLevel="0" collapsed="false">
      <c r="A1100" s="4" t="s">
        <v>1141</v>
      </c>
      <c r="B1100" s="5"/>
      <c r="C1100" s="9" t="n">
        <v>7973</v>
      </c>
      <c r="D1100" s="5" t="s">
        <v>237</v>
      </c>
    </row>
    <row r="1101" customFormat="false" ht="13.8" hidden="false" customHeight="false" outlineLevel="0" collapsed="false">
      <c r="A1101" s="4" t="s">
        <v>1142</v>
      </c>
      <c r="B1101" s="5"/>
      <c r="C1101" s="9" t="n">
        <v>7973</v>
      </c>
      <c r="D1101" s="5" t="s">
        <v>237</v>
      </c>
    </row>
    <row r="1102" customFormat="false" ht="13.8" hidden="false" customHeight="false" outlineLevel="0" collapsed="false">
      <c r="A1102" s="4" t="s">
        <v>1143</v>
      </c>
      <c r="B1102" s="5"/>
      <c r="C1102" s="9" t="n">
        <v>7973</v>
      </c>
      <c r="D1102" s="5" t="s">
        <v>237</v>
      </c>
    </row>
    <row r="1103" customFormat="false" ht="13.8" hidden="false" customHeight="false" outlineLevel="0" collapsed="false">
      <c r="A1103" s="4" t="s">
        <v>1144</v>
      </c>
      <c r="B1103" s="5"/>
      <c r="C1103" s="9" t="n">
        <v>7973</v>
      </c>
      <c r="D1103" s="5" t="s">
        <v>237</v>
      </c>
    </row>
    <row r="1104" customFormat="false" ht="13.8" hidden="false" customHeight="false" outlineLevel="0" collapsed="false">
      <c r="A1104" s="4" t="s">
        <v>1145</v>
      </c>
      <c r="B1104" s="5"/>
      <c r="C1104" s="9" t="n">
        <v>7973</v>
      </c>
      <c r="D1104" s="5" t="s">
        <v>237</v>
      </c>
    </row>
    <row r="1105" customFormat="false" ht="13.8" hidden="false" customHeight="false" outlineLevel="0" collapsed="false">
      <c r="A1105" s="4" t="s">
        <v>1146</v>
      </c>
      <c r="B1105" s="5"/>
      <c r="C1105" s="9" t="n">
        <v>7973</v>
      </c>
      <c r="D1105" s="5" t="s">
        <v>237</v>
      </c>
    </row>
    <row r="1106" customFormat="false" ht="13.8" hidden="false" customHeight="false" outlineLevel="0" collapsed="false">
      <c r="A1106" s="4" t="s">
        <v>1147</v>
      </c>
      <c r="B1106" s="5"/>
      <c r="C1106" s="9" t="n">
        <v>7973</v>
      </c>
      <c r="D1106" s="5" t="s">
        <v>237</v>
      </c>
    </row>
    <row r="1107" customFormat="false" ht="13.8" hidden="false" customHeight="false" outlineLevel="0" collapsed="false">
      <c r="A1107" s="4" t="s">
        <v>1148</v>
      </c>
      <c r="B1107" s="5"/>
      <c r="C1107" s="9" t="n">
        <v>7973</v>
      </c>
      <c r="D1107" s="5" t="s">
        <v>237</v>
      </c>
    </row>
    <row r="1108" customFormat="false" ht="13.8" hidden="false" customHeight="false" outlineLevel="0" collapsed="false">
      <c r="A1108" s="4" t="s">
        <v>1149</v>
      </c>
      <c r="B1108" s="5"/>
      <c r="C1108" s="9" t="n">
        <v>7973</v>
      </c>
      <c r="D1108" s="5" t="s">
        <v>237</v>
      </c>
    </row>
    <row r="1109" customFormat="false" ht="13.8" hidden="false" customHeight="false" outlineLevel="0" collapsed="false">
      <c r="A1109" s="4" t="s">
        <v>1150</v>
      </c>
      <c r="B1109" s="5"/>
      <c r="C1109" s="9" t="n">
        <v>7973</v>
      </c>
      <c r="D1109" s="5" t="s">
        <v>237</v>
      </c>
    </row>
    <row r="1110" customFormat="false" ht="13.8" hidden="false" customHeight="false" outlineLevel="0" collapsed="false">
      <c r="A1110" s="4" t="s">
        <v>1151</v>
      </c>
      <c r="B1110" s="5"/>
      <c r="C1110" s="9" t="n">
        <v>7973</v>
      </c>
      <c r="D1110" s="5" t="s">
        <v>237</v>
      </c>
    </row>
    <row r="1111" customFormat="false" ht="13.8" hidden="false" customHeight="false" outlineLevel="0" collapsed="false">
      <c r="A1111" s="4" t="s">
        <v>1152</v>
      </c>
      <c r="B1111" s="5"/>
      <c r="C1111" s="9" t="n">
        <v>7973</v>
      </c>
      <c r="D1111" s="5" t="s">
        <v>237</v>
      </c>
    </row>
    <row r="1112" customFormat="false" ht="13.8" hidden="false" customHeight="false" outlineLevel="0" collapsed="false">
      <c r="A1112" s="4" t="s">
        <v>1153</v>
      </c>
      <c r="B1112" s="5"/>
      <c r="C1112" s="6" t="n">
        <v>400</v>
      </c>
      <c r="D1112" s="5" t="s">
        <v>135</v>
      </c>
    </row>
    <row r="1113" customFormat="false" ht="13.8" hidden="false" customHeight="false" outlineLevel="0" collapsed="false">
      <c r="A1113" s="4" t="s">
        <v>1154</v>
      </c>
      <c r="B1113" s="5"/>
      <c r="C1113" s="9" t="n">
        <v>2040</v>
      </c>
      <c r="D1113" s="5" t="s">
        <v>237</v>
      </c>
    </row>
    <row r="1114" customFormat="false" ht="13.8" hidden="false" customHeight="false" outlineLevel="0" collapsed="false">
      <c r="A1114" s="4" t="s">
        <v>1155</v>
      </c>
      <c r="B1114" s="5"/>
      <c r="C1114" s="9" t="n">
        <v>3555</v>
      </c>
      <c r="D1114" s="5" t="s">
        <v>237</v>
      </c>
    </row>
    <row r="1115" customFormat="false" ht="13.8" hidden="false" customHeight="false" outlineLevel="0" collapsed="false">
      <c r="A1115" s="4" t="s">
        <v>1156</v>
      </c>
      <c r="B1115" s="5"/>
      <c r="C1115" s="9" t="n">
        <v>2045</v>
      </c>
      <c r="D1115" s="5" t="s">
        <v>399</v>
      </c>
    </row>
    <row r="1116" customFormat="false" ht="13.8" hidden="false" customHeight="false" outlineLevel="0" collapsed="false">
      <c r="A1116" s="4" t="s">
        <v>1157</v>
      </c>
      <c r="B1116" s="5"/>
      <c r="C1116" s="9" t="n">
        <v>1075</v>
      </c>
      <c r="D1116" s="5" t="s">
        <v>279</v>
      </c>
    </row>
    <row r="1117" customFormat="false" ht="13.8" hidden="false" customHeight="false" outlineLevel="0" collapsed="false">
      <c r="A1117" s="4" t="s">
        <v>1158</v>
      </c>
      <c r="B1117" s="5"/>
      <c r="C1117" s="6" t="n">
        <v>895</v>
      </c>
      <c r="D1117" s="7" t="n">
        <v>1</v>
      </c>
    </row>
    <row r="1118" customFormat="false" ht="13.8" hidden="false" customHeight="false" outlineLevel="0" collapsed="false">
      <c r="A1118" s="4" t="s">
        <v>1159</v>
      </c>
      <c r="B1118" s="5"/>
      <c r="C1118" s="9" t="n">
        <v>2890</v>
      </c>
      <c r="D1118" s="5" t="s">
        <v>506</v>
      </c>
    </row>
    <row r="1119" customFormat="false" ht="13.8" hidden="false" customHeight="false" outlineLevel="0" collapsed="false">
      <c r="A1119" s="4" t="s">
        <v>1160</v>
      </c>
      <c r="B1119" s="5"/>
      <c r="C1119" s="9" t="n">
        <v>2420</v>
      </c>
      <c r="D1119" s="5" t="s">
        <v>506</v>
      </c>
    </row>
    <row r="1120" customFormat="false" ht="13.8" hidden="false" customHeight="false" outlineLevel="0" collapsed="false">
      <c r="A1120" s="4" t="s">
        <v>1161</v>
      </c>
      <c r="B1120" s="5"/>
      <c r="C1120" s="6" t="n">
        <v>650</v>
      </c>
      <c r="D1120" s="5" t="s">
        <v>506</v>
      </c>
    </row>
    <row r="1121" customFormat="false" ht="13.8" hidden="false" customHeight="false" outlineLevel="0" collapsed="false">
      <c r="A1121" s="4" t="s">
        <v>1162</v>
      </c>
      <c r="B1121" s="5"/>
      <c r="C1121" s="6" t="n">
        <v>710</v>
      </c>
      <c r="D1121" s="5" t="s">
        <v>506</v>
      </c>
    </row>
    <row r="1122" customFormat="false" ht="13.8" hidden="false" customHeight="false" outlineLevel="0" collapsed="false">
      <c r="A1122" s="4" t="s">
        <v>1163</v>
      </c>
      <c r="B1122" s="5"/>
      <c r="C1122" s="9" t="n">
        <v>1810</v>
      </c>
      <c r="D1122" s="5" t="s">
        <v>31</v>
      </c>
    </row>
    <row r="1123" customFormat="false" ht="13.8" hidden="false" customHeight="false" outlineLevel="0" collapsed="false">
      <c r="A1123" s="4" t="s">
        <v>1164</v>
      </c>
      <c r="B1123" s="5"/>
      <c r="C1123" s="6" t="n">
        <v>655</v>
      </c>
      <c r="D1123" s="7" t="n">
        <v>1</v>
      </c>
    </row>
    <row r="1124" customFormat="false" ht="13.8" hidden="false" customHeight="false" outlineLevel="0" collapsed="false">
      <c r="A1124" s="4" t="s">
        <v>1165</v>
      </c>
      <c r="B1124" s="5"/>
      <c r="C1124" s="9" t="n">
        <v>1700</v>
      </c>
      <c r="D1124" s="5" t="s">
        <v>31</v>
      </c>
    </row>
    <row r="1125" customFormat="false" ht="13.8" hidden="false" customHeight="false" outlineLevel="0" collapsed="false">
      <c r="A1125" s="4" t="s">
        <v>1166</v>
      </c>
      <c r="B1125" s="5"/>
      <c r="C1125" s="9" t="n">
        <v>2385</v>
      </c>
      <c r="D1125" s="5" t="s">
        <v>31</v>
      </c>
    </row>
    <row r="1126" customFormat="false" ht="13.8" hidden="false" customHeight="false" outlineLevel="0" collapsed="false">
      <c r="A1126" s="4" t="s">
        <v>1167</v>
      </c>
      <c r="B1126" s="5"/>
      <c r="C1126" s="9" t="n">
        <v>2035</v>
      </c>
      <c r="D1126" s="5" t="s">
        <v>279</v>
      </c>
    </row>
    <row r="1127" customFormat="false" ht="13.8" hidden="false" customHeight="false" outlineLevel="0" collapsed="false">
      <c r="A1127" s="4" t="s">
        <v>1168</v>
      </c>
      <c r="B1127" s="5"/>
      <c r="C1127" s="9" t="n">
        <v>1915</v>
      </c>
      <c r="D1127" s="5" t="s">
        <v>399</v>
      </c>
    </row>
    <row r="1128" customFormat="false" ht="13.8" hidden="false" customHeight="false" outlineLevel="0" collapsed="false">
      <c r="A1128" s="4" t="s">
        <v>1169</v>
      </c>
      <c r="B1128" s="5"/>
      <c r="C1128" s="9" t="n">
        <v>1355</v>
      </c>
      <c r="D1128" s="5" t="s">
        <v>56</v>
      </c>
    </row>
    <row r="1129" customFormat="false" ht="13.8" hidden="false" customHeight="false" outlineLevel="0" collapsed="false">
      <c r="A1129" s="4" t="s">
        <v>1170</v>
      </c>
      <c r="B1129" s="5"/>
      <c r="C1129" s="9" t="n">
        <v>1915</v>
      </c>
      <c r="D1129" s="5" t="s">
        <v>279</v>
      </c>
    </row>
    <row r="1130" customFormat="false" ht="13.8" hidden="false" customHeight="false" outlineLevel="0" collapsed="false">
      <c r="A1130" s="4" t="s">
        <v>1171</v>
      </c>
      <c r="B1130" s="5"/>
      <c r="C1130" s="6" t="n">
        <v>650</v>
      </c>
      <c r="D1130" s="5" t="s">
        <v>399</v>
      </c>
    </row>
    <row r="1131" customFormat="false" ht="13.8" hidden="false" customHeight="false" outlineLevel="0" collapsed="false">
      <c r="A1131" s="4" t="s">
        <v>1172</v>
      </c>
      <c r="B1131" s="5"/>
      <c r="C1131" s="6" t="n">
        <v>650</v>
      </c>
      <c r="D1131" s="5" t="s">
        <v>399</v>
      </c>
    </row>
    <row r="1132" customFormat="false" ht="13.8" hidden="false" customHeight="false" outlineLevel="0" collapsed="false">
      <c r="A1132" s="4" t="s">
        <v>1173</v>
      </c>
      <c r="B1132" s="5"/>
      <c r="C1132" s="6" t="n">
        <v>650</v>
      </c>
      <c r="D1132" s="5" t="s">
        <v>399</v>
      </c>
    </row>
    <row r="1133" customFormat="false" ht="13.8" hidden="false" customHeight="false" outlineLevel="0" collapsed="false">
      <c r="A1133" s="4" t="s">
        <v>1174</v>
      </c>
      <c r="B1133" s="5"/>
      <c r="C1133" s="6" t="n">
        <v>290</v>
      </c>
      <c r="D1133" s="7" t="n">
        <v>1</v>
      </c>
    </row>
    <row r="1134" customFormat="false" ht="13.8" hidden="false" customHeight="false" outlineLevel="0" collapsed="false">
      <c r="A1134" s="4" t="s">
        <v>1175</v>
      </c>
      <c r="B1134" s="5"/>
      <c r="C1134" s="6" t="n">
        <v>290</v>
      </c>
      <c r="D1134" s="7" t="n">
        <v>1</v>
      </c>
    </row>
    <row r="1135" customFormat="false" ht="13.8" hidden="false" customHeight="false" outlineLevel="0" collapsed="false">
      <c r="A1135" s="4" t="s">
        <v>1176</v>
      </c>
      <c r="B1135" s="5"/>
      <c r="C1135" s="6" t="n">
        <v>125</v>
      </c>
      <c r="D1135" s="5" t="s">
        <v>135</v>
      </c>
    </row>
    <row r="1136" customFormat="false" ht="13.8" hidden="false" customHeight="false" outlineLevel="0" collapsed="false">
      <c r="A1136" s="4" t="s">
        <v>1177</v>
      </c>
      <c r="B1136" s="5"/>
      <c r="C1136" s="9" t="n">
        <v>5855</v>
      </c>
      <c r="D1136" s="5" t="s">
        <v>135</v>
      </c>
    </row>
    <row r="1137" customFormat="false" ht="13.8" hidden="false" customHeight="false" outlineLevel="0" collapsed="false">
      <c r="A1137" s="4" t="s">
        <v>1178</v>
      </c>
      <c r="B1137" s="5"/>
      <c r="C1137" s="9" t="n">
        <v>5810</v>
      </c>
      <c r="D1137" s="5" t="s">
        <v>135</v>
      </c>
    </row>
    <row r="1138" customFormat="false" ht="13.8" hidden="false" customHeight="false" outlineLevel="0" collapsed="false">
      <c r="A1138" s="4" t="s">
        <v>1179</v>
      </c>
      <c r="B1138" s="5"/>
      <c r="C1138" s="9" t="n">
        <v>6315</v>
      </c>
      <c r="D1138" s="5" t="s">
        <v>135</v>
      </c>
    </row>
    <row r="1139" customFormat="false" ht="13.8" hidden="false" customHeight="false" outlineLevel="0" collapsed="false">
      <c r="A1139" s="4" t="s">
        <v>1180</v>
      </c>
      <c r="B1139" s="5"/>
      <c r="C1139" s="9" t="n">
        <v>6315</v>
      </c>
      <c r="D1139" s="5" t="s">
        <v>135</v>
      </c>
    </row>
    <row r="1140" customFormat="false" ht="13.8" hidden="false" customHeight="false" outlineLevel="0" collapsed="false">
      <c r="A1140" s="4" t="s">
        <v>1181</v>
      </c>
      <c r="B1140" s="5"/>
      <c r="C1140" s="9" t="n">
        <v>7065</v>
      </c>
      <c r="D1140" s="5" t="s">
        <v>135</v>
      </c>
    </row>
    <row r="1141" customFormat="false" ht="13.8" hidden="false" customHeight="false" outlineLevel="0" collapsed="false">
      <c r="A1141" s="4" t="s">
        <v>1182</v>
      </c>
      <c r="B1141" s="5"/>
      <c r="C1141" s="9" t="n">
        <v>7185</v>
      </c>
      <c r="D1141" s="5" t="s">
        <v>135</v>
      </c>
    </row>
    <row r="1142" customFormat="false" ht="13.8" hidden="false" customHeight="false" outlineLevel="0" collapsed="false">
      <c r="A1142" s="4" t="s">
        <v>1183</v>
      </c>
      <c r="B1142" s="5"/>
      <c r="C1142" s="9" t="n">
        <v>4590</v>
      </c>
      <c r="D1142" s="5" t="s">
        <v>135</v>
      </c>
    </row>
    <row r="1143" customFormat="false" ht="13.8" hidden="false" customHeight="false" outlineLevel="0" collapsed="false">
      <c r="A1143" s="4" t="s">
        <v>1184</v>
      </c>
      <c r="B1143" s="5"/>
      <c r="C1143" s="9" t="n">
        <v>3230</v>
      </c>
      <c r="D1143" s="5" t="s">
        <v>135</v>
      </c>
    </row>
    <row r="1144" customFormat="false" ht="13.8" hidden="false" customHeight="false" outlineLevel="0" collapsed="false">
      <c r="A1144" s="4" t="s">
        <v>1185</v>
      </c>
      <c r="B1144" s="5"/>
      <c r="C1144" s="9" t="n">
        <v>1870</v>
      </c>
      <c r="D1144" s="5" t="s">
        <v>135</v>
      </c>
    </row>
    <row r="1145" customFormat="false" ht="13.8" hidden="false" customHeight="false" outlineLevel="0" collapsed="false">
      <c r="A1145" s="4" t="s">
        <v>1186</v>
      </c>
      <c r="B1145" s="5"/>
      <c r="C1145" s="9" t="n">
        <v>2040</v>
      </c>
      <c r="D1145" s="5" t="s">
        <v>135</v>
      </c>
    </row>
    <row r="1146" customFormat="false" ht="13.8" hidden="false" customHeight="false" outlineLevel="0" collapsed="false">
      <c r="A1146" s="4" t="s">
        <v>1187</v>
      </c>
      <c r="B1146" s="5"/>
      <c r="C1146" s="9" t="n">
        <v>1615</v>
      </c>
      <c r="D1146" s="5" t="s">
        <v>135</v>
      </c>
    </row>
    <row r="1147" customFormat="false" ht="13.8" hidden="false" customHeight="false" outlineLevel="0" collapsed="false">
      <c r="A1147" s="4" t="s">
        <v>1188</v>
      </c>
      <c r="B1147" s="5"/>
      <c r="C1147" s="9" t="n">
        <v>1615</v>
      </c>
      <c r="D1147" s="5" t="s">
        <v>135</v>
      </c>
    </row>
    <row r="1148" customFormat="false" ht="13.8" hidden="false" customHeight="false" outlineLevel="0" collapsed="false">
      <c r="A1148" s="4" t="s">
        <v>1189</v>
      </c>
      <c r="B1148" s="5"/>
      <c r="C1148" s="9" t="n">
        <v>1840</v>
      </c>
      <c r="D1148" s="5" t="s">
        <v>135</v>
      </c>
    </row>
    <row r="1149" customFormat="false" ht="13.8" hidden="false" customHeight="false" outlineLevel="0" collapsed="false">
      <c r="A1149" s="4" t="s">
        <v>1190</v>
      </c>
      <c r="B1149" s="5"/>
      <c r="C1149" s="9" t="n">
        <v>2465</v>
      </c>
      <c r="D1149" s="5" t="s">
        <v>135</v>
      </c>
    </row>
    <row r="1150" customFormat="false" ht="13.8" hidden="false" customHeight="false" outlineLevel="0" collapsed="false">
      <c r="A1150" s="4" t="s">
        <v>1191</v>
      </c>
      <c r="B1150" s="5"/>
      <c r="C1150" s="9" t="n">
        <v>2255</v>
      </c>
      <c r="D1150" s="5" t="s">
        <v>135</v>
      </c>
    </row>
    <row r="1151" customFormat="false" ht="13.8" hidden="false" customHeight="false" outlineLevel="0" collapsed="false">
      <c r="A1151" s="4" t="s">
        <v>1192</v>
      </c>
      <c r="B1151" s="5"/>
      <c r="C1151" s="9" t="n">
        <v>3480</v>
      </c>
      <c r="D1151" s="5" t="s">
        <v>135</v>
      </c>
    </row>
    <row r="1152" customFormat="false" ht="13.8" hidden="false" customHeight="false" outlineLevel="0" collapsed="false">
      <c r="A1152" s="4" t="s">
        <v>1193</v>
      </c>
      <c r="B1152" s="5"/>
      <c r="C1152" s="9" t="n">
        <v>1710</v>
      </c>
      <c r="D1152" s="5" t="s">
        <v>1043</v>
      </c>
    </row>
    <row r="1153" customFormat="false" ht="13.8" hidden="false" customHeight="false" outlineLevel="0" collapsed="false">
      <c r="A1153" s="4" t="s">
        <v>1194</v>
      </c>
      <c r="B1153" s="5"/>
      <c r="C1153" s="9" t="n">
        <v>1710</v>
      </c>
      <c r="D1153" s="5" t="s">
        <v>1043</v>
      </c>
    </row>
    <row r="1154" customFormat="false" ht="13.8" hidden="false" customHeight="false" outlineLevel="0" collapsed="false">
      <c r="A1154" s="4" t="s">
        <v>1195</v>
      </c>
      <c r="B1154" s="5"/>
      <c r="C1154" s="9" t="n">
        <v>1710</v>
      </c>
      <c r="D1154" s="5" t="s">
        <v>1043</v>
      </c>
    </row>
    <row r="1155" customFormat="false" ht="13.8" hidden="false" customHeight="false" outlineLevel="0" collapsed="false">
      <c r="A1155" s="4" t="s">
        <v>1196</v>
      </c>
      <c r="B1155" s="5"/>
      <c r="C1155" s="6" t="n">
        <v>630</v>
      </c>
      <c r="D1155" s="5" t="s">
        <v>73</v>
      </c>
    </row>
    <row r="1156" customFormat="false" ht="13.8" hidden="false" customHeight="false" outlineLevel="0" collapsed="false">
      <c r="A1156" s="4" t="s">
        <v>1197</v>
      </c>
      <c r="B1156" s="5"/>
      <c r="C1156" s="6" t="n">
        <v>630</v>
      </c>
      <c r="D1156" s="5" t="s">
        <v>73</v>
      </c>
    </row>
    <row r="1157" customFormat="false" ht="13.8" hidden="false" customHeight="false" outlineLevel="0" collapsed="false">
      <c r="A1157" s="4" t="s">
        <v>1198</v>
      </c>
      <c r="B1157" s="5"/>
      <c r="C1157" s="6" t="n">
        <v>320</v>
      </c>
      <c r="D1157" s="5" t="s">
        <v>73</v>
      </c>
    </row>
    <row r="1158" customFormat="false" ht="13.8" hidden="false" customHeight="false" outlineLevel="0" collapsed="false">
      <c r="A1158" s="4" t="s">
        <v>1199</v>
      </c>
      <c r="B1158" s="5"/>
      <c r="C1158" s="6" t="n">
        <v>340</v>
      </c>
      <c r="D1158" s="5" t="s">
        <v>73</v>
      </c>
    </row>
    <row r="1159" customFormat="false" ht="13.8" hidden="false" customHeight="false" outlineLevel="0" collapsed="false">
      <c r="A1159" s="4" t="s">
        <v>1200</v>
      </c>
      <c r="B1159" s="5"/>
      <c r="C1159" s="6" t="n">
        <v>310</v>
      </c>
      <c r="D1159" s="5" t="s">
        <v>73</v>
      </c>
    </row>
    <row r="1160" customFormat="false" ht="13.8" hidden="false" customHeight="false" outlineLevel="0" collapsed="false">
      <c r="A1160" s="4" t="s">
        <v>1201</v>
      </c>
      <c r="B1160" s="5"/>
      <c r="C1160" s="6" t="n">
        <v>270</v>
      </c>
      <c r="D1160" s="5" t="s">
        <v>73</v>
      </c>
    </row>
    <row r="1161" customFormat="false" ht="13.8" hidden="false" customHeight="false" outlineLevel="0" collapsed="false">
      <c r="A1161" s="4" t="s">
        <v>1202</v>
      </c>
      <c r="B1161" s="5"/>
      <c r="C1161" s="6" t="n">
        <v>320</v>
      </c>
      <c r="D1161" s="5" t="s">
        <v>73</v>
      </c>
    </row>
    <row r="1162" customFormat="false" ht="13.8" hidden="false" customHeight="false" outlineLevel="0" collapsed="false">
      <c r="A1162" s="4" t="s">
        <v>1203</v>
      </c>
      <c r="B1162" s="5"/>
      <c r="C1162" s="6" t="n">
        <v>310</v>
      </c>
      <c r="D1162" s="5" t="s">
        <v>73</v>
      </c>
    </row>
    <row r="1163" customFormat="false" ht="13.8" hidden="false" customHeight="false" outlineLevel="0" collapsed="false">
      <c r="A1163" s="4" t="s">
        <v>1204</v>
      </c>
      <c r="B1163" s="5"/>
      <c r="C1163" s="6" t="n">
        <v>340</v>
      </c>
      <c r="D1163" s="5" t="s">
        <v>73</v>
      </c>
    </row>
    <row r="1164" customFormat="false" ht="13.8" hidden="false" customHeight="false" outlineLevel="0" collapsed="false">
      <c r="A1164" s="4" t="s">
        <v>1205</v>
      </c>
      <c r="B1164" s="5"/>
      <c r="C1164" s="6" t="n">
        <v>270</v>
      </c>
      <c r="D1164" s="5" t="s">
        <v>73</v>
      </c>
    </row>
    <row r="1165" customFormat="false" ht="13.8" hidden="false" customHeight="false" outlineLevel="0" collapsed="false">
      <c r="A1165" s="4" t="s">
        <v>1206</v>
      </c>
      <c r="B1165" s="5"/>
      <c r="C1165" s="6" t="n">
        <v>320</v>
      </c>
      <c r="D1165" s="5" t="s">
        <v>73</v>
      </c>
    </row>
    <row r="1166" customFormat="false" ht="13.8" hidden="false" customHeight="false" outlineLevel="0" collapsed="false">
      <c r="A1166" s="4" t="s">
        <v>1207</v>
      </c>
      <c r="B1166" s="5"/>
      <c r="C1166" s="6" t="n">
        <v>350</v>
      </c>
      <c r="D1166" s="5" t="s">
        <v>73</v>
      </c>
    </row>
    <row r="1167" customFormat="false" ht="13.8" hidden="false" customHeight="false" outlineLevel="0" collapsed="false">
      <c r="A1167" s="4" t="s">
        <v>1208</v>
      </c>
      <c r="B1167" s="5"/>
      <c r="C1167" s="6" t="n">
        <v>270</v>
      </c>
      <c r="D1167" s="5" t="s">
        <v>73</v>
      </c>
    </row>
    <row r="1168" customFormat="false" ht="13.8" hidden="false" customHeight="false" outlineLevel="0" collapsed="false">
      <c r="A1168" s="4" t="s">
        <v>1209</v>
      </c>
      <c r="B1168" s="5"/>
      <c r="C1168" s="6" t="n">
        <v>270</v>
      </c>
      <c r="D1168" s="5" t="s">
        <v>73</v>
      </c>
    </row>
    <row r="1169" customFormat="false" ht="13.8" hidden="false" customHeight="false" outlineLevel="0" collapsed="false">
      <c r="A1169" s="4" t="s">
        <v>1210</v>
      </c>
      <c r="B1169" s="5"/>
      <c r="C1169" s="6" t="n">
        <v>360</v>
      </c>
      <c r="D1169" s="5" t="s">
        <v>73</v>
      </c>
    </row>
    <row r="1170" customFormat="false" ht="13.8" hidden="false" customHeight="false" outlineLevel="0" collapsed="false">
      <c r="A1170" s="4" t="s">
        <v>1211</v>
      </c>
      <c r="B1170" s="5"/>
      <c r="C1170" s="6" t="n">
        <v>270</v>
      </c>
      <c r="D1170" s="5" t="s">
        <v>73</v>
      </c>
    </row>
    <row r="1171" customFormat="false" ht="13.8" hidden="false" customHeight="false" outlineLevel="0" collapsed="false">
      <c r="A1171" s="4" t="s">
        <v>1212</v>
      </c>
      <c r="B1171" s="5"/>
      <c r="C1171" s="6" t="n">
        <v>270</v>
      </c>
      <c r="D1171" s="5" t="s">
        <v>73</v>
      </c>
    </row>
    <row r="1172" customFormat="false" ht="13.8" hidden="false" customHeight="false" outlineLevel="0" collapsed="false">
      <c r="A1172" s="4" t="s">
        <v>1213</v>
      </c>
      <c r="B1172" s="5"/>
      <c r="C1172" s="6" t="n">
        <v>310</v>
      </c>
      <c r="D1172" s="5" t="s">
        <v>73</v>
      </c>
    </row>
    <row r="1173" customFormat="false" ht="13.8" hidden="false" customHeight="false" outlineLevel="0" collapsed="false">
      <c r="A1173" s="4" t="s">
        <v>1214</v>
      </c>
      <c r="B1173" s="5"/>
      <c r="C1173" s="6" t="n">
        <v>320</v>
      </c>
      <c r="D1173" s="5" t="s">
        <v>73</v>
      </c>
    </row>
    <row r="1174" customFormat="false" ht="13.8" hidden="false" customHeight="false" outlineLevel="0" collapsed="false">
      <c r="A1174" s="4" t="s">
        <v>1215</v>
      </c>
      <c r="B1174" s="5"/>
      <c r="C1174" s="6" t="n">
        <v>270</v>
      </c>
      <c r="D1174" s="5" t="s">
        <v>73</v>
      </c>
    </row>
    <row r="1175" customFormat="false" ht="13.8" hidden="false" customHeight="false" outlineLevel="0" collapsed="false">
      <c r="A1175" s="4" t="s">
        <v>1216</v>
      </c>
      <c r="B1175" s="5"/>
      <c r="C1175" s="6" t="n">
        <v>270</v>
      </c>
      <c r="D1175" s="5" t="s">
        <v>73</v>
      </c>
    </row>
    <row r="1176" customFormat="false" ht="13.8" hidden="false" customHeight="false" outlineLevel="0" collapsed="false">
      <c r="A1176" s="4" t="s">
        <v>1217</v>
      </c>
      <c r="B1176" s="5"/>
      <c r="C1176" s="6" t="n">
        <v>310</v>
      </c>
      <c r="D1176" s="5" t="s">
        <v>73</v>
      </c>
    </row>
    <row r="1177" customFormat="false" ht="13.8" hidden="false" customHeight="false" outlineLevel="0" collapsed="false">
      <c r="A1177" s="4" t="s">
        <v>1218</v>
      </c>
      <c r="B1177" s="5"/>
      <c r="C1177" s="6" t="n">
        <v>310</v>
      </c>
      <c r="D1177" s="5" t="s">
        <v>73</v>
      </c>
    </row>
    <row r="1178" customFormat="false" ht="13.8" hidden="false" customHeight="false" outlineLevel="0" collapsed="false">
      <c r="A1178" s="4" t="s">
        <v>1219</v>
      </c>
      <c r="B1178" s="5"/>
      <c r="C1178" s="6" t="n">
        <v>270</v>
      </c>
      <c r="D1178" s="5" t="s">
        <v>73</v>
      </c>
    </row>
    <row r="1179" customFormat="false" ht="13.8" hidden="false" customHeight="false" outlineLevel="0" collapsed="false">
      <c r="A1179" s="4" t="s">
        <v>1220</v>
      </c>
      <c r="B1179" s="5"/>
      <c r="C1179" s="6" t="n">
        <v>320</v>
      </c>
      <c r="D1179" s="5" t="s">
        <v>73</v>
      </c>
    </row>
    <row r="1180" customFormat="false" ht="13.8" hidden="false" customHeight="false" outlineLevel="0" collapsed="false">
      <c r="A1180" s="4" t="s">
        <v>1221</v>
      </c>
      <c r="B1180" s="5"/>
      <c r="C1180" s="6" t="n">
        <v>270</v>
      </c>
      <c r="D1180" s="5" t="s">
        <v>73</v>
      </c>
    </row>
    <row r="1181" customFormat="false" ht="13.8" hidden="false" customHeight="false" outlineLevel="0" collapsed="false">
      <c r="A1181" s="4" t="s">
        <v>1222</v>
      </c>
      <c r="B1181" s="5"/>
      <c r="C1181" s="6" t="n">
        <v>310</v>
      </c>
      <c r="D1181" s="5" t="s">
        <v>73</v>
      </c>
    </row>
    <row r="1182" customFormat="false" ht="13.8" hidden="false" customHeight="false" outlineLevel="0" collapsed="false">
      <c r="A1182" s="4" t="s">
        <v>1223</v>
      </c>
      <c r="B1182" s="5"/>
      <c r="C1182" s="9" t="n">
        <v>8750</v>
      </c>
      <c r="D1182" s="8" t="n">
        <v>2</v>
      </c>
    </row>
    <row r="1183" customFormat="false" ht="13.8" hidden="false" customHeight="false" outlineLevel="0" collapsed="false">
      <c r="A1183" s="4" t="s">
        <v>1224</v>
      </c>
      <c r="B1183" s="5"/>
      <c r="C1183" s="6" t="n">
        <v>300</v>
      </c>
      <c r="D1183" s="5" t="s">
        <v>73</v>
      </c>
    </row>
    <row r="1184" customFormat="false" ht="13.8" hidden="false" customHeight="false" outlineLevel="0" collapsed="false">
      <c r="A1184" s="4" t="s">
        <v>1225</v>
      </c>
      <c r="B1184" s="5"/>
      <c r="C1184" s="6" t="n">
        <v>310</v>
      </c>
      <c r="D1184" s="5" t="s">
        <v>73</v>
      </c>
    </row>
    <row r="1185" customFormat="false" ht="13.8" hidden="false" customHeight="false" outlineLevel="0" collapsed="false">
      <c r="A1185" s="4" t="s">
        <v>1226</v>
      </c>
      <c r="B1185" s="5"/>
      <c r="C1185" s="6" t="n">
        <v>360</v>
      </c>
      <c r="D1185" s="5" t="s">
        <v>73</v>
      </c>
    </row>
    <row r="1186" customFormat="false" ht="13.8" hidden="false" customHeight="false" outlineLevel="0" collapsed="false">
      <c r="A1186" s="4" t="s">
        <v>1227</v>
      </c>
      <c r="B1186" s="5"/>
      <c r="C1186" s="6" t="n">
        <v>270</v>
      </c>
      <c r="D1186" s="5" t="s">
        <v>73</v>
      </c>
    </row>
    <row r="1187" customFormat="false" ht="13.8" hidden="false" customHeight="false" outlineLevel="0" collapsed="false">
      <c r="A1187" s="4" t="s">
        <v>1228</v>
      </c>
      <c r="B1187" s="5"/>
      <c r="C1187" s="6" t="n">
        <v>740</v>
      </c>
      <c r="D1187" s="5" t="s">
        <v>271</v>
      </c>
    </row>
    <row r="1188" customFormat="false" ht="13.8" hidden="false" customHeight="false" outlineLevel="0" collapsed="false">
      <c r="A1188" s="4" t="s">
        <v>1229</v>
      </c>
      <c r="B1188" s="5"/>
      <c r="C1188" s="9" t="n">
        <v>1900</v>
      </c>
      <c r="D1188" s="5" t="s">
        <v>271</v>
      </c>
    </row>
    <row r="1189" customFormat="false" ht="13.8" hidden="false" customHeight="false" outlineLevel="0" collapsed="false">
      <c r="A1189" s="4" t="s">
        <v>1230</v>
      </c>
      <c r="B1189" s="5"/>
      <c r="C1189" s="6" t="n">
        <v>750</v>
      </c>
      <c r="D1189" s="5" t="s">
        <v>271</v>
      </c>
    </row>
    <row r="1190" customFormat="false" ht="13.8" hidden="false" customHeight="false" outlineLevel="0" collapsed="false">
      <c r="A1190" s="4" t="s">
        <v>1231</v>
      </c>
      <c r="B1190" s="5"/>
      <c r="C1190" s="6" t="n">
        <v>750</v>
      </c>
      <c r="D1190" s="5" t="s">
        <v>271</v>
      </c>
    </row>
    <row r="1191" customFormat="false" ht="13.8" hidden="false" customHeight="false" outlineLevel="0" collapsed="false">
      <c r="A1191" s="4" t="s">
        <v>1232</v>
      </c>
      <c r="B1191" s="5"/>
      <c r="C1191" s="6" t="n">
        <v>750</v>
      </c>
      <c r="D1191" s="5" t="s">
        <v>271</v>
      </c>
    </row>
    <row r="1192" customFormat="false" ht="13.8" hidden="false" customHeight="false" outlineLevel="0" collapsed="false">
      <c r="A1192" s="4" t="s">
        <v>1233</v>
      </c>
      <c r="B1192" s="5"/>
      <c r="C1192" s="9" t="n">
        <v>1900</v>
      </c>
      <c r="D1192" s="5" t="s">
        <v>271</v>
      </c>
    </row>
    <row r="1193" customFormat="false" ht="13.8" hidden="false" customHeight="false" outlineLevel="0" collapsed="false">
      <c r="A1193" s="4" t="s">
        <v>1234</v>
      </c>
      <c r="B1193" s="5"/>
      <c r="C1193" s="9" t="n">
        <v>1900</v>
      </c>
      <c r="D1193" s="5" t="s">
        <v>271</v>
      </c>
    </row>
    <row r="1194" customFormat="false" ht="13.8" hidden="false" customHeight="false" outlineLevel="0" collapsed="false">
      <c r="A1194" s="4" t="s">
        <v>1235</v>
      </c>
      <c r="B1194" s="5"/>
      <c r="C1194" s="9" t="n">
        <v>1900</v>
      </c>
      <c r="D1194" s="5" t="s">
        <v>271</v>
      </c>
    </row>
    <row r="1195" customFormat="false" ht="13.8" hidden="false" customHeight="false" outlineLevel="0" collapsed="false">
      <c r="A1195" s="4" t="s">
        <v>1236</v>
      </c>
      <c r="B1195" s="5"/>
      <c r="C1195" s="9" t="n">
        <v>1900</v>
      </c>
      <c r="D1195" s="5" t="s">
        <v>271</v>
      </c>
    </row>
    <row r="1196" customFormat="false" ht="13.8" hidden="false" customHeight="false" outlineLevel="0" collapsed="false">
      <c r="A1196" s="4" t="s">
        <v>1237</v>
      </c>
      <c r="B1196" s="5"/>
      <c r="C1196" s="9" t="n">
        <v>1900</v>
      </c>
      <c r="D1196" s="5" t="s">
        <v>271</v>
      </c>
    </row>
    <row r="1197" customFormat="false" ht="13.8" hidden="false" customHeight="false" outlineLevel="0" collapsed="false">
      <c r="A1197" s="4" t="s">
        <v>1238</v>
      </c>
      <c r="B1197" s="5"/>
      <c r="C1197" s="6" t="n">
        <v>300</v>
      </c>
      <c r="D1197" s="5" t="s">
        <v>73</v>
      </c>
    </row>
    <row r="1198" customFormat="false" ht="13.8" hidden="false" customHeight="false" outlineLevel="0" collapsed="false">
      <c r="A1198" s="4" t="s">
        <v>1239</v>
      </c>
      <c r="B1198" s="5"/>
      <c r="C1198" s="9" t="n">
        <v>1900</v>
      </c>
      <c r="D1198" s="5" t="s">
        <v>271</v>
      </c>
    </row>
    <row r="1199" customFormat="false" ht="13.8" hidden="false" customHeight="false" outlineLevel="0" collapsed="false">
      <c r="A1199" s="4" t="s">
        <v>1240</v>
      </c>
      <c r="B1199" s="5"/>
      <c r="C1199" s="6" t="n">
        <v>750</v>
      </c>
      <c r="D1199" s="5" t="s">
        <v>271</v>
      </c>
    </row>
    <row r="1200" customFormat="false" ht="13.8" hidden="false" customHeight="false" outlineLevel="0" collapsed="false">
      <c r="A1200" s="4" t="s">
        <v>1241</v>
      </c>
      <c r="B1200" s="5"/>
      <c r="C1200" s="6" t="n">
        <v>750</v>
      </c>
      <c r="D1200" s="5" t="s">
        <v>271</v>
      </c>
    </row>
    <row r="1201" customFormat="false" ht="13.8" hidden="false" customHeight="false" outlineLevel="0" collapsed="false">
      <c r="A1201" s="4" t="s">
        <v>1242</v>
      </c>
      <c r="B1201" s="5"/>
      <c r="C1201" s="6" t="n">
        <v>750</v>
      </c>
      <c r="D1201" s="5" t="s">
        <v>271</v>
      </c>
    </row>
    <row r="1202" customFormat="false" ht="13.8" hidden="false" customHeight="false" outlineLevel="0" collapsed="false">
      <c r="A1202" s="4" t="s">
        <v>1243</v>
      </c>
      <c r="B1202" s="5"/>
      <c r="C1202" s="6" t="n">
        <v>830</v>
      </c>
      <c r="D1202" s="5" t="s">
        <v>271</v>
      </c>
    </row>
    <row r="1203" customFormat="false" ht="13.8" hidden="false" customHeight="false" outlineLevel="0" collapsed="false">
      <c r="A1203" s="4" t="s">
        <v>1244</v>
      </c>
      <c r="B1203" s="5"/>
      <c r="C1203" s="6" t="n">
        <v>695</v>
      </c>
      <c r="D1203" s="5" t="s">
        <v>271</v>
      </c>
    </row>
    <row r="1204" customFormat="false" ht="22.35" hidden="false" customHeight="false" outlineLevel="0" collapsed="false">
      <c r="A1204" s="4" t="s">
        <v>1245</v>
      </c>
      <c r="B1204" s="5"/>
      <c r="C1204" s="6" t="n">
        <v>715</v>
      </c>
      <c r="D1204" s="5" t="s">
        <v>1246</v>
      </c>
    </row>
    <row r="1205" customFormat="false" ht="22.35" hidden="false" customHeight="false" outlineLevel="0" collapsed="false">
      <c r="A1205" s="4" t="s">
        <v>1247</v>
      </c>
      <c r="B1205" s="5"/>
      <c r="C1205" s="6" t="n">
        <v>740</v>
      </c>
      <c r="D1205" s="5" t="s">
        <v>1246</v>
      </c>
    </row>
    <row r="1206" customFormat="false" ht="13.8" hidden="false" customHeight="false" outlineLevel="0" collapsed="false">
      <c r="A1206" s="4" t="s">
        <v>1248</v>
      </c>
      <c r="B1206" s="5"/>
      <c r="C1206" s="9" t="n">
        <v>1900</v>
      </c>
      <c r="D1206" s="5" t="s">
        <v>271</v>
      </c>
    </row>
    <row r="1207" customFormat="false" ht="13.8" hidden="false" customHeight="false" outlineLevel="0" collapsed="false">
      <c r="A1207" s="4" t="s">
        <v>1249</v>
      </c>
      <c r="B1207" s="5"/>
      <c r="C1207" s="9" t="n">
        <v>1900</v>
      </c>
      <c r="D1207" s="5" t="s">
        <v>271</v>
      </c>
    </row>
    <row r="1208" customFormat="false" ht="13.8" hidden="false" customHeight="false" outlineLevel="0" collapsed="false">
      <c r="A1208" s="4" t="s">
        <v>1250</v>
      </c>
      <c r="B1208" s="5"/>
      <c r="C1208" s="6" t="n">
        <v>270</v>
      </c>
      <c r="D1208" s="5" t="s">
        <v>73</v>
      </c>
    </row>
    <row r="1209" customFormat="false" ht="22.35" hidden="false" customHeight="false" outlineLevel="0" collapsed="false">
      <c r="A1209" s="4" t="s">
        <v>1251</v>
      </c>
      <c r="B1209" s="5"/>
      <c r="C1209" s="6" t="n">
        <v>740</v>
      </c>
      <c r="D1209" s="5" t="s">
        <v>1246</v>
      </c>
    </row>
    <row r="1210" customFormat="false" ht="22.35" hidden="false" customHeight="false" outlineLevel="0" collapsed="false">
      <c r="A1210" s="4" t="s">
        <v>1252</v>
      </c>
      <c r="B1210" s="5"/>
      <c r="C1210" s="6" t="n">
        <v>715</v>
      </c>
      <c r="D1210" s="5" t="s">
        <v>1246</v>
      </c>
    </row>
    <row r="1211" customFormat="false" ht="22.35" hidden="false" customHeight="false" outlineLevel="0" collapsed="false">
      <c r="A1211" s="4" t="s">
        <v>1253</v>
      </c>
      <c r="B1211" s="5"/>
      <c r="C1211" s="9" t="n">
        <v>1560</v>
      </c>
      <c r="D1211" s="5" t="s">
        <v>1246</v>
      </c>
    </row>
    <row r="1212" customFormat="false" ht="22.35" hidden="false" customHeight="false" outlineLevel="0" collapsed="false">
      <c r="A1212" s="4" t="s">
        <v>1254</v>
      </c>
      <c r="B1212" s="5"/>
      <c r="C1212" s="9" t="n">
        <v>1900</v>
      </c>
      <c r="D1212" s="5" t="s">
        <v>1246</v>
      </c>
    </row>
    <row r="1213" customFormat="false" ht="13.8" hidden="false" customHeight="false" outlineLevel="0" collapsed="false">
      <c r="A1213" s="4" t="s">
        <v>1255</v>
      </c>
      <c r="B1213" s="5"/>
      <c r="C1213" s="9" t="n">
        <v>1900</v>
      </c>
      <c r="D1213" s="5" t="s">
        <v>271</v>
      </c>
    </row>
    <row r="1214" customFormat="false" ht="22.35" hidden="false" customHeight="false" outlineLevel="0" collapsed="false">
      <c r="A1214" s="4" t="s">
        <v>1256</v>
      </c>
      <c r="B1214" s="5"/>
      <c r="C1214" s="9" t="n">
        <v>1900</v>
      </c>
      <c r="D1214" s="5" t="s">
        <v>1246</v>
      </c>
    </row>
    <row r="1215" customFormat="false" ht="22.35" hidden="false" customHeight="false" outlineLevel="0" collapsed="false">
      <c r="A1215" s="4" t="s">
        <v>1257</v>
      </c>
      <c r="B1215" s="5"/>
      <c r="C1215" s="9" t="n">
        <v>1900</v>
      </c>
      <c r="D1215" s="5" t="s">
        <v>1246</v>
      </c>
    </row>
    <row r="1216" customFormat="false" ht="22.35" hidden="false" customHeight="false" outlineLevel="0" collapsed="false">
      <c r="A1216" s="4" t="s">
        <v>1258</v>
      </c>
      <c r="B1216" s="5"/>
      <c r="C1216" s="9" t="n">
        <v>1900</v>
      </c>
      <c r="D1216" s="5" t="s">
        <v>1246</v>
      </c>
    </row>
    <row r="1217" customFormat="false" ht="22.35" hidden="false" customHeight="false" outlineLevel="0" collapsed="false">
      <c r="A1217" s="4" t="s">
        <v>1259</v>
      </c>
      <c r="B1217" s="5"/>
      <c r="C1217" s="9" t="n">
        <v>1900</v>
      </c>
      <c r="D1217" s="5" t="s">
        <v>1246</v>
      </c>
    </row>
    <row r="1218" customFormat="false" ht="22.35" hidden="false" customHeight="false" outlineLevel="0" collapsed="false">
      <c r="A1218" s="4" t="s">
        <v>1260</v>
      </c>
      <c r="B1218" s="5"/>
      <c r="C1218" s="6" t="n">
        <v>695</v>
      </c>
      <c r="D1218" s="5" t="s">
        <v>1246</v>
      </c>
    </row>
    <row r="1219" customFormat="false" ht="13.8" hidden="false" customHeight="false" outlineLevel="0" collapsed="false">
      <c r="A1219" s="4" t="s">
        <v>1261</v>
      </c>
      <c r="B1219" s="5"/>
      <c r="C1219" s="6" t="n">
        <v>270</v>
      </c>
      <c r="D1219" s="5" t="s">
        <v>73</v>
      </c>
    </row>
    <row r="1220" customFormat="false" ht="13.8" hidden="false" customHeight="false" outlineLevel="0" collapsed="false">
      <c r="A1220" s="4" t="s">
        <v>1262</v>
      </c>
      <c r="B1220" s="5"/>
      <c r="C1220" s="6" t="n">
        <v>695</v>
      </c>
      <c r="D1220" s="5" t="s">
        <v>271</v>
      </c>
    </row>
    <row r="1221" customFormat="false" ht="13.8" hidden="false" customHeight="false" outlineLevel="0" collapsed="false">
      <c r="A1221" s="4" t="s">
        <v>1263</v>
      </c>
      <c r="B1221" s="5"/>
      <c r="C1221" s="6" t="n">
        <v>695</v>
      </c>
      <c r="D1221" s="5" t="s">
        <v>271</v>
      </c>
    </row>
    <row r="1222" customFormat="false" ht="13.8" hidden="false" customHeight="false" outlineLevel="0" collapsed="false">
      <c r="A1222" s="4" t="s">
        <v>1264</v>
      </c>
      <c r="B1222" s="5"/>
      <c r="C1222" s="6" t="n">
        <v>695</v>
      </c>
      <c r="D1222" s="5" t="s">
        <v>271</v>
      </c>
    </row>
    <row r="1223" customFormat="false" ht="13.8" hidden="false" customHeight="false" outlineLevel="0" collapsed="false">
      <c r="A1223" s="4" t="s">
        <v>1265</v>
      </c>
      <c r="B1223" s="5"/>
      <c r="C1223" s="6" t="n">
        <v>740</v>
      </c>
      <c r="D1223" s="5" t="s">
        <v>271</v>
      </c>
    </row>
    <row r="1224" customFormat="false" ht="13.8" hidden="false" customHeight="false" outlineLevel="0" collapsed="false">
      <c r="A1224" s="4" t="s">
        <v>1266</v>
      </c>
      <c r="B1224" s="5"/>
      <c r="C1224" s="6" t="n">
        <v>715</v>
      </c>
      <c r="D1224" s="5" t="s">
        <v>271</v>
      </c>
    </row>
    <row r="1225" customFormat="false" ht="13.8" hidden="false" customHeight="false" outlineLevel="0" collapsed="false">
      <c r="A1225" s="4" t="s">
        <v>1267</v>
      </c>
      <c r="B1225" s="5"/>
      <c r="C1225" s="6" t="n">
        <v>740</v>
      </c>
      <c r="D1225" s="5" t="s">
        <v>271</v>
      </c>
    </row>
    <row r="1226" customFormat="false" ht="13.8" hidden="false" customHeight="false" outlineLevel="0" collapsed="false">
      <c r="A1226" s="4" t="s">
        <v>1268</v>
      </c>
      <c r="B1226" s="5"/>
      <c r="C1226" s="6" t="n">
        <v>740</v>
      </c>
      <c r="D1226" s="5" t="s">
        <v>271</v>
      </c>
    </row>
    <row r="1227" customFormat="false" ht="22.35" hidden="false" customHeight="false" outlineLevel="0" collapsed="false">
      <c r="A1227" s="4" t="s">
        <v>1269</v>
      </c>
      <c r="B1227" s="5"/>
      <c r="C1227" s="6" t="n">
        <v>740</v>
      </c>
      <c r="D1227" s="5" t="s">
        <v>1246</v>
      </c>
    </row>
    <row r="1228" customFormat="false" ht="13.8" hidden="false" customHeight="false" outlineLevel="0" collapsed="false">
      <c r="A1228" s="4" t="s">
        <v>1270</v>
      </c>
      <c r="B1228" s="5"/>
      <c r="C1228" s="6" t="n">
        <v>740</v>
      </c>
      <c r="D1228" s="5" t="s">
        <v>271</v>
      </c>
    </row>
    <row r="1229" customFormat="false" ht="13.8" hidden="false" customHeight="false" outlineLevel="0" collapsed="false">
      <c r="A1229" s="4" t="s">
        <v>1271</v>
      </c>
      <c r="B1229" s="5"/>
      <c r="C1229" s="6" t="n">
        <v>270</v>
      </c>
      <c r="D1229" s="5" t="s">
        <v>73</v>
      </c>
    </row>
    <row r="1230" customFormat="false" ht="13.8" hidden="false" customHeight="false" outlineLevel="0" collapsed="false">
      <c r="A1230" s="4" t="s">
        <v>1272</v>
      </c>
      <c r="B1230" s="5"/>
      <c r="C1230" s="6" t="n">
        <v>740</v>
      </c>
      <c r="D1230" s="5" t="s">
        <v>271</v>
      </c>
    </row>
    <row r="1231" customFormat="false" ht="13.8" hidden="false" customHeight="false" outlineLevel="0" collapsed="false">
      <c r="A1231" s="4" t="s">
        <v>1273</v>
      </c>
      <c r="B1231" s="5"/>
      <c r="C1231" s="6" t="n">
        <v>740</v>
      </c>
      <c r="D1231" s="5" t="s">
        <v>271</v>
      </c>
    </row>
    <row r="1232" customFormat="false" ht="13.8" hidden="false" customHeight="false" outlineLevel="0" collapsed="false">
      <c r="A1232" s="4" t="s">
        <v>1274</v>
      </c>
      <c r="B1232" s="5"/>
      <c r="C1232" s="6" t="n">
        <v>695</v>
      </c>
      <c r="D1232" s="5" t="s">
        <v>271</v>
      </c>
    </row>
    <row r="1233" customFormat="false" ht="13.8" hidden="false" customHeight="false" outlineLevel="0" collapsed="false">
      <c r="A1233" s="4" t="s">
        <v>1275</v>
      </c>
      <c r="B1233" s="5"/>
      <c r="C1233" s="6" t="n">
        <v>695</v>
      </c>
      <c r="D1233" s="5" t="s">
        <v>271</v>
      </c>
    </row>
    <row r="1234" customFormat="false" ht="13.8" hidden="false" customHeight="false" outlineLevel="0" collapsed="false">
      <c r="A1234" s="4" t="s">
        <v>1276</v>
      </c>
      <c r="B1234" s="5"/>
      <c r="C1234" s="6" t="n">
        <v>695</v>
      </c>
      <c r="D1234" s="5" t="s">
        <v>271</v>
      </c>
    </row>
    <row r="1235" customFormat="false" ht="22.35" hidden="false" customHeight="false" outlineLevel="0" collapsed="false">
      <c r="A1235" s="4" t="s">
        <v>1277</v>
      </c>
      <c r="B1235" s="5"/>
      <c r="C1235" s="6" t="n">
        <v>740</v>
      </c>
      <c r="D1235" s="5" t="s">
        <v>1246</v>
      </c>
    </row>
    <row r="1236" customFormat="false" ht="13.8" hidden="false" customHeight="false" outlineLevel="0" collapsed="false">
      <c r="A1236" s="4" t="s">
        <v>1278</v>
      </c>
      <c r="B1236" s="5"/>
      <c r="C1236" s="6" t="n">
        <v>740</v>
      </c>
      <c r="D1236" s="5" t="s">
        <v>271</v>
      </c>
    </row>
    <row r="1237" customFormat="false" ht="13.8" hidden="false" customHeight="false" outlineLevel="0" collapsed="false">
      <c r="A1237" s="4" t="s">
        <v>1279</v>
      </c>
      <c r="B1237" s="5"/>
      <c r="C1237" s="6" t="n">
        <v>610</v>
      </c>
      <c r="D1237" s="5" t="s">
        <v>31</v>
      </c>
    </row>
    <row r="1238" customFormat="false" ht="13.8" hidden="false" customHeight="false" outlineLevel="0" collapsed="false">
      <c r="A1238" s="4" t="s">
        <v>1280</v>
      </c>
      <c r="B1238" s="5"/>
      <c r="C1238" s="6" t="n">
        <v>750</v>
      </c>
      <c r="D1238" s="5" t="s">
        <v>271</v>
      </c>
    </row>
    <row r="1239" customFormat="false" ht="13.8" hidden="false" customHeight="false" outlineLevel="0" collapsed="false">
      <c r="A1239" s="4" t="s">
        <v>1281</v>
      </c>
      <c r="B1239" s="5"/>
      <c r="C1239" s="6" t="n">
        <v>270</v>
      </c>
      <c r="D1239" s="5" t="s">
        <v>73</v>
      </c>
    </row>
    <row r="1240" customFormat="false" ht="13.8" hidden="false" customHeight="false" outlineLevel="0" collapsed="false">
      <c r="A1240" s="4" t="s">
        <v>1282</v>
      </c>
      <c r="B1240" s="5"/>
      <c r="C1240" s="6" t="n">
        <v>270</v>
      </c>
      <c r="D1240" s="5" t="s">
        <v>73</v>
      </c>
    </row>
    <row r="1241" customFormat="false" ht="13.8" hidden="false" customHeight="false" outlineLevel="0" collapsed="false">
      <c r="A1241" s="4" t="s">
        <v>1283</v>
      </c>
      <c r="B1241" s="5"/>
      <c r="C1241" s="6" t="n">
        <v>310</v>
      </c>
      <c r="D1241" s="5" t="s">
        <v>73</v>
      </c>
    </row>
    <row r="1242" customFormat="false" ht="13.8" hidden="false" customHeight="false" outlineLevel="0" collapsed="false">
      <c r="A1242" s="4" t="s">
        <v>1284</v>
      </c>
      <c r="B1242" s="5"/>
      <c r="C1242" s="6" t="n">
        <v>340</v>
      </c>
      <c r="D1242" s="5" t="s">
        <v>73</v>
      </c>
    </row>
    <row r="1243" customFormat="false" ht="13.8" hidden="false" customHeight="false" outlineLevel="0" collapsed="false">
      <c r="A1243" s="4" t="s">
        <v>1285</v>
      </c>
      <c r="B1243" s="5"/>
      <c r="C1243" s="6" t="n">
        <v>270</v>
      </c>
      <c r="D1243" s="5" t="s">
        <v>73</v>
      </c>
    </row>
    <row r="1244" customFormat="false" ht="13.8" hidden="false" customHeight="false" outlineLevel="0" collapsed="false">
      <c r="A1244" s="4" t="s">
        <v>1286</v>
      </c>
      <c r="B1244" s="5"/>
      <c r="C1244" s="6" t="n">
        <v>360</v>
      </c>
      <c r="D1244" s="5" t="s">
        <v>73</v>
      </c>
    </row>
    <row r="1245" customFormat="false" ht="13.8" hidden="false" customHeight="false" outlineLevel="0" collapsed="false">
      <c r="A1245" s="4" t="s">
        <v>1287</v>
      </c>
      <c r="B1245" s="5"/>
      <c r="C1245" s="6" t="n">
        <v>330</v>
      </c>
      <c r="D1245" s="5" t="s">
        <v>73</v>
      </c>
    </row>
    <row r="1246" customFormat="false" ht="13.8" hidden="false" customHeight="false" outlineLevel="0" collapsed="false">
      <c r="A1246" s="4" t="s">
        <v>1288</v>
      </c>
      <c r="B1246" s="5"/>
      <c r="C1246" s="6" t="n">
        <v>320</v>
      </c>
      <c r="D1246" s="5" t="s">
        <v>73</v>
      </c>
    </row>
    <row r="1247" customFormat="false" ht="13.8" hidden="false" customHeight="false" outlineLevel="0" collapsed="false">
      <c r="A1247" s="4" t="s">
        <v>1289</v>
      </c>
      <c r="B1247" s="5"/>
      <c r="C1247" s="6" t="n">
        <v>320</v>
      </c>
      <c r="D1247" s="5" t="s">
        <v>73</v>
      </c>
    </row>
    <row r="1248" customFormat="false" ht="13.8" hidden="false" customHeight="false" outlineLevel="0" collapsed="false">
      <c r="A1248" s="4" t="s">
        <v>1290</v>
      </c>
      <c r="B1248" s="5"/>
      <c r="C1248" s="6" t="n">
        <v>270</v>
      </c>
      <c r="D1248" s="5" t="s">
        <v>73</v>
      </c>
    </row>
    <row r="1249" customFormat="false" ht="13.8" hidden="false" customHeight="false" outlineLevel="0" collapsed="false">
      <c r="A1249" s="4" t="s">
        <v>1291</v>
      </c>
      <c r="B1249" s="5"/>
      <c r="C1249" s="6" t="n">
        <v>310</v>
      </c>
      <c r="D1249" s="5" t="s">
        <v>73</v>
      </c>
    </row>
    <row r="1250" customFormat="false" ht="13.8" hidden="false" customHeight="false" outlineLevel="0" collapsed="false">
      <c r="A1250" s="4" t="s">
        <v>1292</v>
      </c>
      <c r="B1250" s="5"/>
      <c r="C1250" s="6" t="n">
        <v>270</v>
      </c>
      <c r="D1250" s="5" t="s">
        <v>73</v>
      </c>
    </row>
    <row r="1251" customFormat="false" ht="13.8" hidden="false" customHeight="false" outlineLevel="0" collapsed="false">
      <c r="A1251" s="4" t="s">
        <v>1293</v>
      </c>
      <c r="B1251" s="5"/>
      <c r="C1251" s="6" t="n">
        <v>270</v>
      </c>
      <c r="D1251" s="5" t="s">
        <v>73</v>
      </c>
    </row>
    <row r="1252" customFormat="false" ht="13.8" hidden="false" customHeight="false" outlineLevel="0" collapsed="false">
      <c r="A1252" s="4" t="s">
        <v>1294</v>
      </c>
      <c r="B1252" s="5"/>
      <c r="C1252" s="6" t="n">
        <v>270</v>
      </c>
      <c r="D1252" s="5" t="s">
        <v>73</v>
      </c>
    </row>
    <row r="1253" customFormat="false" ht="13.8" hidden="false" customHeight="false" outlineLevel="0" collapsed="false">
      <c r="A1253" s="4" t="s">
        <v>1295</v>
      </c>
      <c r="B1253" s="5"/>
      <c r="C1253" s="6" t="n">
        <v>300</v>
      </c>
      <c r="D1253" s="5" t="s">
        <v>73</v>
      </c>
    </row>
    <row r="1254" customFormat="false" ht="13.8" hidden="false" customHeight="false" outlineLevel="0" collapsed="false">
      <c r="A1254" s="4" t="s">
        <v>1296</v>
      </c>
      <c r="B1254" s="5"/>
      <c r="C1254" s="6" t="n">
        <v>320</v>
      </c>
      <c r="D1254" s="5" t="s">
        <v>73</v>
      </c>
    </row>
    <row r="1255" customFormat="false" ht="13.8" hidden="false" customHeight="false" outlineLevel="0" collapsed="false">
      <c r="A1255" s="4" t="s">
        <v>1297</v>
      </c>
      <c r="B1255" s="5"/>
      <c r="C1255" s="6" t="n">
        <v>310</v>
      </c>
      <c r="D1255" s="5" t="s">
        <v>73</v>
      </c>
    </row>
    <row r="1256" customFormat="false" ht="13.8" hidden="false" customHeight="false" outlineLevel="0" collapsed="false">
      <c r="A1256" s="4" t="s">
        <v>1298</v>
      </c>
      <c r="B1256" s="5"/>
      <c r="C1256" s="6" t="n">
        <v>270</v>
      </c>
      <c r="D1256" s="5" t="s">
        <v>73</v>
      </c>
    </row>
    <row r="1257" customFormat="false" ht="13.8" hidden="false" customHeight="false" outlineLevel="0" collapsed="false">
      <c r="A1257" s="4" t="s">
        <v>1299</v>
      </c>
      <c r="B1257" s="5"/>
      <c r="C1257" s="6" t="n">
        <v>270</v>
      </c>
      <c r="D1257" s="5" t="s">
        <v>73</v>
      </c>
    </row>
    <row r="1258" customFormat="false" ht="13.8" hidden="false" customHeight="false" outlineLevel="0" collapsed="false">
      <c r="A1258" s="4" t="s">
        <v>1300</v>
      </c>
      <c r="B1258" s="5"/>
      <c r="C1258" s="6" t="n">
        <v>330</v>
      </c>
      <c r="D1258" s="5" t="s">
        <v>73</v>
      </c>
    </row>
    <row r="1259" customFormat="false" ht="13.8" hidden="false" customHeight="false" outlineLevel="0" collapsed="false">
      <c r="A1259" s="4" t="s">
        <v>1301</v>
      </c>
      <c r="B1259" s="5"/>
      <c r="C1259" s="6" t="n">
        <v>270</v>
      </c>
      <c r="D1259" s="5" t="s">
        <v>73</v>
      </c>
    </row>
    <row r="1260" customFormat="false" ht="13.8" hidden="false" customHeight="false" outlineLevel="0" collapsed="false">
      <c r="A1260" s="4" t="s">
        <v>1302</v>
      </c>
      <c r="B1260" s="5"/>
      <c r="C1260" s="6" t="n">
        <v>360</v>
      </c>
      <c r="D1260" s="5" t="s">
        <v>73</v>
      </c>
    </row>
    <row r="1261" customFormat="false" ht="13.8" hidden="false" customHeight="false" outlineLevel="0" collapsed="false">
      <c r="A1261" s="4" t="s">
        <v>1303</v>
      </c>
      <c r="B1261" s="5"/>
      <c r="C1261" s="6" t="n">
        <v>270</v>
      </c>
      <c r="D1261" s="5" t="s">
        <v>73</v>
      </c>
    </row>
    <row r="1262" customFormat="false" ht="13.8" hidden="false" customHeight="false" outlineLevel="0" collapsed="false">
      <c r="A1262" s="4" t="s">
        <v>1304</v>
      </c>
      <c r="B1262" s="5"/>
      <c r="C1262" s="6" t="n">
        <v>270</v>
      </c>
      <c r="D1262" s="5" t="s">
        <v>73</v>
      </c>
    </row>
    <row r="1263" customFormat="false" ht="13.8" hidden="false" customHeight="false" outlineLevel="0" collapsed="false">
      <c r="A1263" s="4" t="s">
        <v>1305</v>
      </c>
      <c r="B1263" s="5"/>
      <c r="C1263" s="6" t="n">
        <v>270</v>
      </c>
      <c r="D1263" s="5" t="s">
        <v>73</v>
      </c>
    </row>
    <row r="1264" customFormat="false" ht="13.8" hidden="false" customHeight="false" outlineLevel="0" collapsed="false">
      <c r="A1264" s="4" t="s">
        <v>1306</v>
      </c>
      <c r="B1264" s="5"/>
      <c r="C1264" s="6" t="n">
        <v>270</v>
      </c>
      <c r="D1264" s="5" t="s">
        <v>73</v>
      </c>
    </row>
    <row r="1265" customFormat="false" ht="13.8" hidden="false" customHeight="false" outlineLevel="0" collapsed="false">
      <c r="A1265" s="4" t="s">
        <v>1307</v>
      </c>
      <c r="B1265" s="5"/>
      <c r="C1265" s="6" t="n">
        <v>320</v>
      </c>
      <c r="D1265" s="5" t="s">
        <v>73</v>
      </c>
    </row>
    <row r="1266" customFormat="false" ht="13.8" hidden="false" customHeight="false" outlineLevel="0" collapsed="false">
      <c r="A1266" s="4" t="s">
        <v>1308</v>
      </c>
      <c r="B1266" s="5"/>
      <c r="C1266" s="6" t="n">
        <v>270</v>
      </c>
      <c r="D1266" s="5" t="s">
        <v>73</v>
      </c>
    </row>
    <row r="1267" customFormat="false" ht="13.8" hidden="false" customHeight="false" outlineLevel="0" collapsed="false">
      <c r="A1267" s="4" t="s">
        <v>1309</v>
      </c>
      <c r="B1267" s="5"/>
      <c r="C1267" s="6" t="n">
        <v>270</v>
      </c>
      <c r="D1267" s="5" t="s">
        <v>73</v>
      </c>
    </row>
    <row r="1268" customFormat="false" ht="13.8" hidden="false" customHeight="false" outlineLevel="0" collapsed="false">
      <c r="A1268" s="4" t="s">
        <v>1310</v>
      </c>
      <c r="B1268" s="5"/>
      <c r="C1268" s="6" t="n">
        <v>310</v>
      </c>
      <c r="D1268" s="5" t="s">
        <v>73</v>
      </c>
    </row>
    <row r="1269" customFormat="false" ht="13.8" hidden="false" customHeight="false" outlineLevel="0" collapsed="false">
      <c r="A1269" s="4" t="s">
        <v>1311</v>
      </c>
      <c r="B1269" s="5"/>
      <c r="C1269" s="6" t="n">
        <v>270</v>
      </c>
      <c r="D1269" s="5" t="s">
        <v>73</v>
      </c>
    </row>
    <row r="1270" customFormat="false" ht="13.8" hidden="false" customHeight="false" outlineLevel="0" collapsed="false">
      <c r="A1270" s="4" t="s">
        <v>1312</v>
      </c>
      <c r="B1270" s="5"/>
      <c r="C1270" s="6" t="n">
        <v>270</v>
      </c>
      <c r="D1270" s="5" t="s">
        <v>73</v>
      </c>
    </row>
    <row r="1271" customFormat="false" ht="13.8" hidden="false" customHeight="false" outlineLevel="0" collapsed="false">
      <c r="A1271" s="4" t="s">
        <v>1313</v>
      </c>
      <c r="B1271" s="5"/>
      <c r="C1271" s="6" t="n">
        <v>300</v>
      </c>
      <c r="D1271" s="5" t="s">
        <v>73</v>
      </c>
    </row>
    <row r="1272" customFormat="false" ht="13.8" hidden="false" customHeight="false" outlineLevel="0" collapsed="false">
      <c r="A1272" s="4" t="s">
        <v>1314</v>
      </c>
      <c r="B1272" s="5"/>
      <c r="C1272" s="6" t="n">
        <v>360</v>
      </c>
      <c r="D1272" s="5" t="s">
        <v>73</v>
      </c>
    </row>
    <row r="1273" customFormat="false" ht="13.8" hidden="false" customHeight="false" outlineLevel="0" collapsed="false">
      <c r="A1273" s="4" t="s">
        <v>1315</v>
      </c>
      <c r="B1273" s="5"/>
      <c r="C1273" s="6" t="n">
        <v>270</v>
      </c>
      <c r="D1273" s="5" t="s">
        <v>73</v>
      </c>
    </row>
    <row r="1274" customFormat="false" ht="13.8" hidden="false" customHeight="false" outlineLevel="0" collapsed="false">
      <c r="A1274" s="4" t="s">
        <v>1316</v>
      </c>
      <c r="B1274" s="5"/>
      <c r="C1274" s="6" t="n">
        <v>270</v>
      </c>
      <c r="D1274" s="5" t="s">
        <v>73</v>
      </c>
    </row>
    <row r="1275" customFormat="false" ht="13.8" hidden="false" customHeight="false" outlineLevel="0" collapsed="false">
      <c r="A1275" s="4" t="s">
        <v>1317</v>
      </c>
      <c r="B1275" s="5"/>
      <c r="C1275" s="6" t="n">
        <v>340</v>
      </c>
      <c r="D1275" s="5" t="s">
        <v>73</v>
      </c>
    </row>
    <row r="1276" customFormat="false" ht="13.8" hidden="false" customHeight="false" outlineLevel="0" collapsed="false">
      <c r="A1276" s="4" t="s">
        <v>1318</v>
      </c>
      <c r="B1276" s="5"/>
      <c r="C1276" s="6" t="n">
        <v>330</v>
      </c>
      <c r="D1276" s="5" t="s">
        <v>73</v>
      </c>
    </row>
    <row r="1277" customFormat="false" ht="13.8" hidden="false" customHeight="false" outlineLevel="0" collapsed="false">
      <c r="A1277" s="4" t="s">
        <v>1319</v>
      </c>
      <c r="B1277" s="5"/>
      <c r="C1277" s="6" t="n">
        <v>310</v>
      </c>
      <c r="D1277" s="5" t="s">
        <v>73</v>
      </c>
    </row>
    <row r="1278" customFormat="false" ht="13.8" hidden="false" customHeight="false" outlineLevel="0" collapsed="false">
      <c r="A1278" s="4" t="s">
        <v>1320</v>
      </c>
      <c r="B1278" s="5"/>
      <c r="C1278" s="6" t="n">
        <v>340</v>
      </c>
      <c r="D1278" s="5" t="s">
        <v>73</v>
      </c>
    </row>
    <row r="1279" customFormat="false" ht="13.8" hidden="false" customHeight="false" outlineLevel="0" collapsed="false">
      <c r="A1279" s="4" t="s">
        <v>1321</v>
      </c>
      <c r="B1279" s="5"/>
      <c r="C1279" s="6" t="n">
        <v>270</v>
      </c>
      <c r="D1279" s="5" t="s">
        <v>73</v>
      </c>
    </row>
    <row r="1280" customFormat="false" ht="13.8" hidden="false" customHeight="false" outlineLevel="0" collapsed="false">
      <c r="A1280" s="4" t="s">
        <v>1322</v>
      </c>
      <c r="B1280" s="5"/>
      <c r="C1280" s="6" t="n">
        <v>270</v>
      </c>
      <c r="D1280" s="5" t="s">
        <v>73</v>
      </c>
    </row>
    <row r="1281" customFormat="false" ht="13.8" hidden="false" customHeight="false" outlineLevel="0" collapsed="false">
      <c r="A1281" s="4" t="s">
        <v>1323</v>
      </c>
      <c r="B1281" s="5"/>
      <c r="C1281" s="6" t="n">
        <v>330</v>
      </c>
      <c r="D1281" s="5" t="s">
        <v>73</v>
      </c>
    </row>
    <row r="1282" customFormat="false" ht="13.8" hidden="false" customHeight="false" outlineLevel="0" collapsed="false">
      <c r="A1282" s="4" t="s">
        <v>1324</v>
      </c>
      <c r="B1282" s="5"/>
      <c r="C1282" s="6" t="n">
        <v>270</v>
      </c>
      <c r="D1282" s="5" t="s">
        <v>73</v>
      </c>
    </row>
    <row r="1283" customFormat="false" ht="13.8" hidden="false" customHeight="false" outlineLevel="0" collapsed="false">
      <c r="A1283" s="4" t="s">
        <v>1325</v>
      </c>
      <c r="B1283" s="5"/>
      <c r="C1283" s="6" t="n">
        <v>310</v>
      </c>
      <c r="D1283" s="5" t="s">
        <v>73</v>
      </c>
    </row>
    <row r="1284" customFormat="false" ht="13.8" hidden="false" customHeight="false" outlineLevel="0" collapsed="false">
      <c r="A1284" s="4" t="s">
        <v>1326</v>
      </c>
      <c r="B1284" s="5"/>
      <c r="C1284" s="6" t="n">
        <v>270</v>
      </c>
      <c r="D1284" s="5" t="s">
        <v>73</v>
      </c>
    </row>
    <row r="1285" customFormat="false" ht="13.8" hidden="false" customHeight="false" outlineLevel="0" collapsed="false">
      <c r="A1285" s="4" t="s">
        <v>1327</v>
      </c>
      <c r="B1285" s="5"/>
      <c r="C1285" s="6" t="n">
        <v>320</v>
      </c>
      <c r="D1285" s="5" t="s">
        <v>73</v>
      </c>
    </row>
    <row r="1286" customFormat="false" ht="13.8" hidden="false" customHeight="false" outlineLevel="0" collapsed="false">
      <c r="A1286" s="4" t="s">
        <v>1328</v>
      </c>
      <c r="B1286" s="5"/>
      <c r="C1286" s="6" t="n">
        <v>270</v>
      </c>
      <c r="D1286" s="5" t="s">
        <v>73</v>
      </c>
    </row>
    <row r="1287" customFormat="false" ht="13.8" hidden="false" customHeight="false" outlineLevel="0" collapsed="false">
      <c r="A1287" s="4" t="s">
        <v>1329</v>
      </c>
      <c r="B1287" s="5"/>
      <c r="C1287" s="6" t="n">
        <v>270</v>
      </c>
      <c r="D1287" s="5" t="s">
        <v>73</v>
      </c>
    </row>
    <row r="1288" customFormat="false" ht="13.8" hidden="false" customHeight="false" outlineLevel="0" collapsed="false">
      <c r="A1288" s="4" t="s">
        <v>1330</v>
      </c>
      <c r="B1288" s="5"/>
      <c r="C1288" s="6" t="n">
        <v>270</v>
      </c>
      <c r="D1288" s="5" t="s">
        <v>73</v>
      </c>
    </row>
    <row r="1289" customFormat="false" ht="13.8" hidden="false" customHeight="false" outlineLevel="0" collapsed="false">
      <c r="A1289" s="4" t="s">
        <v>1331</v>
      </c>
      <c r="B1289" s="5"/>
      <c r="C1289" s="6" t="n">
        <v>270</v>
      </c>
      <c r="D1289" s="5" t="s">
        <v>73</v>
      </c>
    </row>
    <row r="1290" customFormat="false" ht="13.8" hidden="false" customHeight="false" outlineLevel="0" collapsed="false">
      <c r="A1290" s="4" t="s">
        <v>1332</v>
      </c>
      <c r="B1290" s="5"/>
      <c r="C1290" s="6" t="n">
        <v>300</v>
      </c>
      <c r="D1290" s="5" t="s">
        <v>73</v>
      </c>
    </row>
    <row r="1291" customFormat="false" ht="13.8" hidden="false" customHeight="false" outlineLevel="0" collapsed="false">
      <c r="A1291" s="4" t="s">
        <v>1333</v>
      </c>
      <c r="B1291" s="5"/>
      <c r="C1291" s="6" t="n">
        <v>270</v>
      </c>
      <c r="D1291" s="5" t="s">
        <v>73</v>
      </c>
    </row>
    <row r="1292" customFormat="false" ht="13.8" hidden="false" customHeight="false" outlineLevel="0" collapsed="false">
      <c r="A1292" s="4" t="s">
        <v>1334</v>
      </c>
      <c r="B1292" s="5"/>
      <c r="C1292" s="6" t="n">
        <v>270</v>
      </c>
      <c r="D1292" s="5" t="s">
        <v>73</v>
      </c>
    </row>
    <row r="1293" customFormat="false" ht="13.8" hidden="false" customHeight="false" outlineLevel="0" collapsed="false">
      <c r="A1293" s="4" t="s">
        <v>1335</v>
      </c>
      <c r="B1293" s="5"/>
      <c r="C1293" s="6" t="n">
        <v>270</v>
      </c>
      <c r="D1293" s="5" t="s">
        <v>73</v>
      </c>
    </row>
    <row r="1294" customFormat="false" ht="13.8" hidden="false" customHeight="false" outlineLevel="0" collapsed="false">
      <c r="A1294" s="4" t="s">
        <v>1336</v>
      </c>
      <c r="B1294" s="5"/>
      <c r="C1294" s="6" t="n">
        <v>270</v>
      </c>
      <c r="D1294" s="5" t="s">
        <v>73</v>
      </c>
    </row>
    <row r="1295" customFormat="false" ht="13.8" hidden="false" customHeight="false" outlineLevel="0" collapsed="false">
      <c r="A1295" s="4" t="s">
        <v>1337</v>
      </c>
      <c r="B1295" s="5"/>
      <c r="C1295" s="6" t="n">
        <v>270</v>
      </c>
      <c r="D1295" s="5" t="s">
        <v>73</v>
      </c>
    </row>
    <row r="1296" customFormat="false" ht="13.8" hidden="false" customHeight="false" outlineLevel="0" collapsed="false">
      <c r="A1296" s="4" t="s">
        <v>1338</v>
      </c>
      <c r="B1296" s="5"/>
      <c r="C1296" s="6" t="n">
        <v>310</v>
      </c>
      <c r="D1296" s="5" t="s">
        <v>73</v>
      </c>
    </row>
    <row r="1297" customFormat="false" ht="13.8" hidden="false" customHeight="false" outlineLevel="0" collapsed="false">
      <c r="A1297" s="4" t="s">
        <v>1339</v>
      </c>
      <c r="B1297" s="5"/>
      <c r="C1297" s="6" t="n">
        <v>310</v>
      </c>
      <c r="D1297" s="5" t="s">
        <v>73</v>
      </c>
    </row>
    <row r="1298" customFormat="false" ht="13.8" hidden="false" customHeight="false" outlineLevel="0" collapsed="false">
      <c r="A1298" s="4" t="s">
        <v>1340</v>
      </c>
      <c r="B1298" s="5"/>
      <c r="C1298" s="6" t="n">
        <v>270</v>
      </c>
      <c r="D1298" s="5" t="s">
        <v>73</v>
      </c>
    </row>
    <row r="1299" customFormat="false" ht="13.8" hidden="false" customHeight="false" outlineLevel="0" collapsed="false">
      <c r="A1299" s="4" t="s">
        <v>1341</v>
      </c>
      <c r="B1299" s="5"/>
      <c r="C1299" s="6" t="n">
        <v>270</v>
      </c>
      <c r="D1299" s="5" t="s">
        <v>73</v>
      </c>
    </row>
    <row r="1300" customFormat="false" ht="13.8" hidden="false" customHeight="false" outlineLevel="0" collapsed="false">
      <c r="A1300" s="4" t="s">
        <v>1342</v>
      </c>
      <c r="B1300" s="5"/>
      <c r="C1300" s="6" t="n">
        <v>390</v>
      </c>
      <c r="D1300" s="5" t="s">
        <v>73</v>
      </c>
    </row>
    <row r="1301" customFormat="false" ht="13.8" hidden="false" customHeight="false" outlineLevel="0" collapsed="false">
      <c r="A1301" s="4" t="s">
        <v>1343</v>
      </c>
      <c r="B1301" s="5"/>
      <c r="C1301" s="6" t="n">
        <v>270</v>
      </c>
      <c r="D1301" s="5" t="s">
        <v>73</v>
      </c>
    </row>
    <row r="1302" customFormat="false" ht="13.8" hidden="false" customHeight="false" outlineLevel="0" collapsed="false">
      <c r="A1302" s="4" t="s">
        <v>1344</v>
      </c>
      <c r="B1302" s="5"/>
      <c r="C1302" s="6" t="n">
        <v>270</v>
      </c>
      <c r="D1302" s="5" t="s">
        <v>73</v>
      </c>
    </row>
    <row r="1303" customFormat="false" ht="13.8" hidden="false" customHeight="false" outlineLevel="0" collapsed="false">
      <c r="A1303" s="4" t="s">
        <v>1345</v>
      </c>
      <c r="B1303" s="5"/>
      <c r="C1303" s="6" t="n">
        <v>270</v>
      </c>
      <c r="D1303" s="5" t="s">
        <v>73</v>
      </c>
    </row>
    <row r="1304" customFormat="false" ht="13.8" hidden="false" customHeight="false" outlineLevel="0" collapsed="false">
      <c r="A1304" s="4" t="s">
        <v>1346</v>
      </c>
      <c r="B1304" s="5"/>
      <c r="C1304" s="6" t="n">
        <v>270</v>
      </c>
      <c r="D1304" s="5" t="s">
        <v>73</v>
      </c>
    </row>
    <row r="1305" customFormat="false" ht="13.8" hidden="false" customHeight="false" outlineLevel="0" collapsed="false">
      <c r="A1305" s="4" t="s">
        <v>1347</v>
      </c>
      <c r="B1305" s="5"/>
      <c r="C1305" s="6" t="n">
        <v>270</v>
      </c>
      <c r="D1305" s="5" t="s">
        <v>73</v>
      </c>
    </row>
    <row r="1306" customFormat="false" ht="13.8" hidden="false" customHeight="false" outlineLevel="0" collapsed="false">
      <c r="A1306" s="4" t="s">
        <v>1348</v>
      </c>
      <c r="B1306" s="5"/>
      <c r="C1306" s="6" t="n">
        <v>310</v>
      </c>
      <c r="D1306" s="5" t="s">
        <v>73</v>
      </c>
    </row>
    <row r="1307" customFormat="false" ht="13.8" hidden="false" customHeight="false" outlineLevel="0" collapsed="false">
      <c r="A1307" s="4" t="s">
        <v>1349</v>
      </c>
      <c r="B1307" s="5"/>
      <c r="C1307" s="6" t="n">
        <v>300</v>
      </c>
      <c r="D1307" s="5" t="s">
        <v>73</v>
      </c>
    </row>
    <row r="1308" customFormat="false" ht="13.8" hidden="false" customHeight="false" outlineLevel="0" collapsed="false">
      <c r="A1308" s="4" t="s">
        <v>1350</v>
      </c>
      <c r="B1308" s="5"/>
      <c r="C1308" s="6" t="n">
        <v>270</v>
      </c>
      <c r="D1308" s="5" t="s">
        <v>73</v>
      </c>
    </row>
    <row r="1309" customFormat="false" ht="13.8" hidden="false" customHeight="false" outlineLevel="0" collapsed="false">
      <c r="A1309" s="4" t="s">
        <v>1351</v>
      </c>
      <c r="B1309" s="5"/>
      <c r="C1309" s="6" t="n">
        <v>270</v>
      </c>
      <c r="D1309" s="5" t="s">
        <v>73</v>
      </c>
    </row>
    <row r="1310" customFormat="false" ht="13.8" hidden="false" customHeight="false" outlineLevel="0" collapsed="false">
      <c r="A1310" s="4" t="s">
        <v>1352</v>
      </c>
      <c r="B1310" s="5"/>
      <c r="C1310" s="6" t="n">
        <v>270</v>
      </c>
      <c r="D1310" s="5" t="s">
        <v>73</v>
      </c>
    </row>
    <row r="1311" customFormat="false" ht="13.8" hidden="false" customHeight="false" outlineLevel="0" collapsed="false">
      <c r="A1311" s="4" t="s">
        <v>1353</v>
      </c>
      <c r="B1311" s="5"/>
      <c r="C1311" s="6" t="n">
        <v>270</v>
      </c>
      <c r="D1311" s="5" t="s">
        <v>73</v>
      </c>
    </row>
    <row r="1312" customFormat="false" ht="13.8" hidden="false" customHeight="false" outlineLevel="0" collapsed="false">
      <c r="A1312" s="4" t="s">
        <v>1354</v>
      </c>
      <c r="B1312" s="5"/>
      <c r="C1312" s="6" t="n">
        <v>300</v>
      </c>
      <c r="D1312" s="5" t="s">
        <v>73</v>
      </c>
    </row>
    <row r="1313" customFormat="false" ht="13.8" hidden="false" customHeight="false" outlineLevel="0" collapsed="false">
      <c r="A1313" s="4" t="s">
        <v>1355</v>
      </c>
      <c r="B1313" s="5"/>
      <c r="C1313" s="6" t="n">
        <v>270</v>
      </c>
      <c r="D1313" s="5" t="s">
        <v>73</v>
      </c>
    </row>
    <row r="1314" customFormat="false" ht="13.8" hidden="false" customHeight="false" outlineLevel="0" collapsed="false">
      <c r="A1314" s="4" t="s">
        <v>1356</v>
      </c>
      <c r="B1314" s="5"/>
      <c r="C1314" s="6" t="n">
        <v>310</v>
      </c>
      <c r="D1314" s="5" t="s">
        <v>73</v>
      </c>
    </row>
    <row r="1315" customFormat="false" ht="13.8" hidden="false" customHeight="false" outlineLevel="0" collapsed="false">
      <c r="A1315" s="4" t="s">
        <v>1357</v>
      </c>
      <c r="B1315" s="5"/>
      <c r="C1315" s="6" t="n">
        <v>310</v>
      </c>
      <c r="D1315" s="5" t="s">
        <v>73</v>
      </c>
    </row>
    <row r="1316" customFormat="false" ht="13.8" hidden="false" customHeight="false" outlineLevel="0" collapsed="false">
      <c r="A1316" s="4" t="s">
        <v>1358</v>
      </c>
      <c r="B1316" s="5"/>
      <c r="C1316" s="6" t="n">
        <v>270</v>
      </c>
      <c r="D1316" s="5" t="s">
        <v>73</v>
      </c>
    </row>
    <row r="1317" customFormat="false" ht="13.8" hidden="false" customHeight="false" outlineLevel="0" collapsed="false">
      <c r="A1317" s="4" t="s">
        <v>1359</v>
      </c>
      <c r="B1317" s="5"/>
      <c r="C1317" s="6" t="n">
        <v>310</v>
      </c>
      <c r="D1317" s="5" t="s">
        <v>73</v>
      </c>
    </row>
    <row r="1318" customFormat="false" ht="13.8" hidden="false" customHeight="false" outlineLevel="0" collapsed="false">
      <c r="A1318" s="4" t="s">
        <v>1360</v>
      </c>
      <c r="B1318" s="5"/>
      <c r="C1318" s="6" t="n">
        <v>270</v>
      </c>
      <c r="D1318" s="5" t="s">
        <v>73</v>
      </c>
    </row>
    <row r="1319" customFormat="false" ht="13.8" hidden="false" customHeight="false" outlineLevel="0" collapsed="false">
      <c r="A1319" s="4" t="s">
        <v>1361</v>
      </c>
      <c r="B1319" s="5"/>
      <c r="C1319" s="6" t="n">
        <v>270</v>
      </c>
      <c r="D1319" s="5" t="s">
        <v>73</v>
      </c>
    </row>
    <row r="1320" customFormat="false" ht="13.8" hidden="false" customHeight="false" outlineLevel="0" collapsed="false">
      <c r="A1320" s="4" t="s">
        <v>1362</v>
      </c>
      <c r="B1320" s="5"/>
      <c r="C1320" s="6" t="n">
        <v>270</v>
      </c>
      <c r="D1320" s="5" t="s">
        <v>73</v>
      </c>
    </row>
    <row r="1321" customFormat="false" ht="13.8" hidden="false" customHeight="false" outlineLevel="0" collapsed="false">
      <c r="A1321" s="4" t="s">
        <v>1363</v>
      </c>
      <c r="B1321" s="5"/>
      <c r="C1321" s="6" t="n">
        <v>270</v>
      </c>
      <c r="D1321" s="5" t="s">
        <v>73</v>
      </c>
    </row>
    <row r="1322" customFormat="false" ht="13.8" hidden="false" customHeight="false" outlineLevel="0" collapsed="false">
      <c r="A1322" s="4" t="s">
        <v>1364</v>
      </c>
      <c r="B1322" s="5"/>
      <c r="C1322" s="6" t="n">
        <v>310</v>
      </c>
      <c r="D1322" s="5" t="s">
        <v>73</v>
      </c>
    </row>
    <row r="1323" customFormat="false" ht="13.8" hidden="false" customHeight="false" outlineLevel="0" collapsed="false">
      <c r="A1323" s="4" t="s">
        <v>1365</v>
      </c>
      <c r="B1323" s="5"/>
      <c r="C1323" s="6" t="n">
        <v>270</v>
      </c>
      <c r="D1323" s="5" t="s">
        <v>73</v>
      </c>
    </row>
    <row r="1324" customFormat="false" ht="13.8" hidden="false" customHeight="false" outlineLevel="0" collapsed="false">
      <c r="A1324" s="4" t="s">
        <v>1366</v>
      </c>
      <c r="B1324" s="5"/>
      <c r="C1324" s="6" t="n">
        <v>310</v>
      </c>
      <c r="D1324" s="5" t="s">
        <v>73</v>
      </c>
    </row>
    <row r="1325" customFormat="false" ht="13.8" hidden="false" customHeight="false" outlineLevel="0" collapsed="false">
      <c r="A1325" s="4" t="s">
        <v>1367</v>
      </c>
      <c r="B1325" s="5"/>
      <c r="C1325" s="6" t="n">
        <v>270</v>
      </c>
      <c r="D1325" s="5" t="s">
        <v>73</v>
      </c>
    </row>
    <row r="1326" customFormat="false" ht="13.8" hidden="false" customHeight="false" outlineLevel="0" collapsed="false">
      <c r="A1326" s="4" t="s">
        <v>1368</v>
      </c>
      <c r="B1326" s="5"/>
      <c r="C1326" s="6" t="n">
        <v>270</v>
      </c>
      <c r="D1326" s="5" t="s">
        <v>73</v>
      </c>
    </row>
    <row r="1327" customFormat="false" ht="13.8" hidden="false" customHeight="false" outlineLevel="0" collapsed="false">
      <c r="A1327" s="4" t="s">
        <v>1369</v>
      </c>
      <c r="B1327" s="5"/>
      <c r="C1327" s="6" t="n">
        <v>270</v>
      </c>
      <c r="D1327" s="5" t="s">
        <v>73</v>
      </c>
    </row>
    <row r="1328" customFormat="false" ht="13.8" hidden="false" customHeight="false" outlineLevel="0" collapsed="false">
      <c r="A1328" s="4" t="s">
        <v>1370</v>
      </c>
      <c r="B1328" s="5"/>
      <c r="C1328" s="6" t="n">
        <v>270</v>
      </c>
      <c r="D1328" s="5" t="s">
        <v>73</v>
      </c>
    </row>
    <row r="1329" customFormat="false" ht="13.8" hidden="false" customHeight="false" outlineLevel="0" collapsed="false">
      <c r="A1329" s="4" t="s">
        <v>1371</v>
      </c>
      <c r="B1329" s="5"/>
      <c r="C1329" s="6" t="n">
        <v>320</v>
      </c>
      <c r="D1329" s="5" t="s">
        <v>73</v>
      </c>
    </row>
    <row r="1330" customFormat="false" ht="13.8" hidden="false" customHeight="false" outlineLevel="0" collapsed="false">
      <c r="A1330" s="4" t="s">
        <v>1372</v>
      </c>
      <c r="B1330" s="5"/>
      <c r="C1330" s="6" t="n">
        <v>270</v>
      </c>
      <c r="D1330" s="5" t="s">
        <v>73</v>
      </c>
    </row>
    <row r="1331" customFormat="false" ht="13.8" hidden="false" customHeight="false" outlineLevel="0" collapsed="false">
      <c r="A1331" s="4" t="s">
        <v>1373</v>
      </c>
      <c r="B1331" s="5"/>
      <c r="C1331" s="6" t="n">
        <v>310</v>
      </c>
      <c r="D1331" s="5" t="s">
        <v>73</v>
      </c>
    </row>
    <row r="1332" customFormat="false" ht="13.8" hidden="false" customHeight="false" outlineLevel="0" collapsed="false">
      <c r="A1332" s="4" t="s">
        <v>1374</v>
      </c>
      <c r="B1332" s="5"/>
      <c r="C1332" s="6" t="n">
        <v>330</v>
      </c>
      <c r="D1332" s="5" t="s">
        <v>73</v>
      </c>
    </row>
    <row r="1333" customFormat="false" ht="13.8" hidden="false" customHeight="false" outlineLevel="0" collapsed="false">
      <c r="A1333" s="4" t="s">
        <v>1375</v>
      </c>
      <c r="B1333" s="5"/>
      <c r="C1333" s="6" t="n">
        <v>270</v>
      </c>
      <c r="D1333" s="5" t="s">
        <v>73</v>
      </c>
    </row>
    <row r="1334" customFormat="false" ht="13.8" hidden="false" customHeight="false" outlineLevel="0" collapsed="false">
      <c r="A1334" s="4" t="s">
        <v>1376</v>
      </c>
      <c r="B1334" s="5"/>
      <c r="C1334" s="6" t="n">
        <v>360</v>
      </c>
      <c r="D1334" s="5" t="s">
        <v>73</v>
      </c>
    </row>
    <row r="1335" customFormat="false" ht="13.8" hidden="false" customHeight="false" outlineLevel="0" collapsed="false">
      <c r="A1335" s="4" t="s">
        <v>1377</v>
      </c>
      <c r="B1335" s="5"/>
      <c r="C1335" s="6" t="n">
        <v>330</v>
      </c>
      <c r="D1335" s="5" t="s">
        <v>73</v>
      </c>
    </row>
    <row r="1336" customFormat="false" ht="13.8" hidden="false" customHeight="false" outlineLevel="0" collapsed="false">
      <c r="A1336" s="4" t="s">
        <v>1378</v>
      </c>
      <c r="B1336" s="5"/>
      <c r="C1336" s="6" t="n">
        <v>360</v>
      </c>
      <c r="D1336" s="5" t="s">
        <v>73</v>
      </c>
    </row>
    <row r="1337" customFormat="false" ht="13.8" hidden="false" customHeight="false" outlineLevel="0" collapsed="false">
      <c r="A1337" s="4" t="s">
        <v>1379</v>
      </c>
      <c r="B1337" s="5"/>
      <c r="C1337" s="6" t="n">
        <v>310</v>
      </c>
      <c r="D1337" s="5" t="s">
        <v>73</v>
      </c>
    </row>
    <row r="1338" customFormat="false" ht="13.8" hidden="false" customHeight="false" outlineLevel="0" collapsed="false">
      <c r="A1338" s="4" t="s">
        <v>1380</v>
      </c>
      <c r="B1338" s="5"/>
      <c r="C1338" s="6" t="n">
        <v>350</v>
      </c>
      <c r="D1338" s="5" t="s">
        <v>73</v>
      </c>
    </row>
    <row r="1339" customFormat="false" ht="13.8" hidden="false" customHeight="false" outlineLevel="0" collapsed="false">
      <c r="A1339" s="4" t="s">
        <v>1381</v>
      </c>
      <c r="B1339" s="5"/>
      <c r="C1339" s="6" t="n">
        <v>270</v>
      </c>
      <c r="D1339" s="5" t="s">
        <v>73</v>
      </c>
    </row>
    <row r="1340" customFormat="false" ht="13.8" hidden="false" customHeight="false" outlineLevel="0" collapsed="false">
      <c r="A1340" s="4" t="s">
        <v>1382</v>
      </c>
      <c r="B1340" s="5"/>
      <c r="C1340" s="6" t="n">
        <v>320</v>
      </c>
      <c r="D1340" s="5" t="s">
        <v>73</v>
      </c>
    </row>
    <row r="1341" customFormat="false" ht="13.8" hidden="false" customHeight="false" outlineLevel="0" collapsed="false">
      <c r="A1341" s="4" t="s">
        <v>1383</v>
      </c>
      <c r="B1341" s="5"/>
      <c r="C1341" s="6" t="n">
        <v>350</v>
      </c>
      <c r="D1341" s="5" t="s">
        <v>73</v>
      </c>
    </row>
    <row r="1342" customFormat="false" ht="13.8" hidden="false" customHeight="false" outlineLevel="0" collapsed="false">
      <c r="A1342" s="4" t="s">
        <v>1384</v>
      </c>
      <c r="B1342" s="5"/>
      <c r="C1342" s="6" t="n">
        <v>330</v>
      </c>
      <c r="D1342" s="5" t="s">
        <v>73</v>
      </c>
    </row>
    <row r="1343" customFormat="false" ht="13.8" hidden="false" customHeight="false" outlineLevel="0" collapsed="false">
      <c r="A1343" s="4" t="s">
        <v>1385</v>
      </c>
      <c r="B1343" s="5"/>
      <c r="C1343" s="6" t="n">
        <v>270</v>
      </c>
      <c r="D1343" s="5" t="s">
        <v>73</v>
      </c>
    </row>
    <row r="1344" customFormat="false" ht="13.8" hidden="false" customHeight="false" outlineLevel="0" collapsed="false">
      <c r="A1344" s="4" t="s">
        <v>1386</v>
      </c>
      <c r="B1344" s="5"/>
      <c r="C1344" s="6" t="n">
        <v>330</v>
      </c>
      <c r="D1344" s="5" t="s">
        <v>73</v>
      </c>
    </row>
    <row r="1345" customFormat="false" ht="13.8" hidden="false" customHeight="false" outlineLevel="0" collapsed="false">
      <c r="A1345" s="4" t="s">
        <v>1387</v>
      </c>
      <c r="B1345" s="5"/>
      <c r="C1345" s="6" t="n">
        <v>310</v>
      </c>
      <c r="D1345" s="5" t="s">
        <v>73</v>
      </c>
    </row>
    <row r="1346" customFormat="false" ht="13.8" hidden="false" customHeight="false" outlineLevel="0" collapsed="false">
      <c r="A1346" s="4" t="s">
        <v>1388</v>
      </c>
      <c r="B1346" s="5"/>
      <c r="C1346" s="6" t="n">
        <v>270</v>
      </c>
      <c r="D1346" s="5" t="s">
        <v>73</v>
      </c>
    </row>
    <row r="1347" customFormat="false" ht="13.8" hidden="false" customHeight="false" outlineLevel="0" collapsed="false">
      <c r="A1347" s="4" t="s">
        <v>1389</v>
      </c>
      <c r="B1347" s="5"/>
      <c r="C1347" s="6" t="n">
        <v>270</v>
      </c>
      <c r="D1347" s="5" t="s">
        <v>73</v>
      </c>
    </row>
    <row r="1348" customFormat="false" ht="13.8" hidden="false" customHeight="false" outlineLevel="0" collapsed="false">
      <c r="A1348" s="4" t="s">
        <v>1390</v>
      </c>
      <c r="B1348" s="5"/>
      <c r="C1348" s="6" t="n">
        <v>360</v>
      </c>
      <c r="D1348" s="5" t="s">
        <v>73</v>
      </c>
    </row>
    <row r="1349" customFormat="false" ht="13.8" hidden="false" customHeight="false" outlineLevel="0" collapsed="false">
      <c r="A1349" s="4" t="s">
        <v>1391</v>
      </c>
      <c r="B1349" s="5"/>
      <c r="C1349" s="6" t="n">
        <v>360</v>
      </c>
      <c r="D1349" s="5" t="s">
        <v>73</v>
      </c>
    </row>
    <row r="1350" customFormat="false" ht="13.8" hidden="false" customHeight="false" outlineLevel="0" collapsed="false">
      <c r="A1350" s="4" t="s">
        <v>1392</v>
      </c>
      <c r="B1350" s="5"/>
      <c r="C1350" s="6" t="n">
        <v>360</v>
      </c>
      <c r="D1350" s="5" t="s">
        <v>73</v>
      </c>
    </row>
    <row r="1351" customFormat="false" ht="13.8" hidden="false" customHeight="false" outlineLevel="0" collapsed="false">
      <c r="A1351" s="4" t="s">
        <v>1393</v>
      </c>
      <c r="B1351" s="5"/>
      <c r="C1351" s="6" t="n">
        <v>270</v>
      </c>
      <c r="D1351" s="5" t="s">
        <v>73</v>
      </c>
    </row>
    <row r="1352" customFormat="false" ht="13.8" hidden="false" customHeight="false" outlineLevel="0" collapsed="false">
      <c r="A1352" s="4" t="s">
        <v>1394</v>
      </c>
      <c r="B1352" s="5"/>
      <c r="C1352" s="6" t="n">
        <v>270</v>
      </c>
      <c r="D1352" s="5" t="s">
        <v>73</v>
      </c>
    </row>
    <row r="1353" customFormat="false" ht="13.8" hidden="false" customHeight="false" outlineLevel="0" collapsed="false">
      <c r="A1353" s="4" t="s">
        <v>1395</v>
      </c>
      <c r="B1353" s="5"/>
      <c r="C1353" s="6" t="n">
        <v>320</v>
      </c>
      <c r="D1353" s="5" t="s">
        <v>73</v>
      </c>
    </row>
    <row r="1354" customFormat="false" ht="13.8" hidden="false" customHeight="false" outlineLevel="0" collapsed="false">
      <c r="A1354" s="4" t="s">
        <v>1396</v>
      </c>
      <c r="B1354" s="5"/>
      <c r="C1354" s="6" t="n">
        <v>310</v>
      </c>
      <c r="D1354" s="5" t="s">
        <v>73</v>
      </c>
    </row>
    <row r="1355" customFormat="false" ht="13.8" hidden="false" customHeight="false" outlineLevel="0" collapsed="false">
      <c r="A1355" s="4" t="s">
        <v>1397</v>
      </c>
      <c r="B1355" s="5"/>
      <c r="C1355" s="6" t="n">
        <v>360</v>
      </c>
      <c r="D1355" s="5" t="s">
        <v>73</v>
      </c>
    </row>
    <row r="1356" customFormat="false" ht="13.8" hidden="false" customHeight="false" outlineLevel="0" collapsed="false">
      <c r="A1356" s="4" t="s">
        <v>1398</v>
      </c>
      <c r="B1356" s="5"/>
      <c r="C1356" s="6" t="n">
        <v>510</v>
      </c>
      <c r="D1356" s="5" t="s">
        <v>56</v>
      </c>
    </row>
    <row r="1357" customFormat="false" ht="13.8" hidden="false" customHeight="false" outlineLevel="0" collapsed="false">
      <c r="A1357" s="4" t="s">
        <v>1399</v>
      </c>
      <c r="B1357" s="5"/>
      <c r="C1357" s="6" t="n">
        <v>300</v>
      </c>
      <c r="D1357" s="5" t="s">
        <v>73</v>
      </c>
    </row>
    <row r="1358" customFormat="false" ht="13.8" hidden="false" customHeight="false" outlineLevel="0" collapsed="false">
      <c r="A1358" s="4" t="s">
        <v>1400</v>
      </c>
      <c r="B1358" s="5"/>
      <c r="C1358" s="6" t="n">
        <v>350</v>
      </c>
      <c r="D1358" s="5" t="s">
        <v>73</v>
      </c>
    </row>
    <row r="1359" customFormat="false" ht="13.8" hidden="false" customHeight="false" outlineLevel="0" collapsed="false">
      <c r="A1359" s="4" t="s">
        <v>1401</v>
      </c>
      <c r="B1359" s="5"/>
      <c r="C1359" s="6" t="n">
        <v>310</v>
      </c>
      <c r="D1359" s="5" t="s">
        <v>73</v>
      </c>
    </row>
    <row r="1360" customFormat="false" ht="13.8" hidden="false" customHeight="false" outlineLevel="0" collapsed="false">
      <c r="A1360" s="4" t="s">
        <v>1402</v>
      </c>
      <c r="B1360" s="5"/>
      <c r="C1360" s="6" t="n">
        <v>310</v>
      </c>
      <c r="D1360" s="5" t="s">
        <v>73</v>
      </c>
    </row>
    <row r="1361" customFormat="false" ht="13.8" hidden="false" customHeight="false" outlineLevel="0" collapsed="false">
      <c r="A1361" s="4" t="s">
        <v>1403</v>
      </c>
      <c r="B1361" s="5"/>
      <c r="C1361" s="6" t="n">
        <v>320</v>
      </c>
      <c r="D1361" s="5" t="s">
        <v>73</v>
      </c>
    </row>
    <row r="1362" customFormat="false" ht="13.8" hidden="false" customHeight="false" outlineLevel="0" collapsed="false">
      <c r="A1362" s="4" t="s">
        <v>1404</v>
      </c>
      <c r="B1362" s="5"/>
      <c r="C1362" s="6" t="n">
        <v>310</v>
      </c>
      <c r="D1362" s="5" t="s">
        <v>73</v>
      </c>
    </row>
    <row r="1363" customFormat="false" ht="13.8" hidden="false" customHeight="false" outlineLevel="0" collapsed="false">
      <c r="A1363" s="4" t="s">
        <v>1405</v>
      </c>
      <c r="B1363" s="5"/>
      <c r="C1363" s="6" t="n">
        <v>270</v>
      </c>
      <c r="D1363" s="5" t="s">
        <v>73</v>
      </c>
    </row>
    <row r="1364" customFormat="false" ht="13.8" hidden="false" customHeight="false" outlineLevel="0" collapsed="false">
      <c r="A1364" s="4" t="s">
        <v>1406</v>
      </c>
      <c r="B1364" s="5"/>
      <c r="C1364" s="6" t="n">
        <v>360</v>
      </c>
      <c r="D1364" s="5" t="s">
        <v>73</v>
      </c>
    </row>
    <row r="1365" customFormat="false" ht="13.8" hidden="false" customHeight="false" outlineLevel="0" collapsed="false">
      <c r="A1365" s="4" t="s">
        <v>1407</v>
      </c>
      <c r="B1365" s="5"/>
      <c r="C1365" s="6" t="n">
        <v>270</v>
      </c>
      <c r="D1365" s="5" t="s">
        <v>73</v>
      </c>
    </row>
    <row r="1366" customFormat="false" ht="13.8" hidden="false" customHeight="false" outlineLevel="0" collapsed="false">
      <c r="A1366" s="4" t="s">
        <v>1408</v>
      </c>
      <c r="B1366" s="5"/>
      <c r="C1366" s="6" t="n">
        <v>310</v>
      </c>
      <c r="D1366" s="5" t="s">
        <v>73</v>
      </c>
    </row>
    <row r="1367" customFormat="false" ht="13.8" hidden="false" customHeight="false" outlineLevel="0" collapsed="false">
      <c r="A1367" s="4" t="s">
        <v>1409</v>
      </c>
      <c r="B1367" s="5"/>
      <c r="C1367" s="6" t="n">
        <v>510</v>
      </c>
      <c r="D1367" s="5" t="s">
        <v>56</v>
      </c>
    </row>
    <row r="1368" customFormat="false" ht="13.8" hidden="false" customHeight="false" outlineLevel="0" collapsed="false">
      <c r="A1368" s="4" t="s">
        <v>1410</v>
      </c>
      <c r="B1368" s="5"/>
      <c r="C1368" s="6" t="n">
        <v>510</v>
      </c>
      <c r="D1368" s="5" t="s">
        <v>56</v>
      </c>
    </row>
    <row r="1369" customFormat="false" ht="13.8" hidden="false" customHeight="false" outlineLevel="0" collapsed="false">
      <c r="A1369" s="4" t="s">
        <v>1411</v>
      </c>
      <c r="B1369" s="5"/>
      <c r="C1369" s="6" t="n">
        <v>320</v>
      </c>
      <c r="D1369" s="5" t="s">
        <v>73</v>
      </c>
    </row>
    <row r="1370" customFormat="false" ht="13.8" hidden="false" customHeight="false" outlineLevel="0" collapsed="false">
      <c r="A1370" s="4" t="s">
        <v>1412</v>
      </c>
      <c r="B1370" s="5"/>
      <c r="C1370" s="6" t="n">
        <v>320</v>
      </c>
      <c r="D1370" s="5" t="s">
        <v>73</v>
      </c>
    </row>
    <row r="1371" customFormat="false" ht="13.8" hidden="false" customHeight="false" outlineLevel="0" collapsed="false">
      <c r="A1371" s="4" t="s">
        <v>1413</v>
      </c>
      <c r="B1371" s="5"/>
      <c r="C1371" s="6" t="n">
        <v>320</v>
      </c>
      <c r="D1371" s="5" t="s">
        <v>73</v>
      </c>
    </row>
    <row r="1372" customFormat="false" ht="13.8" hidden="false" customHeight="false" outlineLevel="0" collapsed="false">
      <c r="A1372" s="4" t="s">
        <v>1414</v>
      </c>
      <c r="B1372" s="5"/>
      <c r="C1372" s="6" t="n">
        <v>270</v>
      </c>
      <c r="D1372" s="5" t="s">
        <v>73</v>
      </c>
    </row>
    <row r="1373" customFormat="false" ht="13.8" hidden="false" customHeight="false" outlineLevel="0" collapsed="false">
      <c r="A1373" s="4" t="s">
        <v>1415</v>
      </c>
      <c r="B1373" s="5"/>
      <c r="C1373" s="6" t="n">
        <v>310</v>
      </c>
      <c r="D1373" s="5" t="s">
        <v>73</v>
      </c>
    </row>
    <row r="1374" customFormat="false" ht="13.8" hidden="false" customHeight="false" outlineLevel="0" collapsed="false">
      <c r="A1374" s="4" t="s">
        <v>1416</v>
      </c>
      <c r="B1374" s="5"/>
      <c r="C1374" s="6" t="n">
        <v>360</v>
      </c>
      <c r="D1374" s="5" t="s">
        <v>73</v>
      </c>
    </row>
    <row r="1375" customFormat="false" ht="13.8" hidden="false" customHeight="false" outlineLevel="0" collapsed="false">
      <c r="A1375" s="4" t="s">
        <v>1417</v>
      </c>
      <c r="B1375" s="5"/>
      <c r="C1375" s="6" t="n">
        <v>360</v>
      </c>
      <c r="D1375" s="5" t="s">
        <v>73</v>
      </c>
    </row>
    <row r="1376" customFormat="false" ht="13.8" hidden="false" customHeight="false" outlineLevel="0" collapsed="false">
      <c r="A1376" s="4" t="s">
        <v>1418</v>
      </c>
      <c r="B1376" s="5"/>
      <c r="C1376" s="6" t="n">
        <v>310</v>
      </c>
      <c r="D1376" s="5" t="s">
        <v>73</v>
      </c>
    </row>
    <row r="1377" customFormat="false" ht="13.8" hidden="false" customHeight="false" outlineLevel="0" collapsed="false">
      <c r="A1377" s="4" t="s">
        <v>1419</v>
      </c>
      <c r="B1377" s="5"/>
      <c r="C1377" s="6" t="n">
        <v>270</v>
      </c>
      <c r="D1377" s="5" t="s">
        <v>73</v>
      </c>
    </row>
    <row r="1378" customFormat="false" ht="13.8" hidden="false" customHeight="false" outlineLevel="0" collapsed="false">
      <c r="A1378" s="4" t="s">
        <v>1420</v>
      </c>
      <c r="B1378" s="5"/>
      <c r="C1378" s="6" t="n">
        <v>270</v>
      </c>
      <c r="D1378" s="5" t="s">
        <v>73</v>
      </c>
    </row>
    <row r="1379" customFormat="false" ht="13.8" hidden="false" customHeight="false" outlineLevel="0" collapsed="false">
      <c r="A1379" s="4" t="s">
        <v>1421</v>
      </c>
      <c r="B1379" s="5"/>
      <c r="C1379" s="6" t="n">
        <v>320</v>
      </c>
      <c r="D1379" s="5" t="s">
        <v>73</v>
      </c>
    </row>
    <row r="1380" customFormat="false" ht="13.8" hidden="false" customHeight="false" outlineLevel="0" collapsed="false">
      <c r="A1380" s="4" t="s">
        <v>1422</v>
      </c>
      <c r="B1380" s="5"/>
      <c r="C1380" s="6" t="n">
        <v>360</v>
      </c>
      <c r="D1380" s="5" t="s">
        <v>73</v>
      </c>
    </row>
    <row r="1381" customFormat="false" ht="13.8" hidden="false" customHeight="false" outlineLevel="0" collapsed="false">
      <c r="A1381" s="4" t="s">
        <v>1423</v>
      </c>
      <c r="B1381" s="5"/>
      <c r="C1381" s="6" t="n">
        <v>270</v>
      </c>
      <c r="D1381" s="5" t="s">
        <v>73</v>
      </c>
    </row>
    <row r="1382" customFormat="false" ht="13.8" hidden="false" customHeight="false" outlineLevel="0" collapsed="false">
      <c r="A1382" s="4" t="s">
        <v>1424</v>
      </c>
      <c r="B1382" s="5"/>
      <c r="C1382" s="6" t="n">
        <v>300</v>
      </c>
      <c r="D1382" s="5" t="s">
        <v>73</v>
      </c>
    </row>
    <row r="1383" customFormat="false" ht="13.8" hidden="false" customHeight="false" outlineLevel="0" collapsed="false">
      <c r="A1383" s="4" t="s">
        <v>1425</v>
      </c>
      <c r="B1383" s="5"/>
      <c r="C1383" s="6" t="n">
        <v>270</v>
      </c>
      <c r="D1383" s="5" t="s">
        <v>73</v>
      </c>
    </row>
    <row r="1384" customFormat="false" ht="13.8" hidden="false" customHeight="false" outlineLevel="0" collapsed="false">
      <c r="A1384" s="4" t="s">
        <v>1426</v>
      </c>
      <c r="B1384" s="5"/>
      <c r="C1384" s="6" t="n">
        <v>270</v>
      </c>
      <c r="D1384" s="5" t="s">
        <v>73</v>
      </c>
    </row>
    <row r="1385" customFormat="false" ht="13.8" hidden="false" customHeight="false" outlineLevel="0" collapsed="false">
      <c r="A1385" s="4" t="s">
        <v>1427</v>
      </c>
      <c r="B1385" s="5"/>
      <c r="C1385" s="6" t="n">
        <v>270</v>
      </c>
      <c r="D1385" s="5" t="s">
        <v>73</v>
      </c>
    </row>
    <row r="1386" customFormat="false" ht="13.8" hidden="false" customHeight="false" outlineLevel="0" collapsed="false">
      <c r="A1386" s="4" t="s">
        <v>1428</v>
      </c>
      <c r="B1386" s="5"/>
      <c r="C1386" s="6" t="n">
        <v>270</v>
      </c>
      <c r="D1386" s="5" t="s">
        <v>73</v>
      </c>
    </row>
    <row r="1387" customFormat="false" ht="13.8" hidden="false" customHeight="false" outlineLevel="0" collapsed="false">
      <c r="A1387" s="4" t="s">
        <v>1429</v>
      </c>
      <c r="B1387" s="5"/>
      <c r="C1387" s="6" t="n">
        <v>270</v>
      </c>
      <c r="D1387" s="5" t="s">
        <v>73</v>
      </c>
    </row>
    <row r="1388" customFormat="false" ht="13.8" hidden="false" customHeight="false" outlineLevel="0" collapsed="false">
      <c r="A1388" s="4" t="s">
        <v>1430</v>
      </c>
      <c r="B1388" s="5"/>
      <c r="C1388" s="6" t="n">
        <v>310</v>
      </c>
      <c r="D1388" s="5" t="s">
        <v>73</v>
      </c>
    </row>
    <row r="1389" customFormat="false" ht="13.8" hidden="false" customHeight="false" outlineLevel="0" collapsed="false">
      <c r="A1389" s="4" t="s">
        <v>1431</v>
      </c>
      <c r="B1389" s="5"/>
      <c r="C1389" s="6" t="n">
        <v>340</v>
      </c>
      <c r="D1389" s="5" t="s">
        <v>73</v>
      </c>
    </row>
    <row r="1390" customFormat="false" ht="13.8" hidden="false" customHeight="false" outlineLevel="0" collapsed="false">
      <c r="A1390" s="4" t="s">
        <v>1432</v>
      </c>
      <c r="B1390" s="5"/>
      <c r="C1390" s="6" t="n">
        <v>270</v>
      </c>
      <c r="D1390" s="5" t="s">
        <v>73</v>
      </c>
    </row>
    <row r="1391" customFormat="false" ht="13.8" hidden="false" customHeight="false" outlineLevel="0" collapsed="false">
      <c r="A1391" s="4" t="s">
        <v>1433</v>
      </c>
      <c r="B1391" s="5"/>
      <c r="C1391" s="6" t="n">
        <v>320</v>
      </c>
      <c r="D1391" s="5" t="s">
        <v>73</v>
      </c>
    </row>
    <row r="1392" customFormat="false" ht="13.8" hidden="false" customHeight="false" outlineLevel="0" collapsed="false">
      <c r="A1392" s="4" t="s">
        <v>1434</v>
      </c>
      <c r="B1392" s="5"/>
      <c r="C1392" s="6" t="n">
        <v>270</v>
      </c>
      <c r="D1392" s="5" t="s">
        <v>73</v>
      </c>
    </row>
    <row r="1393" customFormat="false" ht="13.8" hidden="false" customHeight="false" outlineLevel="0" collapsed="false">
      <c r="A1393" s="4" t="s">
        <v>1435</v>
      </c>
      <c r="B1393" s="5"/>
      <c r="C1393" s="6" t="n">
        <v>360</v>
      </c>
      <c r="D1393" s="5" t="s">
        <v>73</v>
      </c>
    </row>
    <row r="1394" customFormat="false" ht="13.8" hidden="false" customHeight="false" outlineLevel="0" collapsed="false">
      <c r="A1394" s="4" t="s">
        <v>1436</v>
      </c>
      <c r="B1394" s="5"/>
      <c r="C1394" s="6" t="n">
        <v>360</v>
      </c>
      <c r="D1394" s="5" t="s">
        <v>73</v>
      </c>
    </row>
    <row r="1395" customFormat="false" ht="13.8" hidden="false" customHeight="false" outlineLevel="0" collapsed="false">
      <c r="A1395" s="4" t="s">
        <v>1437</v>
      </c>
      <c r="B1395" s="5"/>
      <c r="C1395" s="6" t="n">
        <v>330</v>
      </c>
      <c r="D1395" s="5" t="s">
        <v>73</v>
      </c>
    </row>
    <row r="1396" customFormat="false" ht="13.8" hidden="false" customHeight="false" outlineLevel="0" collapsed="false">
      <c r="A1396" s="4" t="s">
        <v>1438</v>
      </c>
      <c r="B1396" s="5"/>
      <c r="C1396" s="6" t="n">
        <v>320</v>
      </c>
      <c r="D1396" s="5" t="s">
        <v>73</v>
      </c>
    </row>
    <row r="1397" customFormat="false" ht="13.8" hidden="false" customHeight="false" outlineLevel="0" collapsed="false">
      <c r="A1397" s="4" t="s">
        <v>1439</v>
      </c>
      <c r="B1397" s="5"/>
      <c r="C1397" s="6" t="n">
        <v>320</v>
      </c>
      <c r="D1397" s="5" t="s">
        <v>73</v>
      </c>
    </row>
    <row r="1398" customFormat="false" ht="13.8" hidden="false" customHeight="false" outlineLevel="0" collapsed="false">
      <c r="A1398" s="4" t="s">
        <v>1440</v>
      </c>
      <c r="B1398" s="5"/>
      <c r="C1398" s="6" t="n">
        <v>320</v>
      </c>
      <c r="D1398" s="5" t="s">
        <v>73</v>
      </c>
    </row>
    <row r="1399" customFormat="false" ht="13.8" hidden="false" customHeight="false" outlineLevel="0" collapsed="false">
      <c r="A1399" s="4" t="s">
        <v>1441</v>
      </c>
      <c r="B1399" s="5"/>
      <c r="C1399" s="6" t="n">
        <v>270</v>
      </c>
      <c r="D1399" s="5" t="s">
        <v>73</v>
      </c>
    </row>
    <row r="1400" customFormat="false" ht="13.8" hidden="false" customHeight="false" outlineLevel="0" collapsed="false">
      <c r="A1400" s="4" t="s">
        <v>1442</v>
      </c>
      <c r="B1400" s="5"/>
      <c r="C1400" s="6" t="n">
        <v>310</v>
      </c>
      <c r="D1400" s="5" t="s">
        <v>73</v>
      </c>
    </row>
    <row r="1401" customFormat="false" ht="13.8" hidden="false" customHeight="false" outlineLevel="0" collapsed="false">
      <c r="A1401" s="4" t="s">
        <v>1443</v>
      </c>
      <c r="B1401" s="5"/>
      <c r="C1401" s="6" t="n">
        <v>270</v>
      </c>
      <c r="D1401" s="5" t="s">
        <v>73</v>
      </c>
    </row>
    <row r="1402" customFormat="false" ht="13.8" hidden="false" customHeight="false" outlineLevel="0" collapsed="false">
      <c r="A1402" s="4" t="s">
        <v>1444</v>
      </c>
      <c r="B1402" s="5"/>
      <c r="C1402" s="6" t="n">
        <v>270</v>
      </c>
      <c r="D1402" s="5" t="s">
        <v>73</v>
      </c>
    </row>
    <row r="1403" customFormat="false" ht="13.8" hidden="false" customHeight="false" outlineLevel="0" collapsed="false">
      <c r="A1403" s="4" t="s">
        <v>1445</v>
      </c>
      <c r="B1403" s="5"/>
      <c r="C1403" s="6" t="n">
        <v>270</v>
      </c>
      <c r="D1403" s="5" t="s">
        <v>73</v>
      </c>
    </row>
    <row r="1404" customFormat="false" ht="13.8" hidden="false" customHeight="false" outlineLevel="0" collapsed="false">
      <c r="A1404" s="4" t="s">
        <v>1446</v>
      </c>
      <c r="B1404" s="5"/>
      <c r="C1404" s="6" t="n">
        <v>350</v>
      </c>
      <c r="D1404" s="5" t="s">
        <v>73</v>
      </c>
    </row>
    <row r="1405" customFormat="false" ht="13.8" hidden="false" customHeight="false" outlineLevel="0" collapsed="false">
      <c r="A1405" s="4" t="s">
        <v>1447</v>
      </c>
      <c r="B1405" s="5"/>
      <c r="C1405" s="6" t="n">
        <v>300</v>
      </c>
      <c r="D1405" s="5" t="s">
        <v>73</v>
      </c>
    </row>
    <row r="1406" customFormat="false" ht="13.8" hidden="false" customHeight="false" outlineLevel="0" collapsed="false">
      <c r="A1406" s="4" t="s">
        <v>1448</v>
      </c>
      <c r="B1406" s="5"/>
      <c r="C1406" s="6" t="n">
        <v>320</v>
      </c>
      <c r="D1406" s="5" t="s">
        <v>73</v>
      </c>
    </row>
    <row r="1407" customFormat="false" ht="13.8" hidden="false" customHeight="false" outlineLevel="0" collapsed="false">
      <c r="A1407" s="4" t="s">
        <v>1449</v>
      </c>
      <c r="B1407" s="5"/>
      <c r="C1407" s="6" t="n">
        <v>310</v>
      </c>
      <c r="D1407" s="5" t="s">
        <v>73</v>
      </c>
    </row>
    <row r="1408" customFormat="false" ht="13.8" hidden="false" customHeight="false" outlineLevel="0" collapsed="false">
      <c r="A1408" s="4" t="s">
        <v>1450</v>
      </c>
      <c r="B1408" s="5"/>
      <c r="C1408" s="6" t="n">
        <v>270</v>
      </c>
      <c r="D1408" s="5" t="s">
        <v>73</v>
      </c>
    </row>
    <row r="1409" customFormat="false" ht="13.8" hidden="false" customHeight="false" outlineLevel="0" collapsed="false">
      <c r="A1409" s="4" t="s">
        <v>1451</v>
      </c>
      <c r="B1409" s="5"/>
      <c r="C1409" s="6" t="n">
        <v>270</v>
      </c>
      <c r="D1409" s="5" t="s">
        <v>73</v>
      </c>
    </row>
    <row r="1410" customFormat="false" ht="13.8" hidden="false" customHeight="false" outlineLevel="0" collapsed="false">
      <c r="A1410" s="4" t="s">
        <v>1452</v>
      </c>
      <c r="B1410" s="5"/>
      <c r="C1410" s="6" t="n">
        <v>330</v>
      </c>
      <c r="D1410" s="5" t="s">
        <v>73</v>
      </c>
    </row>
    <row r="1411" customFormat="false" ht="13.8" hidden="false" customHeight="false" outlineLevel="0" collapsed="false">
      <c r="A1411" s="4" t="s">
        <v>1453</v>
      </c>
      <c r="B1411" s="5"/>
      <c r="C1411" s="6" t="n">
        <v>270</v>
      </c>
      <c r="D1411" s="5" t="s">
        <v>73</v>
      </c>
    </row>
    <row r="1412" customFormat="false" ht="13.8" hidden="false" customHeight="false" outlineLevel="0" collapsed="false">
      <c r="A1412" s="4" t="s">
        <v>1454</v>
      </c>
      <c r="B1412" s="5"/>
      <c r="C1412" s="6" t="n">
        <v>360</v>
      </c>
      <c r="D1412" s="5" t="s">
        <v>73</v>
      </c>
    </row>
    <row r="1413" customFormat="false" ht="13.8" hidden="false" customHeight="false" outlineLevel="0" collapsed="false">
      <c r="A1413" s="4" t="s">
        <v>1455</v>
      </c>
      <c r="B1413" s="5"/>
      <c r="C1413" s="6" t="n">
        <v>360</v>
      </c>
      <c r="D1413" s="5" t="s">
        <v>73</v>
      </c>
    </row>
    <row r="1414" customFormat="false" ht="13.8" hidden="false" customHeight="false" outlineLevel="0" collapsed="false">
      <c r="A1414" s="4" t="s">
        <v>1456</v>
      </c>
      <c r="B1414" s="5"/>
      <c r="C1414" s="6" t="n">
        <v>270</v>
      </c>
      <c r="D1414" s="5" t="s">
        <v>73</v>
      </c>
    </row>
    <row r="1415" customFormat="false" ht="13.8" hidden="false" customHeight="false" outlineLevel="0" collapsed="false">
      <c r="A1415" s="4" t="s">
        <v>1457</v>
      </c>
      <c r="B1415" s="5"/>
      <c r="C1415" s="6" t="n">
        <v>270</v>
      </c>
      <c r="D1415" s="5" t="s">
        <v>73</v>
      </c>
    </row>
    <row r="1416" customFormat="false" ht="13.8" hidden="false" customHeight="false" outlineLevel="0" collapsed="false">
      <c r="A1416" s="4" t="s">
        <v>1458</v>
      </c>
      <c r="B1416" s="5"/>
      <c r="C1416" s="6" t="n">
        <v>270</v>
      </c>
      <c r="D1416" s="5" t="s">
        <v>73</v>
      </c>
    </row>
    <row r="1417" customFormat="false" ht="13.8" hidden="false" customHeight="false" outlineLevel="0" collapsed="false">
      <c r="A1417" s="4" t="s">
        <v>1459</v>
      </c>
      <c r="B1417" s="5"/>
      <c r="C1417" s="6" t="n">
        <v>270</v>
      </c>
      <c r="D1417" s="5" t="s">
        <v>73</v>
      </c>
    </row>
    <row r="1418" customFormat="false" ht="13.8" hidden="false" customHeight="false" outlineLevel="0" collapsed="false">
      <c r="A1418" s="4" t="s">
        <v>1460</v>
      </c>
      <c r="B1418" s="5"/>
      <c r="C1418" s="6" t="n">
        <v>320</v>
      </c>
      <c r="D1418" s="5" t="s">
        <v>73</v>
      </c>
    </row>
    <row r="1419" customFormat="false" ht="13.8" hidden="false" customHeight="false" outlineLevel="0" collapsed="false">
      <c r="A1419" s="4" t="s">
        <v>1461</v>
      </c>
      <c r="B1419" s="5"/>
      <c r="C1419" s="6" t="n">
        <v>270</v>
      </c>
      <c r="D1419" s="5" t="s">
        <v>73</v>
      </c>
    </row>
    <row r="1420" customFormat="false" ht="13.8" hidden="false" customHeight="false" outlineLevel="0" collapsed="false">
      <c r="A1420" s="4" t="s">
        <v>1462</v>
      </c>
      <c r="B1420" s="5"/>
      <c r="C1420" s="6" t="n">
        <v>270</v>
      </c>
      <c r="D1420" s="5" t="s">
        <v>73</v>
      </c>
    </row>
    <row r="1421" customFormat="false" ht="13.8" hidden="false" customHeight="false" outlineLevel="0" collapsed="false">
      <c r="A1421" s="4" t="s">
        <v>1463</v>
      </c>
      <c r="B1421" s="5"/>
      <c r="C1421" s="6" t="n">
        <v>310</v>
      </c>
      <c r="D1421" s="5" t="s">
        <v>73</v>
      </c>
    </row>
    <row r="1422" customFormat="false" ht="13.8" hidden="false" customHeight="false" outlineLevel="0" collapsed="false">
      <c r="A1422" s="4" t="s">
        <v>1464</v>
      </c>
      <c r="B1422" s="5"/>
      <c r="C1422" s="6" t="n">
        <v>270</v>
      </c>
      <c r="D1422" s="5" t="s">
        <v>73</v>
      </c>
    </row>
    <row r="1423" customFormat="false" ht="13.8" hidden="false" customHeight="false" outlineLevel="0" collapsed="false">
      <c r="A1423" s="4" t="s">
        <v>1465</v>
      </c>
      <c r="B1423" s="5"/>
      <c r="C1423" s="6" t="n">
        <v>270</v>
      </c>
      <c r="D1423" s="5" t="s">
        <v>73</v>
      </c>
    </row>
    <row r="1424" customFormat="false" ht="13.8" hidden="false" customHeight="false" outlineLevel="0" collapsed="false">
      <c r="A1424" s="4" t="s">
        <v>1466</v>
      </c>
      <c r="B1424" s="5"/>
      <c r="C1424" s="6" t="n">
        <v>300</v>
      </c>
      <c r="D1424" s="5" t="s">
        <v>73</v>
      </c>
    </row>
    <row r="1425" customFormat="false" ht="13.8" hidden="false" customHeight="false" outlineLevel="0" collapsed="false">
      <c r="A1425" s="4" t="s">
        <v>1467</v>
      </c>
      <c r="B1425" s="5"/>
      <c r="C1425" s="6" t="n">
        <v>360</v>
      </c>
      <c r="D1425" s="5" t="s">
        <v>73</v>
      </c>
    </row>
    <row r="1426" customFormat="false" ht="13.8" hidden="false" customHeight="false" outlineLevel="0" collapsed="false">
      <c r="A1426" s="4" t="s">
        <v>1468</v>
      </c>
      <c r="B1426" s="5"/>
      <c r="C1426" s="6" t="n">
        <v>270</v>
      </c>
      <c r="D1426" s="5" t="s">
        <v>73</v>
      </c>
    </row>
    <row r="1427" customFormat="false" ht="13.8" hidden="false" customHeight="false" outlineLevel="0" collapsed="false">
      <c r="A1427" s="4" t="s">
        <v>1469</v>
      </c>
      <c r="B1427" s="5"/>
      <c r="C1427" s="6" t="n">
        <v>270</v>
      </c>
      <c r="D1427" s="5" t="s">
        <v>73</v>
      </c>
    </row>
    <row r="1428" customFormat="false" ht="13.8" hidden="false" customHeight="false" outlineLevel="0" collapsed="false">
      <c r="A1428" s="4" t="s">
        <v>1470</v>
      </c>
      <c r="B1428" s="5"/>
      <c r="C1428" s="6" t="n">
        <v>340</v>
      </c>
      <c r="D1428" s="5" t="s">
        <v>73</v>
      </c>
    </row>
    <row r="1429" customFormat="false" ht="13.8" hidden="false" customHeight="false" outlineLevel="0" collapsed="false">
      <c r="A1429" s="4" t="s">
        <v>1471</v>
      </c>
      <c r="B1429" s="5"/>
      <c r="C1429" s="6" t="n">
        <v>330</v>
      </c>
      <c r="D1429" s="5" t="s">
        <v>73</v>
      </c>
    </row>
    <row r="1430" customFormat="false" ht="13.8" hidden="false" customHeight="false" outlineLevel="0" collapsed="false">
      <c r="A1430" s="4" t="s">
        <v>1472</v>
      </c>
      <c r="B1430" s="5"/>
      <c r="C1430" s="6" t="n">
        <v>310</v>
      </c>
      <c r="D1430" s="5" t="s">
        <v>73</v>
      </c>
    </row>
    <row r="1431" customFormat="false" ht="13.8" hidden="false" customHeight="false" outlineLevel="0" collapsed="false">
      <c r="A1431" s="4" t="s">
        <v>1473</v>
      </c>
      <c r="B1431" s="5"/>
      <c r="C1431" s="6" t="n">
        <v>310</v>
      </c>
      <c r="D1431" s="5" t="s">
        <v>73</v>
      </c>
    </row>
    <row r="1432" customFormat="false" ht="13.8" hidden="false" customHeight="false" outlineLevel="0" collapsed="false">
      <c r="A1432" s="4" t="s">
        <v>1474</v>
      </c>
      <c r="B1432" s="5"/>
      <c r="C1432" s="6" t="n">
        <v>270</v>
      </c>
      <c r="D1432" s="5" t="s">
        <v>73</v>
      </c>
    </row>
    <row r="1433" customFormat="false" ht="13.8" hidden="false" customHeight="false" outlineLevel="0" collapsed="false">
      <c r="A1433" s="4" t="s">
        <v>1475</v>
      </c>
      <c r="B1433" s="5"/>
      <c r="C1433" s="6" t="n">
        <v>340</v>
      </c>
      <c r="D1433" s="5" t="s">
        <v>73</v>
      </c>
    </row>
    <row r="1434" customFormat="false" ht="13.8" hidden="false" customHeight="false" outlineLevel="0" collapsed="false">
      <c r="A1434" s="4" t="s">
        <v>1476</v>
      </c>
      <c r="B1434" s="5"/>
      <c r="C1434" s="6" t="n">
        <v>330</v>
      </c>
      <c r="D1434" s="5" t="s">
        <v>73</v>
      </c>
    </row>
    <row r="1435" customFormat="false" ht="13.8" hidden="false" customHeight="false" outlineLevel="0" collapsed="false">
      <c r="A1435" s="4" t="s">
        <v>1477</v>
      </c>
      <c r="B1435" s="5"/>
      <c r="C1435" s="6" t="n">
        <v>270</v>
      </c>
      <c r="D1435" s="5" t="s">
        <v>73</v>
      </c>
    </row>
    <row r="1436" customFormat="false" ht="13.8" hidden="false" customHeight="false" outlineLevel="0" collapsed="false">
      <c r="A1436" s="4" t="s">
        <v>1478</v>
      </c>
      <c r="B1436" s="5"/>
      <c r="C1436" s="6" t="n">
        <v>270</v>
      </c>
      <c r="D1436" s="5" t="s">
        <v>73</v>
      </c>
    </row>
    <row r="1437" customFormat="false" ht="13.8" hidden="false" customHeight="false" outlineLevel="0" collapsed="false">
      <c r="A1437" s="4" t="s">
        <v>1479</v>
      </c>
      <c r="B1437" s="5"/>
      <c r="C1437" s="6" t="n">
        <v>330</v>
      </c>
      <c r="D1437" s="5" t="s">
        <v>73</v>
      </c>
    </row>
    <row r="1438" customFormat="false" ht="13.8" hidden="false" customHeight="false" outlineLevel="0" collapsed="false">
      <c r="A1438" s="4" t="s">
        <v>1480</v>
      </c>
      <c r="B1438" s="5"/>
      <c r="C1438" s="6" t="n">
        <v>270</v>
      </c>
      <c r="D1438" s="5" t="s">
        <v>73</v>
      </c>
    </row>
    <row r="1439" customFormat="false" ht="13.8" hidden="false" customHeight="false" outlineLevel="0" collapsed="false">
      <c r="A1439" s="4" t="s">
        <v>1481</v>
      </c>
      <c r="B1439" s="5"/>
      <c r="C1439" s="6" t="n">
        <v>310</v>
      </c>
      <c r="D1439" s="5" t="s">
        <v>73</v>
      </c>
    </row>
    <row r="1440" customFormat="false" ht="13.8" hidden="false" customHeight="false" outlineLevel="0" collapsed="false">
      <c r="A1440" s="4" t="s">
        <v>1482</v>
      </c>
      <c r="B1440" s="5"/>
      <c r="C1440" s="6" t="n">
        <v>270</v>
      </c>
      <c r="D1440" s="5" t="s">
        <v>73</v>
      </c>
    </row>
    <row r="1441" customFormat="false" ht="13.8" hidden="false" customHeight="false" outlineLevel="0" collapsed="false">
      <c r="A1441" s="4" t="s">
        <v>1483</v>
      </c>
      <c r="B1441" s="5"/>
      <c r="C1441" s="6" t="n">
        <v>320</v>
      </c>
      <c r="D1441" s="5" t="s">
        <v>73</v>
      </c>
    </row>
    <row r="1442" customFormat="false" ht="13.8" hidden="false" customHeight="false" outlineLevel="0" collapsed="false">
      <c r="A1442" s="4" t="s">
        <v>1484</v>
      </c>
      <c r="B1442" s="5"/>
      <c r="C1442" s="6" t="n">
        <v>920</v>
      </c>
      <c r="D1442" s="5" t="s">
        <v>73</v>
      </c>
    </row>
    <row r="1443" customFormat="false" ht="13.8" hidden="false" customHeight="false" outlineLevel="0" collapsed="false">
      <c r="A1443" s="4" t="s">
        <v>1485</v>
      </c>
      <c r="B1443" s="5"/>
      <c r="C1443" s="6" t="n">
        <v>630</v>
      </c>
      <c r="D1443" s="5" t="s">
        <v>73</v>
      </c>
    </row>
    <row r="1444" customFormat="false" ht="13.8" hidden="false" customHeight="false" outlineLevel="0" collapsed="false">
      <c r="A1444" s="4" t="s">
        <v>1486</v>
      </c>
      <c r="B1444" s="5"/>
      <c r="C1444" s="6" t="n">
        <v>630</v>
      </c>
      <c r="D1444" s="5" t="s">
        <v>73</v>
      </c>
    </row>
    <row r="1445" customFormat="false" ht="13.8" hidden="false" customHeight="false" outlineLevel="0" collapsed="false">
      <c r="A1445" s="4" t="s">
        <v>1487</v>
      </c>
      <c r="B1445" s="5"/>
      <c r="C1445" s="6" t="n">
        <v>630</v>
      </c>
      <c r="D1445" s="5" t="s">
        <v>73</v>
      </c>
    </row>
    <row r="1446" customFormat="false" ht="13.8" hidden="false" customHeight="false" outlineLevel="0" collapsed="false">
      <c r="A1446" s="4" t="s">
        <v>1488</v>
      </c>
      <c r="B1446" s="5"/>
      <c r="C1446" s="6" t="n">
        <v>630</v>
      </c>
      <c r="D1446" s="5" t="s">
        <v>73</v>
      </c>
    </row>
    <row r="1447" customFormat="false" ht="13.8" hidden="false" customHeight="false" outlineLevel="0" collapsed="false">
      <c r="A1447" s="4" t="s">
        <v>1489</v>
      </c>
      <c r="B1447" s="5"/>
      <c r="C1447" s="6" t="n">
        <v>630</v>
      </c>
      <c r="D1447" s="5" t="s">
        <v>73</v>
      </c>
    </row>
    <row r="1448" customFormat="false" ht="13.8" hidden="false" customHeight="false" outlineLevel="0" collapsed="false">
      <c r="A1448" s="4" t="s">
        <v>1490</v>
      </c>
      <c r="B1448" s="5"/>
      <c r="C1448" s="6" t="n">
        <v>630</v>
      </c>
      <c r="D1448" s="5" t="s">
        <v>73</v>
      </c>
    </row>
    <row r="1449" customFormat="false" ht="13.8" hidden="false" customHeight="false" outlineLevel="0" collapsed="false">
      <c r="A1449" s="4" t="s">
        <v>1491</v>
      </c>
      <c r="B1449" s="5"/>
      <c r="C1449" s="6" t="n">
        <v>630</v>
      </c>
      <c r="D1449" s="5" t="s">
        <v>73</v>
      </c>
    </row>
    <row r="1450" customFormat="false" ht="13.8" hidden="false" customHeight="false" outlineLevel="0" collapsed="false">
      <c r="A1450" s="4" t="s">
        <v>1492</v>
      </c>
      <c r="B1450" s="5"/>
      <c r="C1450" s="6" t="n">
        <v>630</v>
      </c>
      <c r="D1450" s="5" t="s">
        <v>73</v>
      </c>
    </row>
    <row r="1451" customFormat="false" ht="13.8" hidden="false" customHeight="false" outlineLevel="0" collapsed="false">
      <c r="A1451" s="4" t="s">
        <v>1493</v>
      </c>
      <c r="B1451" s="5"/>
      <c r="C1451" s="6" t="n">
        <v>630</v>
      </c>
      <c r="D1451" s="5" t="s">
        <v>73</v>
      </c>
    </row>
    <row r="1452" customFormat="false" ht="13.8" hidden="false" customHeight="false" outlineLevel="0" collapsed="false">
      <c r="A1452" s="4" t="s">
        <v>1494</v>
      </c>
      <c r="B1452" s="5"/>
      <c r="C1452" s="6" t="n">
        <v>630</v>
      </c>
      <c r="D1452" s="5" t="s">
        <v>73</v>
      </c>
    </row>
    <row r="1453" customFormat="false" ht="13.8" hidden="false" customHeight="false" outlineLevel="0" collapsed="false">
      <c r="A1453" s="4" t="s">
        <v>1495</v>
      </c>
      <c r="B1453" s="5"/>
      <c r="C1453" s="6" t="n">
        <v>630</v>
      </c>
      <c r="D1453" s="5" t="s">
        <v>73</v>
      </c>
    </row>
    <row r="1454" customFormat="false" ht="13.8" hidden="false" customHeight="false" outlineLevel="0" collapsed="false">
      <c r="A1454" s="4" t="s">
        <v>1496</v>
      </c>
      <c r="B1454" s="5"/>
      <c r="C1454" s="6" t="n">
        <v>630</v>
      </c>
      <c r="D1454" s="5" t="s">
        <v>73</v>
      </c>
    </row>
    <row r="1455" customFormat="false" ht="13.8" hidden="false" customHeight="false" outlineLevel="0" collapsed="false">
      <c r="A1455" s="4" t="s">
        <v>1497</v>
      </c>
      <c r="B1455" s="5"/>
      <c r="C1455" s="6" t="n">
        <v>630</v>
      </c>
      <c r="D1455" s="5" t="s">
        <v>73</v>
      </c>
    </row>
    <row r="1456" customFormat="false" ht="13.8" hidden="false" customHeight="false" outlineLevel="0" collapsed="false">
      <c r="A1456" s="4" t="s">
        <v>1498</v>
      </c>
      <c r="B1456" s="5"/>
      <c r="C1456" s="6" t="n">
        <v>630</v>
      </c>
      <c r="D1456" s="5" t="s">
        <v>73</v>
      </c>
    </row>
    <row r="1457" customFormat="false" ht="13.8" hidden="false" customHeight="false" outlineLevel="0" collapsed="false">
      <c r="A1457" s="4" t="s">
        <v>1499</v>
      </c>
      <c r="B1457" s="5"/>
      <c r="C1457" s="6" t="n">
        <v>630</v>
      </c>
      <c r="D1457" s="5" t="s">
        <v>73</v>
      </c>
    </row>
    <row r="1458" customFormat="false" ht="13.8" hidden="false" customHeight="false" outlineLevel="0" collapsed="false">
      <c r="A1458" s="4" t="s">
        <v>1500</v>
      </c>
      <c r="B1458" s="5"/>
      <c r="C1458" s="6" t="n">
        <v>630</v>
      </c>
      <c r="D1458" s="5" t="s">
        <v>73</v>
      </c>
    </row>
    <row r="1459" customFormat="false" ht="13.8" hidden="false" customHeight="false" outlineLevel="0" collapsed="false">
      <c r="A1459" s="4" t="s">
        <v>1501</v>
      </c>
      <c r="B1459" s="5"/>
      <c r="C1459" s="6" t="n">
        <v>630</v>
      </c>
      <c r="D1459" s="5" t="s">
        <v>73</v>
      </c>
    </row>
    <row r="1460" customFormat="false" ht="13.8" hidden="false" customHeight="false" outlineLevel="0" collapsed="false">
      <c r="A1460" s="4" t="s">
        <v>1502</v>
      </c>
      <c r="B1460" s="5"/>
      <c r="C1460" s="6" t="n">
        <v>630</v>
      </c>
      <c r="D1460" s="5" t="s">
        <v>73</v>
      </c>
    </row>
    <row r="1461" customFormat="false" ht="13.8" hidden="false" customHeight="false" outlineLevel="0" collapsed="false">
      <c r="A1461" s="4" t="s">
        <v>1503</v>
      </c>
      <c r="B1461" s="5"/>
      <c r="C1461" s="6" t="n">
        <v>630</v>
      </c>
      <c r="D1461" s="5" t="s">
        <v>73</v>
      </c>
    </row>
    <row r="1462" customFormat="false" ht="13.8" hidden="false" customHeight="false" outlineLevel="0" collapsed="false">
      <c r="A1462" s="4" t="s">
        <v>1504</v>
      </c>
      <c r="B1462" s="5"/>
      <c r="C1462" s="6" t="n">
        <v>630</v>
      </c>
      <c r="D1462" s="5" t="s">
        <v>73</v>
      </c>
    </row>
    <row r="1463" customFormat="false" ht="13.8" hidden="false" customHeight="false" outlineLevel="0" collapsed="false">
      <c r="A1463" s="4" t="s">
        <v>1505</v>
      </c>
      <c r="B1463" s="5"/>
      <c r="C1463" s="6" t="n">
        <v>630</v>
      </c>
      <c r="D1463" s="5" t="s">
        <v>73</v>
      </c>
    </row>
    <row r="1464" customFormat="false" ht="13.8" hidden="false" customHeight="false" outlineLevel="0" collapsed="false">
      <c r="A1464" s="4" t="s">
        <v>1506</v>
      </c>
      <c r="B1464" s="5"/>
      <c r="C1464" s="6" t="n">
        <v>630</v>
      </c>
      <c r="D1464" s="5" t="s">
        <v>73</v>
      </c>
    </row>
    <row r="1465" customFormat="false" ht="13.8" hidden="false" customHeight="false" outlineLevel="0" collapsed="false">
      <c r="A1465" s="4" t="s">
        <v>1507</v>
      </c>
      <c r="B1465" s="5"/>
      <c r="C1465" s="6" t="n">
        <v>630</v>
      </c>
      <c r="D1465" s="5" t="s">
        <v>73</v>
      </c>
    </row>
    <row r="1466" customFormat="false" ht="13.8" hidden="false" customHeight="false" outlineLevel="0" collapsed="false">
      <c r="A1466" s="4" t="s">
        <v>1508</v>
      </c>
      <c r="B1466" s="5"/>
      <c r="C1466" s="6" t="n">
        <v>630</v>
      </c>
      <c r="D1466" s="5" t="s">
        <v>73</v>
      </c>
    </row>
    <row r="1467" customFormat="false" ht="13.8" hidden="false" customHeight="false" outlineLevel="0" collapsed="false">
      <c r="A1467" s="4" t="s">
        <v>1509</v>
      </c>
      <c r="B1467" s="5"/>
      <c r="C1467" s="6" t="n">
        <v>630</v>
      </c>
      <c r="D1467" s="5" t="s">
        <v>73</v>
      </c>
    </row>
    <row r="1468" customFormat="false" ht="13.8" hidden="false" customHeight="false" outlineLevel="0" collapsed="false">
      <c r="A1468" s="4" t="s">
        <v>1510</v>
      </c>
      <c r="B1468" s="5"/>
      <c r="C1468" s="6" t="n">
        <v>630</v>
      </c>
      <c r="D1468" s="5" t="s">
        <v>73</v>
      </c>
    </row>
    <row r="1469" customFormat="false" ht="13.8" hidden="false" customHeight="false" outlineLevel="0" collapsed="false">
      <c r="A1469" s="4" t="s">
        <v>1511</v>
      </c>
      <c r="B1469" s="5"/>
      <c r="C1469" s="6" t="n">
        <v>980</v>
      </c>
      <c r="D1469" s="5" t="s">
        <v>56</v>
      </c>
    </row>
    <row r="1470" customFormat="false" ht="13.8" hidden="false" customHeight="false" outlineLevel="0" collapsed="false">
      <c r="A1470" s="4" t="s">
        <v>1512</v>
      </c>
      <c r="B1470" s="5"/>
      <c r="C1470" s="6" t="n">
        <v>630</v>
      </c>
      <c r="D1470" s="5" t="s">
        <v>73</v>
      </c>
    </row>
    <row r="1471" customFormat="false" ht="13.8" hidden="false" customHeight="false" outlineLevel="0" collapsed="false">
      <c r="A1471" s="4" t="s">
        <v>1513</v>
      </c>
      <c r="B1471" s="5"/>
      <c r="C1471" s="6" t="n">
        <v>630</v>
      </c>
      <c r="D1471" s="5" t="s">
        <v>73</v>
      </c>
    </row>
    <row r="1472" customFormat="false" ht="13.8" hidden="false" customHeight="false" outlineLevel="0" collapsed="false">
      <c r="A1472" s="4" t="s">
        <v>1514</v>
      </c>
      <c r="B1472" s="5"/>
      <c r="C1472" s="6" t="n">
        <v>630</v>
      </c>
      <c r="D1472" s="5" t="s">
        <v>73</v>
      </c>
    </row>
    <row r="1473" customFormat="false" ht="13.8" hidden="false" customHeight="false" outlineLevel="0" collapsed="false">
      <c r="A1473" s="4" t="s">
        <v>1515</v>
      </c>
      <c r="B1473" s="5"/>
      <c r="C1473" s="6" t="n">
        <v>630</v>
      </c>
      <c r="D1473" s="5" t="s">
        <v>73</v>
      </c>
    </row>
    <row r="1474" customFormat="false" ht="13.8" hidden="false" customHeight="false" outlineLevel="0" collapsed="false">
      <c r="A1474" s="4" t="s">
        <v>1516</v>
      </c>
      <c r="B1474" s="5"/>
      <c r="C1474" s="6" t="n">
        <v>630</v>
      </c>
      <c r="D1474" s="5" t="s">
        <v>73</v>
      </c>
    </row>
    <row r="1475" customFormat="false" ht="13.8" hidden="false" customHeight="false" outlineLevel="0" collapsed="false">
      <c r="A1475" s="4" t="s">
        <v>1517</v>
      </c>
      <c r="B1475" s="5"/>
      <c r="C1475" s="6" t="n">
        <v>630</v>
      </c>
      <c r="D1475" s="5" t="s">
        <v>73</v>
      </c>
    </row>
    <row r="1476" customFormat="false" ht="13.8" hidden="false" customHeight="false" outlineLevel="0" collapsed="false">
      <c r="A1476" s="4" t="s">
        <v>1518</v>
      </c>
      <c r="B1476" s="5"/>
      <c r="C1476" s="6" t="n">
        <v>630</v>
      </c>
      <c r="D1476" s="5" t="s">
        <v>73</v>
      </c>
    </row>
    <row r="1477" customFormat="false" ht="13.8" hidden="false" customHeight="false" outlineLevel="0" collapsed="false">
      <c r="A1477" s="4" t="s">
        <v>1519</v>
      </c>
      <c r="B1477" s="5"/>
      <c r="C1477" s="6" t="n">
        <v>630</v>
      </c>
      <c r="D1477" s="5" t="s">
        <v>73</v>
      </c>
    </row>
    <row r="1478" customFormat="false" ht="13.8" hidden="false" customHeight="false" outlineLevel="0" collapsed="false">
      <c r="A1478" s="4" t="s">
        <v>1520</v>
      </c>
      <c r="B1478" s="5"/>
      <c r="C1478" s="6" t="n">
        <v>630</v>
      </c>
      <c r="D1478" s="5" t="s">
        <v>73</v>
      </c>
    </row>
    <row r="1479" customFormat="false" ht="13.8" hidden="false" customHeight="false" outlineLevel="0" collapsed="false">
      <c r="A1479" s="4" t="s">
        <v>1521</v>
      </c>
      <c r="B1479" s="5"/>
      <c r="C1479" s="6" t="n">
        <v>630</v>
      </c>
      <c r="D1479" s="5" t="s">
        <v>73</v>
      </c>
    </row>
    <row r="1480" customFormat="false" ht="13.8" hidden="false" customHeight="false" outlineLevel="0" collapsed="false">
      <c r="A1480" s="4" t="s">
        <v>1522</v>
      </c>
      <c r="B1480" s="5"/>
      <c r="C1480" s="6" t="n">
        <v>630</v>
      </c>
      <c r="D1480" s="5" t="s">
        <v>73</v>
      </c>
    </row>
    <row r="1481" customFormat="false" ht="13.8" hidden="false" customHeight="false" outlineLevel="0" collapsed="false">
      <c r="A1481" s="4" t="s">
        <v>1523</v>
      </c>
      <c r="B1481" s="5"/>
      <c r="C1481" s="6" t="n">
        <v>630</v>
      </c>
      <c r="D1481" s="5" t="s">
        <v>73</v>
      </c>
    </row>
    <row r="1482" customFormat="false" ht="13.8" hidden="false" customHeight="false" outlineLevel="0" collapsed="false">
      <c r="A1482" s="4" t="s">
        <v>1524</v>
      </c>
      <c r="B1482" s="5"/>
      <c r="C1482" s="6" t="n">
        <v>630</v>
      </c>
      <c r="D1482" s="5" t="s">
        <v>73</v>
      </c>
    </row>
    <row r="1483" customFormat="false" ht="13.8" hidden="false" customHeight="false" outlineLevel="0" collapsed="false">
      <c r="A1483" s="4" t="s">
        <v>1525</v>
      </c>
      <c r="B1483" s="5"/>
      <c r="C1483" s="6" t="n">
        <v>630</v>
      </c>
      <c r="D1483" s="5" t="s">
        <v>73</v>
      </c>
    </row>
    <row r="1484" customFormat="false" ht="13.8" hidden="false" customHeight="false" outlineLevel="0" collapsed="false">
      <c r="A1484" s="4" t="s">
        <v>1526</v>
      </c>
      <c r="B1484" s="5"/>
      <c r="C1484" s="6" t="n">
        <v>400</v>
      </c>
      <c r="D1484" s="5" t="s">
        <v>31</v>
      </c>
    </row>
    <row r="1485" customFormat="false" ht="13.8" hidden="false" customHeight="false" outlineLevel="0" collapsed="false">
      <c r="A1485" s="4" t="s">
        <v>1527</v>
      </c>
      <c r="B1485" s="5"/>
      <c r="C1485" s="6" t="n">
        <v>400</v>
      </c>
      <c r="D1485" s="5" t="s">
        <v>31</v>
      </c>
    </row>
    <row r="1486" customFormat="false" ht="13.8" hidden="false" customHeight="false" outlineLevel="0" collapsed="false">
      <c r="A1486" s="4" t="s">
        <v>1528</v>
      </c>
      <c r="B1486" s="5"/>
      <c r="C1486" s="6" t="n">
        <v>400</v>
      </c>
      <c r="D1486" s="5" t="s">
        <v>31</v>
      </c>
    </row>
    <row r="1487" customFormat="false" ht="13.8" hidden="false" customHeight="false" outlineLevel="0" collapsed="false">
      <c r="A1487" s="4" t="s">
        <v>1529</v>
      </c>
      <c r="B1487" s="5"/>
      <c r="C1487" s="6" t="n">
        <v>400</v>
      </c>
      <c r="D1487" s="5" t="s">
        <v>31</v>
      </c>
    </row>
    <row r="1488" customFormat="false" ht="13.8" hidden="false" customHeight="false" outlineLevel="0" collapsed="false">
      <c r="A1488" s="4" t="s">
        <v>1530</v>
      </c>
      <c r="B1488" s="5"/>
      <c r="C1488" s="6" t="n">
        <v>400</v>
      </c>
      <c r="D1488" s="5" t="s">
        <v>31</v>
      </c>
    </row>
    <row r="1489" customFormat="false" ht="13.8" hidden="false" customHeight="false" outlineLevel="0" collapsed="false">
      <c r="A1489" s="4" t="s">
        <v>1531</v>
      </c>
      <c r="B1489" s="5"/>
      <c r="C1489" s="6" t="n">
        <v>400</v>
      </c>
      <c r="D1489" s="5" t="s">
        <v>31</v>
      </c>
    </row>
    <row r="1490" customFormat="false" ht="13.8" hidden="false" customHeight="false" outlineLevel="0" collapsed="false">
      <c r="A1490" s="4" t="s">
        <v>1532</v>
      </c>
      <c r="B1490" s="5"/>
      <c r="C1490" s="6" t="n">
        <v>400</v>
      </c>
      <c r="D1490" s="5" t="s">
        <v>31</v>
      </c>
    </row>
    <row r="1491" customFormat="false" ht="13.8" hidden="false" customHeight="false" outlineLevel="0" collapsed="false">
      <c r="A1491" s="4" t="s">
        <v>1533</v>
      </c>
      <c r="B1491" s="5"/>
      <c r="C1491" s="6" t="n">
        <v>400</v>
      </c>
      <c r="D1491" s="5" t="s">
        <v>31</v>
      </c>
    </row>
    <row r="1492" customFormat="false" ht="13.8" hidden="false" customHeight="false" outlineLevel="0" collapsed="false">
      <c r="A1492" s="4" t="s">
        <v>1534</v>
      </c>
      <c r="B1492" s="5"/>
      <c r="C1492" s="6" t="n">
        <v>905</v>
      </c>
      <c r="D1492" s="5" t="s">
        <v>506</v>
      </c>
    </row>
    <row r="1493" customFormat="false" ht="13.8" hidden="false" customHeight="false" outlineLevel="0" collapsed="false">
      <c r="A1493" s="4" t="s">
        <v>1535</v>
      </c>
      <c r="B1493" s="5"/>
      <c r="C1493" s="6" t="n">
        <v>905</v>
      </c>
      <c r="D1493" s="5" t="s">
        <v>506</v>
      </c>
    </row>
    <row r="1494" customFormat="false" ht="13.8" hidden="false" customHeight="false" outlineLevel="0" collapsed="false">
      <c r="A1494" s="4" t="s">
        <v>1536</v>
      </c>
      <c r="B1494" s="5"/>
      <c r="C1494" s="6" t="n">
        <v>905</v>
      </c>
      <c r="D1494" s="5" t="s">
        <v>237</v>
      </c>
    </row>
    <row r="1495" customFormat="false" ht="13.8" hidden="false" customHeight="false" outlineLevel="0" collapsed="false">
      <c r="A1495" s="4" t="s">
        <v>1537</v>
      </c>
      <c r="B1495" s="5"/>
      <c r="C1495" s="6" t="n">
        <v>905</v>
      </c>
      <c r="D1495" s="5" t="s">
        <v>506</v>
      </c>
    </row>
    <row r="1496" customFormat="false" ht="13.8" hidden="false" customHeight="false" outlineLevel="0" collapsed="false">
      <c r="A1496" s="4" t="s">
        <v>1538</v>
      </c>
      <c r="B1496" s="5"/>
      <c r="C1496" s="6" t="n">
        <v>905</v>
      </c>
      <c r="D1496" s="5" t="s">
        <v>237</v>
      </c>
    </row>
    <row r="1497" customFormat="false" ht="13.8" hidden="false" customHeight="false" outlineLevel="0" collapsed="false">
      <c r="A1497" s="4" t="s">
        <v>1539</v>
      </c>
      <c r="B1497" s="5"/>
      <c r="C1497" s="6" t="n">
        <v>905</v>
      </c>
      <c r="D1497" s="5" t="s">
        <v>506</v>
      </c>
    </row>
    <row r="1498" customFormat="false" ht="13.8" hidden="false" customHeight="false" outlineLevel="0" collapsed="false">
      <c r="A1498" s="4" t="s">
        <v>1540</v>
      </c>
      <c r="B1498" s="5"/>
      <c r="C1498" s="6" t="n">
        <v>905</v>
      </c>
      <c r="D1498" s="5" t="s">
        <v>237</v>
      </c>
    </row>
    <row r="1499" customFormat="false" ht="13.8" hidden="false" customHeight="false" outlineLevel="0" collapsed="false">
      <c r="A1499" s="4" t="s">
        <v>1541</v>
      </c>
      <c r="B1499" s="5"/>
      <c r="C1499" s="6" t="n">
        <v>830</v>
      </c>
      <c r="D1499" s="5" t="s">
        <v>31</v>
      </c>
    </row>
    <row r="1500" customFormat="false" ht="13.8" hidden="false" customHeight="false" outlineLevel="0" collapsed="false">
      <c r="A1500" s="4" t="s">
        <v>1542</v>
      </c>
      <c r="B1500" s="5"/>
      <c r="C1500" s="6" t="n">
        <v>370</v>
      </c>
      <c r="D1500" s="7" t="n">
        <v>1</v>
      </c>
    </row>
    <row r="1501" customFormat="false" ht="13.8" hidden="false" customHeight="false" outlineLevel="0" collapsed="false">
      <c r="A1501" s="4" t="s">
        <v>1543</v>
      </c>
      <c r="B1501" s="5"/>
      <c r="C1501" s="6" t="n">
        <v>370</v>
      </c>
      <c r="D1501" s="7" t="n">
        <v>1</v>
      </c>
    </row>
    <row r="1502" customFormat="false" ht="13.8" hidden="false" customHeight="false" outlineLevel="0" collapsed="false">
      <c r="A1502" s="4" t="s">
        <v>1544</v>
      </c>
      <c r="B1502" s="5"/>
      <c r="C1502" s="6" t="n">
        <v>370</v>
      </c>
      <c r="D1502" s="7" t="n">
        <v>1</v>
      </c>
    </row>
    <row r="1503" customFormat="false" ht="13.8" hidden="false" customHeight="false" outlineLevel="0" collapsed="false">
      <c r="A1503" s="4" t="s">
        <v>1545</v>
      </c>
      <c r="B1503" s="5"/>
      <c r="C1503" s="6" t="n">
        <v>370</v>
      </c>
      <c r="D1503" s="7" t="n">
        <v>1</v>
      </c>
    </row>
    <row r="1504" customFormat="false" ht="13.8" hidden="false" customHeight="false" outlineLevel="0" collapsed="false">
      <c r="A1504" s="4" t="s">
        <v>1546</v>
      </c>
      <c r="B1504" s="5"/>
      <c r="C1504" s="6" t="n">
        <v>370</v>
      </c>
      <c r="D1504" s="7" t="n">
        <v>1</v>
      </c>
    </row>
    <row r="1505" customFormat="false" ht="13.8" hidden="false" customHeight="false" outlineLevel="0" collapsed="false">
      <c r="A1505" s="4" t="s">
        <v>1547</v>
      </c>
      <c r="B1505" s="5"/>
      <c r="C1505" s="6" t="n">
        <v>370</v>
      </c>
      <c r="D1505" s="7" t="n">
        <v>1</v>
      </c>
    </row>
    <row r="1506" customFormat="false" ht="13.8" hidden="false" customHeight="false" outlineLevel="0" collapsed="false">
      <c r="A1506" s="4" t="s">
        <v>1548</v>
      </c>
      <c r="B1506" s="5"/>
      <c r="C1506" s="6" t="n">
        <v>370</v>
      </c>
      <c r="D1506" s="7" t="n">
        <v>1</v>
      </c>
    </row>
    <row r="1507" customFormat="false" ht="13.8" hidden="false" customHeight="false" outlineLevel="0" collapsed="false">
      <c r="A1507" s="4" t="s">
        <v>1549</v>
      </c>
      <c r="B1507" s="5"/>
      <c r="C1507" s="6" t="n">
        <v>370</v>
      </c>
      <c r="D1507" s="7" t="n">
        <v>1</v>
      </c>
    </row>
    <row r="1508" customFormat="false" ht="13.8" hidden="false" customHeight="false" outlineLevel="0" collapsed="false">
      <c r="A1508" s="4" t="s">
        <v>1550</v>
      </c>
      <c r="B1508" s="5"/>
      <c r="C1508" s="6" t="n">
        <v>370</v>
      </c>
      <c r="D1508" s="7" t="n">
        <v>1</v>
      </c>
    </row>
    <row r="1509" customFormat="false" ht="13.8" hidden="false" customHeight="false" outlineLevel="0" collapsed="false">
      <c r="A1509" s="4" t="s">
        <v>1551</v>
      </c>
      <c r="B1509" s="5"/>
      <c r="C1509" s="6" t="n">
        <v>370</v>
      </c>
      <c r="D1509" s="7" t="n">
        <v>1</v>
      </c>
    </row>
    <row r="1510" customFormat="false" ht="13.8" hidden="false" customHeight="false" outlineLevel="0" collapsed="false">
      <c r="A1510" s="4" t="s">
        <v>1552</v>
      </c>
      <c r="B1510" s="5"/>
      <c r="C1510" s="9" t="n">
        <v>1120</v>
      </c>
      <c r="D1510" s="7" t="n">
        <v>1</v>
      </c>
    </row>
    <row r="1511" customFormat="false" ht="13.8" hidden="false" customHeight="false" outlineLevel="0" collapsed="false">
      <c r="A1511" s="4" t="s">
        <v>1553</v>
      </c>
      <c r="B1511" s="5"/>
      <c r="C1511" s="6" t="n">
        <v>370</v>
      </c>
      <c r="D1511" s="7" t="n">
        <v>1</v>
      </c>
    </row>
    <row r="1512" customFormat="false" ht="13.8" hidden="false" customHeight="false" outlineLevel="0" collapsed="false">
      <c r="A1512" s="4" t="s">
        <v>1554</v>
      </c>
      <c r="B1512" s="5"/>
      <c r="C1512" s="6" t="n">
        <v>370</v>
      </c>
      <c r="D1512" s="7" t="n">
        <v>1</v>
      </c>
    </row>
    <row r="1513" customFormat="false" ht="13.8" hidden="false" customHeight="false" outlineLevel="0" collapsed="false">
      <c r="A1513" s="4" t="s">
        <v>1555</v>
      </c>
      <c r="B1513" s="5"/>
      <c r="C1513" s="6" t="n">
        <v>370</v>
      </c>
      <c r="D1513" s="7" t="n">
        <v>1</v>
      </c>
    </row>
    <row r="1514" customFormat="false" ht="13.8" hidden="false" customHeight="false" outlineLevel="0" collapsed="false">
      <c r="A1514" s="4" t="s">
        <v>1556</v>
      </c>
      <c r="B1514" s="5"/>
      <c r="C1514" s="6" t="n">
        <v>370</v>
      </c>
      <c r="D1514" s="7" t="n">
        <v>1</v>
      </c>
    </row>
    <row r="1515" customFormat="false" ht="13.8" hidden="false" customHeight="false" outlineLevel="0" collapsed="false">
      <c r="A1515" s="4" t="s">
        <v>1557</v>
      </c>
      <c r="B1515" s="5"/>
      <c r="C1515" s="6" t="n">
        <v>370</v>
      </c>
      <c r="D1515" s="7" t="n">
        <v>1</v>
      </c>
    </row>
    <row r="1516" customFormat="false" ht="13.8" hidden="false" customHeight="false" outlineLevel="0" collapsed="false">
      <c r="A1516" s="4" t="s">
        <v>1558</v>
      </c>
      <c r="B1516" s="5"/>
      <c r="C1516" s="6" t="n">
        <v>370</v>
      </c>
      <c r="D1516" s="7" t="n">
        <v>1</v>
      </c>
    </row>
    <row r="1517" customFormat="false" ht="13.8" hidden="false" customHeight="false" outlineLevel="0" collapsed="false">
      <c r="A1517" s="4" t="s">
        <v>1559</v>
      </c>
      <c r="B1517" s="5"/>
      <c r="C1517" s="6" t="n">
        <v>370</v>
      </c>
      <c r="D1517" s="7" t="n">
        <v>1</v>
      </c>
    </row>
    <row r="1518" customFormat="false" ht="13.8" hidden="false" customHeight="false" outlineLevel="0" collapsed="false">
      <c r="A1518" s="4" t="s">
        <v>1560</v>
      </c>
      <c r="B1518" s="5"/>
      <c r="C1518" s="6" t="n">
        <v>370</v>
      </c>
      <c r="D1518" s="7" t="n">
        <v>1</v>
      </c>
    </row>
    <row r="1519" customFormat="false" ht="13.8" hidden="false" customHeight="false" outlineLevel="0" collapsed="false">
      <c r="A1519" s="4" t="s">
        <v>1561</v>
      </c>
      <c r="B1519" s="5"/>
      <c r="C1519" s="6" t="n">
        <v>370</v>
      </c>
      <c r="D1519" s="7" t="n">
        <v>1</v>
      </c>
    </row>
    <row r="1520" customFormat="false" ht="13.8" hidden="false" customHeight="false" outlineLevel="0" collapsed="false">
      <c r="A1520" s="4" t="s">
        <v>1562</v>
      </c>
      <c r="B1520" s="5"/>
      <c r="C1520" s="6" t="n">
        <v>370</v>
      </c>
      <c r="D1520" s="7" t="n">
        <v>1</v>
      </c>
    </row>
    <row r="1521" customFormat="false" ht="13.8" hidden="false" customHeight="false" outlineLevel="0" collapsed="false">
      <c r="A1521" s="4" t="s">
        <v>1563</v>
      </c>
      <c r="B1521" s="5"/>
      <c r="C1521" s="6" t="n">
        <v>370</v>
      </c>
      <c r="D1521" s="7" t="n">
        <v>1</v>
      </c>
    </row>
    <row r="1522" customFormat="false" ht="13.8" hidden="false" customHeight="false" outlineLevel="0" collapsed="false">
      <c r="A1522" s="4" t="s">
        <v>1564</v>
      </c>
      <c r="B1522" s="5"/>
      <c r="C1522" s="6" t="n">
        <v>370</v>
      </c>
      <c r="D1522" s="7" t="n">
        <v>1</v>
      </c>
    </row>
    <row r="1523" customFormat="false" ht="13.8" hidden="false" customHeight="false" outlineLevel="0" collapsed="false">
      <c r="A1523" s="4" t="s">
        <v>1565</v>
      </c>
      <c r="B1523" s="5"/>
      <c r="C1523" s="6" t="n">
        <v>370</v>
      </c>
      <c r="D1523" s="7" t="n">
        <v>1</v>
      </c>
    </row>
    <row r="1524" customFormat="false" ht="13.8" hidden="false" customHeight="false" outlineLevel="0" collapsed="false">
      <c r="A1524" s="4" t="s">
        <v>1566</v>
      </c>
      <c r="B1524" s="5"/>
      <c r="C1524" s="6" t="n">
        <v>370</v>
      </c>
      <c r="D1524" s="7" t="n">
        <v>1</v>
      </c>
    </row>
    <row r="1525" customFormat="false" ht="13.8" hidden="false" customHeight="false" outlineLevel="0" collapsed="false">
      <c r="A1525" s="4" t="s">
        <v>1567</v>
      </c>
      <c r="B1525" s="5"/>
      <c r="C1525" s="6" t="n">
        <v>370</v>
      </c>
      <c r="D1525" s="7" t="n">
        <v>1</v>
      </c>
    </row>
    <row r="1526" customFormat="false" ht="13.8" hidden="false" customHeight="false" outlineLevel="0" collapsed="false">
      <c r="A1526" s="4" t="s">
        <v>1568</v>
      </c>
      <c r="B1526" s="5"/>
      <c r="C1526" s="6" t="n">
        <v>370</v>
      </c>
      <c r="D1526" s="7" t="n">
        <v>1</v>
      </c>
    </row>
    <row r="1527" customFormat="false" ht="13.8" hidden="false" customHeight="false" outlineLevel="0" collapsed="false">
      <c r="A1527" s="4" t="s">
        <v>1569</v>
      </c>
      <c r="B1527" s="5"/>
      <c r="C1527" s="6" t="n">
        <v>370</v>
      </c>
      <c r="D1527" s="7" t="n">
        <v>1</v>
      </c>
    </row>
    <row r="1528" customFormat="false" ht="13.8" hidden="false" customHeight="false" outlineLevel="0" collapsed="false">
      <c r="A1528" s="4" t="s">
        <v>1570</v>
      </c>
      <c r="B1528" s="5"/>
      <c r="C1528" s="6" t="n">
        <v>370</v>
      </c>
      <c r="D1528" s="7" t="n">
        <v>1</v>
      </c>
    </row>
    <row r="1529" customFormat="false" ht="13.8" hidden="false" customHeight="false" outlineLevel="0" collapsed="false">
      <c r="A1529" s="4" t="s">
        <v>1571</v>
      </c>
      <c r="B1529" s="5"/>
      <c r="C1529" s="6" t="n">
        <v>390</v>
      </c>
      <c r="D1529" s="7" t="n">
        <v>1</v>
      </c>
    </row>
    <row r="1530" customFormat="false" ht="13.8" hidden="false" customHeight="false" outlineLevel="0" collapsed="false">
      <c r="A1530" s="4" t="s">
        <v>1572</v>
      </c>
      <c r="B1530" s="5"/>
      <c r="C1530" s="6" t="n">
        <v>370</v>
      </c>
      <c r="D1530" s="7" t="n">
        <v>1</v>
      </c>
    </row>
    <row r="1531" customFormat="false" ht="13.8" hidden="false" customHeight="false" outlineLevel="0" collapsed="false">
      <c r="A1531" s="4" t="s">
        <v>1573</v>
      </c>
      <c r="B1531" s="5"/>
      <c r="C1531" s="6" t="n">
        <v>370</v>
      </c>
      <c r="D1531" s="7" t="n">
        <v>1</v>
      </c>
    </row>
    <row r="1532" customFormat="false" ht="13.8" hidden="false" customHeight="false" outlineLevel="0" collapsed="false">
      <c r="A1532" s="4" t="s">
        <v>1574</v>
      </c>
      <c r="B1532" s="5"/>
      <c r="C1532" s="6" t="n">
        <v>390</v>
      </c>
      <c r="D1532" s="5" t="s">
        <v>271</v>
      </c>
    </row>
    <row r="1533" customFormat="false" ht="13.8" hidden="false" customHeight="false" outlineLevel="0" collapsed="false">
      <c r="A1533" s="4" t="s">
        <v>1575</v>
      </c>
      <c r="B1533" s="5"/>
      <c r="C1533" s="6" t="n">
        <v>370</v>
      </c>
      <c r="D1533" s="7" t="n">
        <v>1</v>
      </c>
    </row>
    <row r="1534" customFormat="false" ht="13.8" hidden="false" customHeight="false" outlineLevel="0" collapsed="false">
      <c r="A1534" s="4" t="s">
        <v>1576</v>
      </c>
      <c r="B1534" s="5"/>
      <c r="C1534" s="6" t="n">
        <v>370</v>
      </c>
      <c r="D1534" s="7" t="n">
        <v>1</v>
      </c>
    </row>
    <row r="1535" customFormat="false" ht="13.8" hidden="false" customHeight="false" outlineLevel="0" collapsed="false">
      <c r="A1535" s="4" t="s">
        <v>1577</v>
      </c>
      <c r="B1535" s="5"/>
      <c r="C1535" s="6" t="n">
        <v>370</v>
      </c>
      <c r="D1535" s="7" t="n">
        <v>1</v>
      </c>
    </row>
    <row r="1536" customFormat="false" ht="13.8" hidden="false" customHeight="false" outlineLevel="0" collapsed="false">
      <c r="A1536" s="4" t="s">
        <v>1578</v>
      </c>
      <c r="B1536" s="5"/>
      <c r="C1536" s="6" t="n">
        <v>370</v>
      </c>
      <c r="D1536" s="7" t="n">
        <v>1</v>
      </c>
    </row>
    <row r="1537" customFormat="false" ht="13.8" hidden="false" customHeight="false" outlineLevel="0" collapsed="false">
      <c r="A1537" s="4" t="s">
        <v>1579</v>
      </c>
      <c r="B1537" s="5"/>
      <c r="C1537" s="6" t="n">
        <v>370</v>
      </c>
      <c r="D1537" s="7" t="n">
        <v>1</v>
      </c>
    </row>
    <row r="1538" customFormat="false" ht="13.8" hidden="false" customHeight="false" outlineLevel="0" collapsed="false">
      <c r="A1538" s="4" t="s">
        <v>1580</v>
      </c>
      <c r="B1538" s="5"/>
      <c r="C1538" s="6" t="n">
        <v>370</v>
      </c>
      <c r="D1538" s="7" t="n">
        <v>1</v>
      </c>
    </row>
    <row r="1539" customFormat="false" ht="13.8" hidden="false" customHeight="false" outlineLevel="0" collapsed="false">
      <c r="A1539" s="4" t="s">
        <v>1581</v>
      </c>
      <c r="B1539" s="5"/>
      <c r="C1539" s="6" t="n">
        <v>370</v>
      </c>
      <c r="D1539" s="7" t="n">
        <v>1</v>
      </c>
    </row>
    <row r="1540" customFormat="false" ht="13.8" hidden="false" customHeight="false" outlineLevel="0" collapsed="false">
      <c r="A1540" s="4" t="s">
        <v>1582</v>
      </c>
      <c r="B1540" s="5"/>
      <c r="C1540" s="6" t="n">
        <v>370</v>
      </c>
      <c r="D1540" s="7" t="n">
        <v>1</v>
      </c>
    </row>
    <row r="1541" customFormat="false" ht="13.8" hidden="false" customHeight="false" outlineLevel="0" collapsed="false">
      <c r="A1541" s="4" t="s">
        <v>1583</v>
      </c>
      <c r="B1541" s="5"/>
      <c r="C1541" s="6" t="n">
        <v>370</v>
      </c>
      <c r="D1541" s="7" t="n">
        <v>1</v>
      </c>
    </row>
    <row r="1542" customFormat="false" ht="13.8" hidden="false" customHeight="false" outlineLevel="0" collapsed="false">
      <c r="A1542" s="4" t="s">
        <v>1584</v>
      </c>
      <c r="B1542" s="5"/>
      <c r="C1542" s="6" t="n">
        <v>520</v>
      </c>
      <c r="D1542" s="7" t="n">
        <v>1</v>
      </c>
    </row>
    <row r="1543" customFormat="false" ht="13.8" hidden="false" customHeight="false" outlineLevel="0" collapsed="false">
      <c r="A1543" s="4" t="s">
        <v>1585</v>
      </c>
      <c r="B1543" s="5"/>
      <c r="C1543" s="6" t="n">
        <v>520</v>
      </c>
      <c r="D1543" s="7" t="n">
        <v>1</v>
      </c>
    </row>
    <row r="1544" customFormat="false" ht="13.8" hidden="false" customHeight="false" outlineLevel="0" collapsed="false">
      <c r="A1544" s="4" t="s">
        <v>1586</v>
      </c>
      <c r="B1544" s="5"/>
      <c r="C1544" s="6" t="n">
        <v>520</v>
      </c>
      <c r="D1544" s="7" t="n">
        <v>1</v>
      </c>
    </row>
    <row r="1545" customFormat="false" ht="13.8" hidden="false" customHeight="false" outlineLevel="0" collapsed="false">
      <c r="A1545" s="4" t="s">
        <v>1587</v>
      </c>
      <c r="B1545" s="5"/>
      <c r="C1545" s="6" t="n">
        <v>520</v>
      </c>
      <c r="D1545" s="7" t="n">
        <v>1</v>
      </c>
    </row>
    <row r="1546" customFormat="false" ht="13.8" hidden="false" customHeight="false" outlineLevel="0" collapsed="false">
      <c r="A1546" s="4" t="s">
        <v>1588</v>
      </c>
      <c r="B1546" s="5"/>
      <c r="C1546" s="6" t="n">
        <v>520</v>
      </c>
      <c r="D1546" s="7" t="n">
        <v>1</v>
      </c>
    </row>
    <row r="1547" customFormat="false" ht="13.8" hidden="false" customHeight="false" outlineLevel="0" collapsed="false">
      <c r="A1547" s="4" t="s">
        <v>1589</v>
      </c>
      <c r="B1547" s="5"/>
      <c r="C1547" s="6" t="n">
        <v>520</v>
      </c>
      <c r="D1547" s="7" t="n">
        <v>1</v>
      </c>
    </row>
    <row r="1548" customFormat="false" ht="22.35" hidden="false" customHeight="false" outlineLevel="0" collapsed="false">
      <c r="A1548" s="4" t="s">
        <v>1590</v>
      </c>
      <c r="B1548" s="5"/>
      <c r="C1548" s="6" t="n">
        <v>750</v>
      </c>
      <c r="D1548" s="5" t="s">
        <v>1246</v>
      </c>
    </row>
    <row r="1549" customFormat="false" ht="13.8" hidden="false" customHeight="false" outlineLevel="0" collapsed="false">
      <c r="A1549" s="4" t="s">
        <v>1591</v>
      </c>
      <c r="B1549" s="5"/>
      <c r="C1549" s="6" t="n">
        <v>400</v>
      </c>
      <c r="D1549" s="7" t="n">
        <v>1</v>
      </c>
    </row>
    <row r="1550" customFormat="false" ht="13.8" hidden="false" customHeight="false" outlineLevel="0" collapsed="false">
      <c r="A1550" s="4" t="s">
        <v>1592</v>
      </c>
      <c r="B1550" s="5"/>
      <c r="C1550" s="6" t="n">
        <v>450</v>
      </c>
      <c r="D1550" s="5" t="s">
        <v>271</v>
      </c>
    </row>
    <row r="1551" customFormat="false" ht="13.8" hidden="false" customHeight="false" outlineLevel="0" collapsed="false">
      <c r="A1551" s="4" t="s">
        <v>1593</v>
      </c>
      <c r="B1551" s="5"/>
      <c r="C1551" s="6" t="n">
        <v>390</v>
      </c>
      <c r="D1551" s="7" t="n">
        <v>1</v>
      </c>
    </row>
    <row r="1552" customFormat="false" ht="13.8" hidden="false" customHeight="false" outlineLevel="0" collapsed="false">
      <c r="A1552" s="4" t="s">
        <v>1594</v>
      </c>
      <c r="B1552" s="5"/>
      <c r="C1552" s="9" t="n">
        <v>14370</v>
      </c>
      <c r="D1552" s="5" t="s">
        <v>73</v>
      </c>
    </row>
    <row r="1553" customFormat="false" ht="13.8" hidden="false" customHeight="false" outlineLevel="0" collapsed="false">
      <c r="A1553" s="4" t="s">
        <v>1595</v>
      </c>
      <c r="B1553" s="5"/>
      <c r="C1553" s="6" t="n">
        <v>370</v>
      </c>
      <c r="D1553" s="7" t="n">
        <v>1</v>
      </c>
    </row>
    <row r="1554" customFormat="false" ht="13.8" hidden="false" customHeight="false" outlineLevel="0" collapsed="false">
      <c r="A1554" s="4" t="s">
        <v>1596</v>
      </c>
      <c r="B1554" s="5"/>
      <c r="C1554" s="6" t="n">
        <v>695</v>
      </c>
      <c r="D1554" s="7" t="n">
        <v>1</v>
      </c>
    </row>
    <row r="1555" customFormat="false" ht="13.8" hidden="false" customHeight="false" outlineLevel="0" collapsed="false">
      <c r="A1555" s="4" t="s">
        <v>1597</v>
      </c>
      <c r="B1555" s="5"/>
      <c r="C1555" s="9" t="n">
        <v>1565</v>
      </c>
      <c r="D1555" s="7" t="n">
        <v>1</v>
      </c>
    </row>
    <row r="1556" customFormat="false" ht="13.8" hidden="false" customHeight="false" outlineLevel="0" collapsed="false">
      <c r="A1556" s="4" t="s">
        <v>1598</v>
      </c>
      <c r="B1556" s="5"/>
      <c r="C1556" s="6" t="n">
        <v>370</v>
      </c>
      <c r="D1556" s="7" t="n">
        <v>1</v>
      </c>
    </row>
    <row r="1557" customFormat="false" ht="13.8" hidden="false" customHeight="false" outlineLevel="0" collapsed="false">
      <c r="A1557" s="4" t="s">
        <v>1599</v>
      </c>
      <c r="B1557" s="5"/>
      <c r="C1557" s="6" t="n">
        <v>520</v>
      </c>
      <c r="D1557" s="7" t="n">
        <v>1</v>
      </c>
    </row>
    <row r="1558" customFormat="false" ht="13.8" hidden="false" customHeight="false" outlineLevel="0" collapsed="false">
      <c r="A1558" s="4" t="s">
        <v>1600</v>
      </c>
      <c r="B1558" s="5"/>
      <c r="C1558" s="9" t="n">
        <v>1900</v>
      </c>
      <c r="D1558" s="5" t="s">
        <v>271</v>
      </c>
    </row>
    <row r="1559" customFormat="false" ht="13.8" hidden="false" customHeight="false" outlineLevel="0" collapsed="false">
      <c r="A1559" s="4" t="s">
        <v>1601</v>
      </c>
      <c r="B1559" s="5"/>
      <c r="C1559" s="9" t="n">
        <v>1900</v>
      </c>
      <c r="D1559" s="5" t="s">
        <v>271</v>
      </c>
    </row>
    <row r="1560" customFormat="false" ht="13.8" hidden="false" customHeight="false" outlineLevel="0" collapsed="false">
      <c r="A1560" s="4" t="s">
        <v>1602</v>
      </c>
      <c r="B1560" s="5"/>
      <c r="C1560" s="9" t="n">
        <v>1120</v>
      </c>
      <c r="D1560" s="7" t="n">
        <v>1</v>
      </c>
    </row>
    <row r="1561" customFormat="false" ht="13.8" hidden="false" customHeight="false" outlineLevel="0" collapsed="false">
      <c r="A1561" s="4" t="s">
        <v>1603</v>
      </c>
      <c r="B1561" s="5"/>
      <c r="C1561" s="9" t="n">
        <v>1120</v>
      </c>
      <c r="D1561" s="7" t="n">
        <v>1</v>
      </c>
    </row>
    <row r="1562" customFormat="false" ht="13.8" hidden="false" customHeight="false" outlineLevel="0" collapsed="false">
      <c r="A1562" s="4" t="s">
        <v>1604</v>
      </c>
      <c r="B1562" s="5"/>
      <c r="C1562" s="9" t="n">
        <v>1120</v>
      </c>
      <c r="D1562" s="7" t="n">
        <v>1</v>
      </c>
    </row>
    <row r="1563" customFormat="false" ht="13.8" hidden="false" customHeight="false" outlineLevel="0" collapsed="false">
      <c r="A1563" s="4" t="s">
        <v>1605</v>
      </c>
      <c r="B1563" s="5"/>
      <c r="C1563" s="6" t="n">
        <v>610</v>
      </c>
      <c r="D1563" s="7" t="n">
        <v>1</v>
      </c>
    </row>
    <row r="1564" customFormat="false" ht="13.8" hidden="false" customHeight="false" outlineLevel="0" collapsed="false">
      <c r="A1564" s="4" t="s">
        <v>1606</v>
      </c>
      <c r="B1564" s="5"/>
      <c r="C1564" s="6" t="n">
        <v>390</v>
      </c>
      <c r="D1564" s="5" t="s">
        <v>271</v>
      </c>
    </row>
    <row r="1565" customFormat="false" ht="13.8" hidden="false" customHeight="false" outlineLevel="0" collapsed="false">
      <c r="A1565" s="4" t="s">
        <v>1607</v>
      </c>
      <c r="B1565" s="5"/>
      <c r="C1565" s="9" t="n">
        <v>1120</v>
      </c>
      <c r="D1565" s="5" t="s">
        <v>271</v>
      </c>
    </row>
    <row r="1566" customFormat="false" ht="13.8" hidden="false" customHeight="false" outlineLevel="0" collapsed="false">
      <c r="A1566" s="4" t="s">
        <v>1608</v>
      </c>
      <c r="B1566" s="5"/>
      <c r="C1566" s="9" t="n">
        <v>1120</v>
      </c>
      <c r="D1566" s="5" t="s">
        <v>271</v>
      </c>
    </row>
    <row r="1567" customFormat="false" ht="13.8" hidden="false" customHeight="false" outlineLevel="0" collapsed="false">
      <c r="A1567" s="4" t="s">
        <v>1609</v>
      </c>
      <c r="B1567" s="5"/>
      <c r="C1567" s="9" t="n">
        <v>1120</v>
      </c>
      <c r="D1567" s="5" t="s">
        <v>271</v>
      </c>
    </row>
    <row r="1568" customFormat="false" ht="13.8" hidden="false" customHeight="false" outlineLevel="0" collapsed="false">
      <c r="A1568" s="4" t="s">
        <v>1610</v>
      </c>
      <c r="B1568" s="5"/>
      <c r="C1568" s="6" t="n">
        <v>520</v>
      </c>
      <c r="D1568" s="7" t="n">
        <v>1</v>
      </c>
    </row>
    <row r="1569" customFormat="false" ht="13.8" hidden="false" customHeight="false" outlineLevel="0" collapsed="false">
      <c r="A1569" s="4" t="s">
        <v>1611</v>
      </c>
      <c r="B1569" s="5"/>
      <c r="C1569" s="6" t="n">
        <v>520</v>
      </c>
      <c r="D1569" s="5" t="s">
        <v>271</v>
      </c>
    </row>
    <row r="1570" customFormat="false" ht="13.8" hidden="false" customHeight="false" outlineLevel="0" collapsed="false">
      <c r="A1570" s="4" t="s">
        <v>1612</v>
      </c>
      <c r="B1570" s="5"/>
      <c r="C1570" s="6" t="n">
        <v>520</v>
      </c>
      <c r="D1570" s="7" t="n">
        <v>1</v>
      </c>
    </row>
    <row r="1571" customFormat="false" ht="13.8" hidden="false" customHeight="false" outlineLevel="0" collapsed="false">
      <c r="A1571" s="4" t="s">
        <v>1613</v>
      </c>
      <c r="B1571" s="5"/>
      <c r="C1571" s="6" t="n">
        <v>390</v>
      </c>
      <c r="D1571" s="5" t="s">
        <v>271</v>
      </c>
    </row>
    <row r="1572" customFormat="false" ht="13.8" hidden="false" customHeight="false" outlineLevel="0" collapsed="false">
      <c r="A1572" s="4" t="s">
        <v>1614</v>
      </c>
      <c r="B1572" s="5"/>
      <c r="C1572" s="6" t="n">
        <v>450</v>
      </c>
      <c r="D1572" s="7" t="n">
        <v>1</v>
      </c>
    </row>
    <row r="1573" customFormat="false" ht="13.8" hidden="false" customHeight="false" outlineLevel="0" collapsed="false">
      <c r="A1573" s="4" t="s">
        <v>1615</v>
      </c>
      <c r="B1573" s="5"/>
      <c r="C1573" s="6" t="n">
        <v>390</v>
      </c>
      <c r="D1573" s="7" t="n">
        <v>1</v>
      </c>
    </row>
    <row r="1574" customFormat="false" ht="13.8" hidden="false" customHeight="false" outlineLevel="0" collapsed="false">
      <c r="A1574" s="4" t="s">
        <v>1616</v>
      </c>
      <c r="B1574" s="5"/>
      <c r="C1574" s="6" t="n">
        <v>520</v>
      </c>
      <c r="D1574" s="7" t="n">
        <v>1</v>
      </c>
    </row>
    <row r="1575" customFormat="false" ht="13.8" hidden="false" customHeight="false" outlineLevel="0" collapsed="false">
      <c r="A1575" s="4" t="s">
        <v>1617</v>
      </c>
      <c r="B1575" s="5"/>
      <c r="C1575" s="6" t="n">
        <v>390</v>
      </c>
      <c r="D1575" s="7" t="n">
        <v>1</v>
      </c>
    </row>
    <row r="1576" customFormat="false" ht="13.8" hidden="false" customHeight="false" outlineLevel="0" collapsed="false">
      <c r="A1576" s="4" t="s">
        <v>1618</v>
      </c>
      <c r="B1576" s="5"/>
      <c r="C1576" s="6" t="n">
        <v>390</v>
      </c>
      <c r="D1576" s="7" t="n">
        <v>1</v>
      </c>
    </row>
    <row r="1577" customFormat="false" ht="13.8" hidden="false" customHeight="false" outlineLevel="0" collapsed="false">
      <c r="A1577" s="4" t="s">
        <v>1619</v>
      </c>
      <c r="B1577" s="5"/>
      <c r="C1577" s="6" t="n">
        <v>520</v>
      </c>
      <c r="D1577" s="7" t="n">
        <v>1</v>
      </c>
    </row>
    <row r="1578" customFormat="false" ht="13.8" hidden="false" customHeight="false" outlineLevel="0" collapsed="false">
      <c r="A1578" s="4" t="s">
        <v>1620</v>
      </c>
      <c r="B1578" s="5"/>
      <c r="C1578" s="6" t="n">
        <v>520</v>
      </c>
      <c r="D1578" s="7" t="n">
        <v>1</v>
      </c>
    </row>
    <row r="1579" customFormat="false" ht="13.8" hidden="false" customHeight="false" outlineLevel="0" collapsed="false">
      <c r="A1579" s="4" t="s">
        <v>1621</v>
      </c>
      <c r="B1579" s="5"/>
      <c r="C1579" s="6" t="n">
        <v>520</v>
      </c>
      <c r="D1579" s="7" t="n">
        <v>1</v>
      </c>
    </row>
    <row r="1580" customFormat="false" ht="13.8" hidden="false" customHeight="false" outlineLevel="0" collapsed="false">
      <c r="A1580" s="4" t="s">
        <v>1622</v>
      </c>
      <c r="B1580" s="5"/>
      <c r="C1580" s="6" t="n">
        <v>390</v>
      </c>
      <c r="D1580" s="7" t="n">
        <v>1</v>
      </c>
    </row>
    <row r="1581" customFormat="false" ht="13.8" hidden="false" customHeight="false" outlineLevel="0" collapsed="false">
      <c r="A1581" s="4" t="s">
        <v>1623</v>
      </c>
      <c r="B1581" s="5"/>
      <c r="C1581" s="6" t="n">
        <v>520</v>
      </c>
      <c r="D1581" s="7" t="n">
        <v>1</v>
      </c>
    </row>
    <row r="1582" customFormat="false" ht="13.8" hidden="false" customHeight="false" outlineLevel="0" collapsed="false">
      <c r="A1582" s="4" t="s">
        <v>1624</v>
      </c>
      <c r="B1582" s="5"/>
      <c r="C1582" s="9" t="n">
        <v>1120</v>
      </c>
      <c r="D1582" s="7" t="n">
        <v>1</v>
      </c>
    </row>
    <row r="1583" customFormat="false" ht="13.8" hidden="false" customHeight="false" outlineLevel="0" collapsed="false">
      <c r="A1583" s="4" t="s">
        <v>1625</v>
      </c>
      <c r="B1583" s="5"/>
      <c r="C1583" s="9" t="n">
        <v>1120</v>
      </c>
      <c r="D1583" s="7" t="n">
        <v>1</v>
      </c>
    </row>
    <row r="1584" customFormat="false" ht="13.8" hidden="false" customHeight="false" outlineLevel="0" collapsed="false">
      <c r="A1584" s="4" t="s">
        <v>1626</v>
      </c>
      <c r="B1584" s="5"/>
      <c r="C1584" s="9" t="n">
        <v>1120</v>
      </c>
      <c r="D1584" s="7" t="n">
        <v>1</v>
      </c>
    </row>
    <row r="1585" customFormat="false" ht="13.8" hidden="false" customHeight="false" outlineLevel="0" collapsed="false">
      <c r="A1585" s="4" t="s">
        <v>1627</v>
      </c>
      <c r="B1585" s="5"/>
      <c r="C1585" s="9" t="n">
        <v>1120</v>
      </c>
      <c r="D1585" s="7" t="n">
        <v>1</v>
      </c>
    </row>
    <row r="1586" customFormat="false" ht="13.8" hidden="false" customHeight="false" outlineLevel="0" collapsed="false">
      <c r="A1586" s="4" t="s">
        <v>1628</v>
      </c>
      <c r="B1586" s="5"/>
      <c r="C1586" s="9" t="n">
        <v>1120</v>
      </c>
      <c r="D1586" s="7" t="n">
        <v>1</v>
      </c>
    </row>
    <row r="1587" customFormat="false" ht="13.8" hidden="false" customHeight="false" outlineLevel="0" collapsed="false">
      <c r="A1587" s="4" t="s">
        <v>1629</v>
      </c>
      <c r="B1587" s="5"/>
      <c r="C1587" s="6" t="n">
        <v>970</v>
      </c>
      <c r="D1587" s="7" t="n">
        <v>1</v>
      </c>
    </row>
    <row r="1588" customFormat="false" ht="13.8" hidden="false" customHeight="false" outlineLevel="0" collapsed="false">
      <c r="A1588" s="4" t="s">
        <v>1630</v>
      </c>
      <c r="B1588" s="5"/>
      <c r="C1588" s="9" t="n">
        <v>1120</v>
      </c>
      <c r="D1588" s="7" t="n">
        <v>1</v>
      </c>
    </row>
    <row r="1589" customFormat="false" ht="13.8" hidden="false" customHeight="false" outlineLevel="0" collapsed="false">
      <c r="A1589" s="4" t="s">
        <v>1631</v>
      </c>
      <c r="B1589" s="5"/>
      <c r="C1589" s="6" t="n">
        <v>520</v>
      </c>
      <c r="D1589" s="7" t="n">
        <v>1</v>
      </c>
    </row>
    <row r="1590" customFormat="false" ht="13.8" hidden="false" customHeight="false" outlineLevel="0" collapsed="false">
      <c r="A1590" s="4" t="s">
        <v>1632</v>
      </c>
      <c r="B1590" s="5"/>
      <c r="C1590" s="6" t="n">
        <v>520</v>
      </c>
      <c r="D1590" s="7" t="n">
        <v>1</v>
      </c>
    </row>
    <row r="1591" customFormat="false" ht="13.8" hidden="false" customHeight="false" outlineLevel="0" collapsed="false">
      <c r="A1591" s="4" t="s">
        <v>1633</v>
      </c>
      <c r="B1591" s="5"/>
      <c r="C1591" s="6" t="n">
        <v>520</v>
      </c>
      <c r="D1591" s="7" t="n">
        <v>1</v>
      </c>
    </row>
    <row r="1592" customFormat="false" ht="13.8" hidden="false" customHeight="false" outlineLevel="0" collapsed="false">
      <c r="A1592" s="4" t="s">
        <v>1634</v>
      </c>
      <c r="B1592" s="5"/>
      <c r="C1592" s="6" t="n">
        <v>520</v>
      </c>
      <c r="D1592" s="5" t="s">
        <v>271</v>
      </c>
    </row>
    <row r="1593" customFormat="false" ht="13.8" hidden="false" customHeight="false" outlineLevel="0" collapsed="false">
      <c r="A1593" s="4" t="s">
        <v>1635</v>
      </c>
      <c r="B1593" s="5"/>
      <c r="C1593" s="6" t="n">
        <v>520</v>
      </c>
      <c r="D1593" s="7" t="n">
        <v>1</v>
      </c>
    </row>
    <row r="1594" customFormat="false" ht="13.8" hidden="false" customHeight="false" outlineLevel="0" collapsed="false">
      <c r="A1594" s="4" t="s">
        <v>1636</v>
      </c>
      <c r="B1594" s="5"/>
      <c r="C1594" s="6" t="n">
        <v>520</v>
      </c>
      <c r="D1594" s="5" t="s">
        <v>271</v>
      </c>
    </row>
    <row r="1595" customFormat="false" ht="13.8" hidden="false" customHeight="false" outlineLevel="0" collapsed="false">
      <c r="A1595" s="4" t="s">
        <v>1637</v>
      </c>
      <c r="B1595" s="5"/>
      <c r="C1595" s="6" t="n">
        <v>520</v>
      </c>
      <c r="D1595" s="7" t="n">
        <v>1</v>
      </c>
    </row>
    <row r="1596" customFormat="false" ht="13.8" hidden="false" customHeight="false" outlineLevel="0" collapsed="false">
      <c r="A1596" s="4" t="s">
        <v>1638</v>
      </c>
      <c r="B1596" s="5"/>
      <c r="C1596" s="6" t="n">
        <v>520</v>
      </c>
      <c r="D1596" s="7" t="n">
        <v>1</v>
      </c>
    </row>
    <row r="1597" customFormat="false" ht="13.8" hidden="false" customHeight="false" outlineLevel="0" collapsed="false">
      <c r="A1597" s="4" t="s">
        <v>1639</v>
      </c>
      <c r="B1597" s="5"/>
      <c r="C1597" s="6" t="n">
        <v>520</v>
      </c>
      <c r="D1597" s="5" t="s">
        <v>271</v>
      </c>
    </row>
    <row r="1598" customFormat="false" ht="13.8" hidden="false" customHeight="false" outlineLevel="0" collapsed="false">
      <c r="A1598" s="4" t="s">
        <v>1640</v>
      </c>
      <c r="B1598" s="5"/>
      <c r="C1598" s="6" t="n">
        <v>520</v>
      </c>
      <c r="D1598" s="5" t="s">
        <v>271</v>
      </c>
    </row>
    <row r="1599" customFormat="false" ht="13.8" hidden="false" customHeight="false" outlineLevel="0" collapsed="false">
      <c r="A1599" s="4" t="s">
        <v>1641</v>
      </c>
      <c r="B1599" s="5"/>
      <c r="C1599" s="6" t="n">
        <v>520</v>
      </c>
      <c r="D1599" s="5" t="s">
        <v>271</v>
      </c>
    </row>
    <row r="1600" customFormat="false" ht="13.8" hidden="false" customHeight="false" outlineLevel="0" collapsed="false">
      <c r="A1600" s="4" t="s">
        <v>1642</v>
      </c>
      <c r="B1600" s="5"/>
      <c r="C1600" s="6" t="n">
        <v>520</v>
      </c>
      <c r="D1600" s="5" t="s">
        <v>271</v>
      </c>
    </row>
    <row r="1601" customFormat="false" ht="13.8" hidden="false" customHeight="false" outlineLevel="0" collapsed="false">
      <c r="A1601" s="4" t="s">
        <v>1643</v>
      </c>
      <c r="B1601" s="5"/>
      <c r="C1601" s="6" t="n">
        <v>520</v>
      </c>
      <c r="D1601" s="5" t="s">
        <v>271</v>
      </c>
    </row>
    <row r="1602" customFormat="false" ht="13.8" hidden="false" customHeight="false" outlineLevel="0" collapsed="false">
      <c r="A1602" s="4" t="s">
        <v>1644</v>
      </c>
      <c r="B1602" s="5"/>
      <c r="C1602" s="6" t="n">
        <v>520</v>
      </c>
      <c r="D1602" s="7" t="n">
        <v>1</v>
      </c>
    </row>
    <row r="1603" customFormat="false" ht="13.8" hidden="false" customHeight="false" outlineLevel="0" collapsed="false">
      <c r="A1603" s="4" t="s">
        <v>1645</v>
      </c>
      <c r="B1603" s="5"/>
      <c r="C1603" s="6" t="n">
        <v>520</v>
      </c>
      <c r="D1603" s="7" t="n">
        <v>1</v>
      </c>
    </row>
    <row r="1604" customFormat="false" ht="13.8" hidden="false" customHeight="false" outlineLevel="0" collapsed="false">
      <c r="A1604" s="4" t="s">
        <v>1646</v>
      </c>
      <c r="B1604" s="5"/>
      <c r="C1604" s="6" t="n">
        <v>520</v>
      </c>
      <c r="D1604" s="5" t="s">
        <v>271</v>
      </c>
    </row>
    <row r="1605" customFormat="false" ht="13.8" hidden="false" customHeight="false" outlineLevel="0" collapsed="false">
      <c r="A1605" s="4" t="s">
        <v>1647</v>
      </c>
      <c r="B1605" s="5"/>
      <c r="C1605" s="6" t="n">
        <v>520</v>
      </c>
      <c r="D1605" s="5" t="s">
        <v>271</v>
      </c>
    </row>
    <row r="1606" customFormat="false" ht="13.8" hidden="false" customHeight="false" outlineLevel="0" collapsed="false">
      <c r="A1606" s="4" t="s">
        <v>1648</v>
      </c>
      <c r="B1606" s="5"/>
      <c r="C1606" s="6" t="n">
        <v>520</v>
      </c>
      <c r="D1606" s="7" t="n">
        <v>1</v>
      </c>
    </row>
    <row r="1607" customFormat="false" ht="13.8" hidden="false" customHeight="false" outlineLevel="0" collapsed="false">
      <c r="A1607" s="4" t="s">
        <v>1649</v>
      </c>
      <c r="B1607" s="5"/>
      <c r="C1607" s="6" t="n">
        <v>390</v>
      </c>
      <c r="D1607" s="5" t="s">
        <v>271</v>
      </c>
    </row>
    <row r="1608" customFormat="false" ht="13.8" hidden="false" customHeight="false" outlineLevel="0" collapsed="false">
      <c r="A1608" s="4" t="s">
        <v>1650</v>
      </c>
      <c r="B1608" s="5"/>
      <c r="C1608" s="6" t="n">
        <v>390</v>
      </c>
      <c r="D1608" s="5" t="s">
        <v>271</v>
      </c>
    </row>
    <row r="1609" customFormat="false" ht="13.8" hidden="false" customHeight="false" outlineLevel="0" collapsed="false">
      <c r="A1609" s="4" t="s">
        <v>1651</v>
      </c>
      <c r="B1609" s="5"/>
      <c r="C1609" s="6" t="n">
        <v>520</v>
      </c>
      <c r="D1609" s="7" t="n">
        <v>1</v>
      </c>
    </row>
    <row r="1610" customFormat="false" ht="13.8" hidden="false" customHeight="false" outlineLevel="0" collapsed="false">
      <c r="A1610" s="4" t="s">
        <v>1652</v>
      </c>
      <c r="B1610" s="5"/>
      <c r="C1610" s="6" t="n">
        <v>390</v>
      </c>
      <c r="D1610" s="7" t="n">
        <v>1</v>
      </c>
    </row>
    <row r="1611" customFormat="false" ht="13.8" hidden="false" customHeight="false" outlineLevel="0" collapsed="false">
      <c r="A1611" s="4" t="s">
        <v>1653</v>
      </c>
      <c r="B1611" s="5"/>
      <c r="C1611" s="9" t="n">
        <v>1925</v>
      </c>
      <c r="D1611" s="5" t="s">
        <v>56</v>
      </c>
    </row>
    <row r="1612" customFormat="false" ht="13.8" hidden="false" customHeight="false" outlineLevel="0" collapsed="false">
      <c r="A1612" s="4" t="s">
        <v>1654</v>
      </c>
      <c r="B1612" s="5"/>
      <c r="C1612" s="9" t="n">
        <v>1665</v>
      </c>
      <c r="D1612" s="7" t="n">
        <v>1</v>
      </c>
    </row>
    <row r="1613" customFormat="false" ht="13.8" hidden="false" customHeight="false" outlineLevel="0" collapsed="false">
      <c r="A1613" s="4" t="s">
        <v>1655</v>
      </c>
      <c r="B1613" s="5"/>
      <c r="C1613" s="9" t="n">
        <v>1665</v>
      </c>
      <c r="D1613" s="7" t="n">
        <v>1</v>
      </c>
    </row>
    <row r="1614" customFormat="false" ht="13.8" hidden="false" customHeight="false" outlineLevel="0" collapsed="false">
      <c r="A1614" s="4" t="s">
        <v>1656</v>
      </c>
      <c r="B1614" s="5"/>
      <c r="C1614" s="9" t="n">
        <v>1755</v>
      </c>
      <c r="D1614" s="7" t="n">
        <v>1</v>
      </c>
    </row>
    <row r="1615" customFormat="false" ht="13.8" hidden="false" customHeight="false" outlineLevel="0" collapsed="false">
      <c r="A1615" s="4" t="s">
        <v>1657</v>
      </c>
      <c r="B1615" s="5"/>
      <c r="C1615" s="6" t="n">
        <v>330</v>
      </c>
      <c r="D1615" s="5" t="s">
        <v>73</v>
      </c>
    </row>
    <row r="1616" customFormat="false" ht="13.8" hidden="false" customHeight="false" outlineLevel="0" collapsed="false">
      <c r="A1616" s="4" t="s">
        <v>1658</v>
      </c>
      <c r="B1616" s="5"/>
      <c r="C1616" s="9" t="n">
        <v>1450</v>
      </c>
      <c r="D1616" s="5" t="s">
        <v>271</v>
      </c>
    </row>
    <row r="1617" customFormat="false" ht="13.8" hidden="false" customHeight="false" outlineLevel="0" collapsed="false">
      <c r="A1617" s="4" t="s">
        <v>1659</v>
      </c>
      <c r="B1617" s="5"/>
      <c r="C1617" s="6" t="n">
        <v>465</v>
      </c>
      <c r="D1617" s="5" t="s">
        <v>271</v>
      </c>
    </row>
    <row r="1618" customFormat="false" ht="13.8" hidden="false" customHeight="false" outlineLevel="0" collapsed="false">
      <c r="A1618" s="4" t="s">
        <v>1660</v>
      </c>
      <c r="B1618" s="5"/>
      <c r="C1618" s="9" t="n">
        <v>1450</v>
      </c>
      <c r="D1618" s="5" t="s">
        <v>271</v>
      </c>
    </row>
    <row r="1619" customFormat="false" ht="13.8" hidden="false" customHeight="false" outlineLevel="0" collapsed="false">
      <c r="A1619" s="4" t="s">
        <v>1661</v>
      </c>
      <c r="B1619" s="5"/>
      <c r="C1619" s="9" t="n">
        <v>1450</v>
      </c>
      <c r="D1619" s="5" t="s">
        <v>271</v>
      </c>
    </row>
    <row r="1620" customFormat="false" ht="13.8" hidden="false" customHeight="false" outlineLevel="0" collapsed="false">
      <c r="A1620" s="4" t="s">
        <v>1662</v>
      </c>
      <c r="B1620" s="5"/>
      <c r="C1620" s="6" t="n">
        <v>465</v>
      </c>
      <c r="D1620" s="5" t="s">
        <v>271</v>
      </c>
    </row>
    <row r="1621" customFormat="false" ht="13.8" hidden="false" customHeight="false" outlineLevel="0" collapsed="false">
      <c r="A1621" s="4" t="s">
        <v>1663</v>
      </c>
      <c r="B1621" s="5"/>
      <c r="C1621" s="6" t="n">
        <v>180</v>
      </c>
      <c r="D1621" s="5" t="s">
        <v>31</v>
      </c>
    </row>
    <row r="1622" customFormat="false" ht="13.8" hidden="false" customHeight="false" outlineLevel="0" collapsed="false">
      <c r="A1622" s="4" t="s">
        <v>1664</v>
      </c>
      <c r="B1622" s="5"/>
      <c r="C1622" s="6" t="n">
        <v>180</v>
      </c>
      <c r="D1622" s="5" t="s">
        <v>31</v>
      </c>
    </row>
    <row r="1623" customFormat="false" ht="13.8" hidden="false" customHeight="false" outlineLevel="0" collapsed="false">
      <c r="A1623" s="4" t="s">
        <v>1665</v>
      </c>
      <c r="B1623" s="5"/>
      <c r="C1623" s="6" t="n">
        <v>275</v>
      </c>
      <c r="D1623" s="5" t="s">
        <v>31</v>
      </c>
    </row>
    <row r="1624" customFormat="false" ht="13.8" hidden="false" customHeight="false" outlineLevel="0" collapsed="false">
      <c r="A1624" s="4" t="s">
        <v>1666</v>
      </c>
      <c r="B1624" s="5"/>
      <c r="C1624" s="6" t="n">
        <v>280</v>
      </c>
      <c r="D1624" s="5" t="s">
        <v>31</v>
      </c>
    </row>
    <row r="1625" customFormat="false" ht="13.8" hidden="false" customHeight="false" outlineLevel="0" collapsed="false">
      <c r="A1625" s="4" t="s">
        <v>1667</v>
      </c>
      <c r="B1625" s="5"/>
      <c r="C1625" s="6" t="n">
        <v>280</v>
      </c>
      <c r="D1625" s="5" t="s">
        <v>31</v>
      </c>
    </row>
    <row r="1626" customFormat="false" ht="13.8" hidden="false" customHeight="false" outlineLevel="0" collapsed="false">
      <c r="A1626" s="4" t="s">
        <v>1668</v>
      </c>
      <c r="B1626" s="5"/>
      <c r="C1626" s="6" t="n">
        <v>280</v>
      </c>
      <c r="D1626" s="5" t="s">
        <v>31</v>
      </c>
    </row>
    <row r="1627" customFormat="false" ht="13.8" hidden="false" customHeight="false" outlineLevel="0" collapsed="false">
      <c r="A1627" s="4" t="s">
        <v>1669</v>
      </c>
      <c r="B1627" s="5"/>
      <c r="C1627" s="6" t="n">
        <v>280</v>
      </c>
      <c r="D1627" s="5" t="s">
        <v>31</v>
      </c>
    </row>
    <row r="1628" customFormat="false" ht="13.8" hidden="false" customHeight="false" outlineLevel="0" collapsed="false">
      <c r="A1628" s="4" t="s">
        <v>1670</v>
      </c>
      <c r="B1628" s="5"/>
      <c r="C1628" s="6" t="n">
        <v>280</v>
      </c>
      <c r="D1628" s="5" t="s">
        <v>31</v>
      </c>
    </row>
    <row r="1629" customFormat="false" ht="13.8" hidden="false" customHeight="false" outlineLevel="0" collapsed="false">
      <c r="A1629" s="4" t="s">
        <v>1671</v>
      </c>
      <c r="B1629" s="5"/>
      <c r="C1629" s="6" t="n">
        <v>280</v>
      </c>
      <c r="D1629" s="5" t="s">
        <v>31</v>
      </c>
    </row>
    <row r="1630" customFormat="false" ht="13.8" hidden="false" customHeight="false" outlineLevel="0" collapsed="false">
      <c r="A1630" s="4" t="s">
        <v>1672</v>
      </c>
      <c r="B1630" s="5"/>
      <c r="C1630" s="6" t="n">
        <v>280</v>
      </c>
      <c r="D1630" s="5" t="s">
        <v>31</v>
      </c>
    </row>
    <row r="1631" customFormat="false" ht="13.8" hidden="false" customHeight="false" outlineLevel="0" collapsed="false">
      <c r="A1631" s="4" t="s">
        <v>1673</v>
      </c>
      <c r="B1631" s="5"/>
      <c r="C1631" s="6" t="n">
        <v>280</v>
      </c>
      <c r="D1631" s="5" t="s">
        <v>31</v>
      </c>
    </row>
    <row r="1632" customFormat="false" ht="13.8" hidden="false" customHeight="false" outlineLevel="0" collapsed="false">
      <c r="A1632" s="4" t="s">
        <v>1674</v>
      </c>
      <c r="B1632" s="5"/>
      <c r="C1632" s="6" t="n">
        <v>280</v>
      </c>
      <c r="D1632" s="5" t="s">
        <v>31</v>
      </c>
    </row>
    <row r="1633" customFormat="false" ht="13.8" hidden="false" customHeight="false" outlineLevel="0" collapsed="false">
      <c r="A1633" s="4" t="s">
        <v>1675</v>
      </c>
      <c r="B1633" s="5"/>
      <c r="C1633" s="6" t="n">
        <v>280</v>
      </c>
      <c r="D1633" s="5" t="s">
        <v>31</v>
      </c>
    </row>
    <row r="1634" customFormat="false" ht="13.8" hidden="false" customHeight="false" outlineLevel="0" collapsed="false">
      <c r="A1634" s="4" t="s">
        <v>1676</v>
      </c>
      <c r="B1634" s="5"/>
      <c r="C1634" s="6" t="n">
        <v>280</v>
      </c>
      <c r="D1634" s="5" t="s">
        <v>31</v>
      </c>
    </row>
    <row r="1635" customFormat="false" ht="13.8" hidden="false" customHeight="false" outlineLevel="0" collapsed="false">
      <c r="A1635" s="4" t="s">
        <v>1677</v>
      </c>
      <c r="B1635" s="5"/>
      <c r="C1635" s="6" t="n">
        <v>280</v>
      </c>
      <c r="D1635" s="5" t="s">
        <v>31</v>
      </c>
    </row>
    <row r="1636" customFormat="false" ht="13.8" hidden="false" customHeight="false" outlineLevel="0" collapsed="false">
      <c r="A1636" s="4" t="s">
        <v>1678</v>
      </c>
      <c r="B1636" s="5"/>
      <c r="C1636" s="6" t="n">
        <v>280</v>
      </c>
      <c r="D1636" s="5" t="s">
        <v>31</v>
      </c>
    </row>
    <row r="1637" customFormat="false" ht="13.8" hidden="false" customHeight="false" outlineLevel="0" collapsed="false">
      <c r="A1637" s="4" t="s">
        <v>1679</v>
      </c>
      <c r="B1637" s="5"/>
      <c r="C1637" s="6" t="n">
        <v>280</v>
      </c>
      <c r="D1637" s="5" t="s">
        <v>31</v>
      </c>
    </row>
    <row r="1638" customFormat="false" ht="13.8" hidden="false" customHeight="false" outlineLevel="0" collapsed="false">
      <c r="A1638" s="4" t="s">
        <v>1680</v>
      </c>
      <c r="B1638" s="5"/>
      <c r="C1638" s="6" t="n">
        <v>280</v>
      </c>
      <c r="D1638" s="5" t="s">
        <v>31</v>
      </c>
    </row>
    <row r="1639" customFormat="false" ht="13.8" hidden="false" customHeight="false" outlineLevel="0" collapsed="false">
      <c r="A1639" s="4" t="s">
        <v>1681</v>
      </c>
      <c r="B1639" s="5"/>
      <c r="C1639" s="6" t="n">
        <v>280</v>
      </c>
      <c r="D1639" s="5" t="s">
        <v>31</v>
      </c>
    </row>
    <row r="1640" customFormat="false" ht="13.8" hidden="false" customHeight="false" outlineLevel="0" collapsed="false">
      <c r="A1640" s="4" t="s">
        <v>1682</v>
      </c>
      <c r="B1640" s="5"/>
      <c r="C1640" s="6" t="n">
        <v>280</v>
      </c>
      <c r="D1640" s="5" t="s">
        <v>31</v>
      </c>
    </row>
    <row r="1641" customFormat="false" ht="13.8" hidden="false" customHeight="false" outlineLevel="0" collapsed="false">
      <c r="A1641" s="4" t="s">
        <v>1683</v>
      </c>
      <c r="B1641" s="5"/>
      <c r="C1641" s="6" t="n">
        <v>280</v>
      </c>
      <c r="D1641" s="5" t="s">
        <v>31</v>
      </c>
    </row>
    <row r="1642" customFormat="false" ht="13.8" hidden="false" customHeight="false" outlineLevel="0" collapsed="false">
      <c r="A1642" s="4" t="s">
        <v>1684</v>
      </c>
      <c r="B1642" s="5"/>
      <c r="C1642" s="6" t="n">
        <v>280</v>
      </c>
      <c r="D1642" s="5" t="s">
        <v>31</v>
      </c>
    </row>
    <row r="1643" customFormat="false" ht="13.8" hidden="false" customHeight="false" outlineLevel="0" collapsed="false">
      <c r="A1643" s="4" t="s">
        <v>1685</v>
      </c>
      <c r="B1643" s="5"/>
      <c r="C1643" s="6" t="n">
        <v>280</v>
      </c>
      <c r="D1643" s="5" t="s">
        <v>31</v>
      </c>
    </row>
    <row r="1644" customFormat="false" ht="13.8" hidden="false" customHeight="false" outlineLevel="0" collapsed="false">
      <c r="A1644" s="4" t="s">
        <v>1686</v>
      </c>
      <c r="B1644" s="5"/>
      <c r="C1644" s="6" t="n">
        <v>280</v>
      </c>
      <c r="D1644" s="5" t="s">
        <v>31</v>
      </c>
    </row>
    <row r="1645" customFormat="false" ht="13.8" hidden="false" customHeight="false" outlineLevel="0" collapsed="false">
      <c r="A1645" s="4" t="s">
        <v>1687</v>
      </c>
      <c r="B1645" s="5"/>
      <c r="C1645" s="6" t="n">
        <v>280</v>
      </c>
      <c r="D1645" s="5" t="s">
        <v>31</v>
      </c>
    </row>
    <row r="1646" customFormat="false" ht="13.8" hidden="false" customHeight="false" outlineLevel="0" collapsed="false">
      <c r="A1646" s="4" t="s">
        <v>1688</v>
      </c>
      <c r="B1646" s="5"/>
      <c r="C1646" s="6" t="n">
        <v>280</v>
      </c>
      <c r="D1646" s="5" t="s">
        <v>31</v>
      </c>
    </row>
    <row r="1647" customFormat="false" ht="13.8" hidden="false" customHeight="false" outlineLevel="0" collapsed="false">
      <c r="A1647" s="4" t="s">
        <v>1689</v>
      </c>
      <c r="B1647" s="5"/>
      <c r="C1647" s="6" t="n">
        <v>280</v>
      </c>
      <c r="D1647" s="5" t="s">
        <v>31</v>
      </c>
    </row>
    <row r="1648" customFormat="false" ht="13.8" hidden="false" customHeight="false" outlineLevel="0" collapsed="false">
      <c r="A1648" s="4" t="s">
        <v>1690</v>
      </c>
      <c r="B1648" s="5"/>
      <c r="C1648" s="6" t="n">
        <v>280</v>
      </c>
      <c r="D1648" s="5" t="s">
        <v>31</v>
      </c>
    </row>
    <row r="1649" customFormat="false" ht="13.8" hidden="false" customHeight="false" outlineLevel="0" collapsed="false">
      <c r="A1649" s="4" t="s">
        <v>1691</v>
      </c>
      <c r="B1649" s="5"/>
      <c r="C1649" s="6" t="n">
        <v>280</v>
      </c>
      <c r="D1649" s="5" t="s">
        <v>31</v>
      </c>
    </row>
    <row r="1650" customFormat="false" ht="13.8" hidden="false" customHeight="false" outlineLevel="0" collapsed="false">
      <c r="A1650" s="4" t="s">
        <v>1692</v>
      </c>
      <c r="B1650" s="5"/>
      <c r="C1650" s="6" t="n">
        <v>280</v>
      </c>
      <c r="D1650" s="5" t="s">
        <v>31</v>
      </c>
    </row>
    <row r="1651" customFormat="false" ht="13.8" hidden="false" customHeight="false" outlineLevel="0" collapsed="false">
      <c r="A1651" s="4" t="s">
        <v>1693</v>
      </c>
      <c r="B1651" s="5"/>
      <c r="C1651" s="6" t="n">
        <v>330</v>
      </c>
      <c r="D1651" s="5" t="s">
        <v>31</v>
      </c>
    </row>
    <row r="1652" customFormat="false" ht="13.8" hidden="false" customHeight="false" outlineLevel="0" collapsed="false">
      <c r="A1652" s="4" t="s">
        <v>1694</v>
      </c>
      <c r="B1652" s="5"/>
      <c r="C1652" s="6" t="n">
        <v>825</v>
      </c>
      <c r="D1652" s="5" t="s">
        <v>271</v>
      </c>
    </row>
    <row r="1653" customFormat="false" ht="13.8" hidden="false" customHeight="false" outlineLevel="0" collapsed="false">
      <c r="A1653" s="4" t="s">
        <v>1695</v>
      </c>
      <c r="B1653" s="5"/>
      <c r="C1653" s="6" t="n">
        <v>825</v>
      </c>
      <c r="D1653" s="7" t="n">
        <v>1</v>
      </c>
    </row>
    <row r="1654" customFormat="false" ht="22.35" hidden="false" customHeight="false" outlineLevel="0" collapsed="false">
      <c r="A1654" s="4" t="s">
        <v>1696</v>
      </c>
      <c r="B1654" s="5"/>
      <c r="C1654" s="6" t="n">
        <v>825</v>
      </c>
      <c r="D1654" s="5" t="s">
        <v>1246</v>
      </c>
    </row>
    <row r="1655" customFormat="false" ht="13.8" hidden="false" customHeight="false" outlineLevel="0" collapsed="false">
      <c r="A1655" s="4" t="s">
        <v>1697</v>
      </c>
      <c r="B1655" s="5"/>
      <c r="C1655" s="6" t="n">
        <v>825</v>
      </c>
      <c r="D1655" s="5" t="s">
        <v>271</v>
      </c>
    </row>
    <row r="1656" customFormat="false" ht="13.8" hidden="false" customHeight="false" outlineLevel="0" collapsed="false">
      <c r="A1656" s="4" t="s">
        <v>1698</v>
      </c>
      <c r="B1656" s="5"/>
      <c r="C1656" s="6" t="n">
        <v>825</v>
      </c>
      <c r="D1656" s="5" t="s">
        <v>271</v>
      </c>
    </row>
    <row r="1657" customFormat="false" ht="13.8" hidden="false" customHeight="false" outlineLevel="0" collapsed="false">
      <c r="A1657" s="4" t="s">
        <v>1699</v>
      </c>
      <c r="B1657" s="5"/>
      <c r="C1657" s="6" t="n">
        <v>695</v>
      </c>
      <c r="D1657" s="5" t="s">
        <v>271</v>
      </c>
    </row>
    <row r="1658" customFormat="false" ht="13.8" hidden="false" customHeight="false" outlineLevel="0" collapsed="false">
      <c r="A1658" s="4" t="s">
        <v>1700</v>
      </c>
      <c r="B1658" s="5"/>
      <c r="C1658" s="6" t="n">
        <v>805</v>
      </c>
      <c r="D1658" s="5" t="s">
        <v>271</v>
      </c>
    </row>
    <row r="1659" customFormat="false" ht="13.8" hidden="false" customHeight="false" outlineLevel="0" collapsed="false">
      <c r="A1659" s="4" t="s">
        <v>1701</v>
      </c>
      <c r="B1659" s="5"/>
      <c r="C1659" s="6" t="n">
        <v>825</v>
      </c>
      <c r="D1659" s="5" t="s">
        <v>271</v>
      </c>
    </row>
    <row r="1660" customFormat="false" ht="13.8" hidden="false" customHeight="false" outlineLevel="0" collapsed="false">
      <c r="A1660" s="4" t="s">
        <v>1702</v>
      </c>
      <c r="B1660" s="5"/>
      <c r="C1660" s="6" t="n">
        <v>825</v>
      </c>
      <c r="D1660" s="5" t="s">
        <v>271</v>
      </c>
    </row>
    <row r="1661" customFormat="false" ht="13.8" hidden="false" customHeight="false" outlineLevel="0" collapsed="false">
      <c r="A1661" s="4" t="s">
        <v>1703</v>
      </c>
      <c r="B1661" s="5"/>
      <c r="C1661" s="6" t="n">
        <v>825</v>
      </c>
      <c r="D1661" s="5" t="s">
        <v>271</v>
      </c>
    </row>
    <row r="1662" customFormat="false" ht="13.8" hidden="false" customHeight="false" outlineLevel="0" collapsed="false">
      <c r="A1662" s="4" t="s">
        <v>1704</v>
      </c>
      <c r="B1662" s="5"/>
      <c r="C1662" s="6" t="n">
        <v>825</v>
      </c>
      <c r="D1662" s="5" t="s">
        <v>271</v>
      </c>
    </row>
    <row r="1663" customFormat="false" ht="13.8" hidden="false" customHeight="false" outlineLevel="0" collapsed="false">
      <c r="A1663" s="4" t="s">
        <v>1705</v>
      </c>
      <c r="B1663" s="5"/>
      <c r="C1663" s="6" t="n">
        <v>825</v>
      </c>
      <c r="D1663" s="5" t="s">
        <v>271</v>
      </c>
    </row>
    <row r="1664" customFormat="false" ht="13.8" hidden="false" customHeight="false" outlineLevel="0" collapsed="false">
      <c r="A1664" s="4" t="s">
        <v>1706</v>
      </c>
      <c r="B1664" s="5"/>
      <c r="C1664" s="6" t="n">
        <v>825</v>
      </c>
      <c r="D1664" s="5" t="s">
        <v>271</v>
      </c>
    </row>
    <row r="1665" customFormat="false" ht="22.35" hidden="false" customHeight="false" outlineLevel="0" collapsed="false">
      <c r="A1665" s="4" t="s">
        <v>1707</v>
      </c>
      <c r="B1665" s="5"/>
      <c r="C1665" s="6" t="n">
        <v>675</v>
      </c>
      <c r="D1665" s="5" t="s">
        <v>1246</v>
      </c>
    </row>
    <row r="1666" customFormat="false" ht="13.8" hidden="false" customHeight="false" outlineLevel="0" collapsed="false">
      <c r="A1666" s="4" t="s">
        <v>1708</v>
      </c>
      <c r="B1666" s="5"/>
      <c r="C1666" s="6" t="n">
        <v>785</v>
      </c>
      <c r="D1666" s="5" t="s">
        <v>271</v>
      </c>
    </row>
    <row r="1667" customFormat="false" ht="13.8" hidden="false" customHeight="false" outlineLevel="0" collapsed="false">
      <c r="A1667" s="4" t="s">
        <v>1709</v>
      </c>
      <c r="B1667" s="5"/>
      <c r="C1667" s="6" t="n">
        <v>675</v>
      </c>
      <c r="D1667" s="5" t="s">
        <v>271</v>
      </c>
    </row>
    <row r="1668" customFormat="false" ht="13.8" hidden="false" customHeight="false" outlineLevel="0" collapsed="false">
      <c r="A1668" s="4" t="s">
        <v>1710</v>
      </c>
      <c r="B1668" s="5"/>
      <c r="C1668" s="6" t="n">
        <v>675</v>
      </c>
      <c r="D1668" s="5" t="s">
        <v>271</v>
      </c>
    </row>
    <row r="1669" customFormat="false" ht="13.8" hidden="false" customHeight="false" outlineLevel="0" collapsed="false">
      <c r="A1669" s="4" t="s">
        <v>1711</v>
      </c>
      <c r="B1669" s="5"/>
      <c r="C1669" s="6" t="n">
        <v>675</v>
      </c>
      <c r="D1669" s="5" t="s">
        <v>271</v>
      </c>
    </row>
    <row r="1670" customFormat="false" ht="13.8" hidden="false" customHeight="false" outlineLevel="0" collapsed="false">
      <c r="A1670" s="4" t="s">
        <v>1712</v>
      </c>
      <c r="B1670" s="5"/>
      <c r="C1670" s="6" t="n">
        <v>660</v>
      </c>
      <c r="D1670" s="5" t="s">
        <v>271</v>
      </c>
    </row>
    <row r="1671" customFormat="false" ht="13.8" hidden="false" customHeight="false" outlineLevel="0" collapsed="false">
      <c r="A1671" s="4" t="s">
        <v>1713</v>
      </c>
      <c r="B1671" s="5"/>
      <c r="C1671" s="6" t="n">
        <v>695</v>
      </c>
      <c r="D1671" s="5" t="s">
        <v>271</v>
      </c>
    </row>
    <row r="1672" customFormat="false" ht="13.8" hidden="false" customHeight="false" outlineLevel="0" collapsed="false">
      <c r="A1672" s="4" t="s">
        <v>1714</v>
      </c>
      <c r="B1672" s="5"/>
      <c r="C1672" s="6" t="n">
        <v>660</v>
      </c>
      <c r="D1672" s="5" t="s">
        <v>31</v>
      </c>
    </row>
    <row r="1673" customFormat="false" ht="13.8" hidden="false" customHeight="false" outlineLevel="0" collapsed="false">
      <c r="A1673" s="4" t="s">
        <v>1715</v>
      </c>
      <c r="B1673" s="5"/>
      <c r="C1673" s="6" t="n">
        <v>660</v>
      </c>
      <c r="D1673" s="5" t="s">
        <v>271</v>
      </c>
    </row>
    <row r="1674" customFormat="false" ht="13.8" hidden="false" customHeight="false" outlineLevel="0" collapsed="false">
      <c r="A1674" s="4" t="s">
        <v>1716</v>
      </c>
      <c r="B1674" s="5"/>
      <c r="C1674" s="6" t="n">
        <v>825</v>
      </c>
      <c r="D1674" s="5" t="s">
        <v>514</v>
      </c>
    </row>
    <row r="1675" customFormat="false" ht="13.8" hidden="false" customHeight="false" outlineLevel="0" collapsed="false">
      <c r="A1675" s="4" t="s">
        <v>1717</v>
      </c>
      <c r="B1675" s="5"/>
      <c r="C1675" s="6" t="n">
        <v>660</v>
      </c>
      <c r="D1675" s="5" t="s">
        <v>271</v>
      </c>
    </row>
    <row r="1676" customFormat="false" ht="13.8" hidden="false" customHeight="false" outlineLevel="0" collapsed="false">
      <c r="A1676" s="4" t="s">
        <v>1718</v>
      </c>
      <c r="B1676" s="5"/>
      <c r="C1676" s="6" t="n">
        <v>660</v>
      </c>
      <c r="D1676" s="5" t="s">
        <v>271</v>
      </c>
    </row>
    <row r="1677" customFormat="false" ht="13.8" hidden="false" customHeight="false" outlineLevel="0" collapsed="false">
      <c r="A1677" s="4" t="s">
        <v>1719</v>
      </c>
      <c r="B1677" s="5"/>
      <c r="C1677" s="6" t="n">
        <v>660</v>
      </c>
      <c r="D1677" s="5" t="s">
        <v>271</v>
      </c>
    </row>
    <row r="1678" customFormat="false" ht="13.8" hidden="false" customHeight="false" outlineLevel="0" collapsed="false">
      <c r="A1678" s="4" t="s">
        <v>1720</v>
      </c>
      <c r="B1678" s="5"/>
      <c r="C1678" s="6" t="n">
        <v>660</v>
      </c>
      <c r="D1678" s="5" t="s">
        <v>271</v>
      </c>
    </row>
    <row r="1679" customFormat="false" ht="13.8" hidden="false" customHeight="false" outlineLevel="0" collapsed="false">
      <c r="A1679" s="4" t="s">
        <v>1721</v>
      </c>
      <c r="B1679" s="5"/>
      <c r="C1679" s="6" t="n">
        <v>660</v>
      </c>
      <c r="D1679" s="5" t="s">
        <v>31</v>
      </c>
    </row>
    <row r="1680" customFormat="false" ht="13.8" hidden="false" customHeight="false" outlineLevel="0" collapsed="false">
      <c r="A1680" s="4" t="s">
        <v>1722</v>
      </c>
      <c r="B1680" s="5"/>
      <c r="C1680" s="6" t="n">
        <v>660</v>
      </c>
      <c r="D1680" s="5" t="s">
        <v>271</v>
      </c>
    </row>
    <row r="1681" customFormat="false" ht="13.8" hidden="false" customHeight="false" outlineLevel="0" collapsed="false">
      <c r="A1681" s="4" t="s">
        <v>1723</v>
      </c>
      <c r="B1681" s="5"/>
      <c r="C1681" s="6" t="n">
        <v>660</v>
      </c>
      <c r="D1681" s="5" t="s">
        <v>271</v>
      </c>
    </row>
    <row r="1682" customFormat="false" ht="13.8" hidden="false" customHeight="false" outlineLevel="0" collapsed="false">
      <c r="A1682" s="4" t="s">
        <v>1724</v>
      </c>
      <c r="B1682" s="5"/>
      <c r="C1682" s="6" t="n">
        <v>660</v>
      </c>
      <c r="D1682" s="5" t="s">
        <v>271</v>
      </c>
    </row>
    <row r="1683" customFormat="false" ht="13.8" hidden="false" customHeight="false" outlineLevel="0" collapsed="false">
      <c r="A1683" s="4" t="s">
        <v>1725</v>
      </c>
      <c r="B1683" s="5"/>
      <c r="C1683" s="6" t="n">
        <v>660</v>
      </c>
      <c r="D1683" s="5" t="s">
        <v>271</v>
      </c>
    </row>
    <row r="1684" customFormat="false" ht="13.8" hidden="false" customHeight="false" outlineLevel="0" collapsed="false">
      <c r="A1684" s="4" t="s">
        <v>1726</v>
      </c>
      <c r="B1684" s="5"/>
      <c r="C1684" s="6" t="n">
        <v>660</v>
      </c>
      <c r="D1684" s="5" t="s">
        <v>271</v>
      </c>
    </row>
    <row r="1685" customFormat="false" ht="13.8" hidden="false" customHeight="false" outlineLevel="0" collapsed="false">
      <c r="A1685" s="4" t="s">
        <v>1727</v>
      </c>
      <c r="B1685" s="5"/>
      <c r="C1685" s="6" t="n">
        <v>660</v>
      </c>
      <c r="D1685" s="5" t="s">
        <v>271</v>
      </c>
    </row>
    <row r="1686" customFormat="false" ht="13.8" hidden="false" customHeight="false" outlineLevel="0" collapsed="false">
      <c r="A1686" s="4" t="s">
        <v>1728</v>
      </c>
      <c r="B1686" s="5"/>
      <c r="C1686" s="6" t="n">
        <v>660</v>
      </c>
      <c r="D1686" s="5" t="s">
        <v>271</v>
      </c>
    </row>
    <row r="1687" customFormat="false" ht="13.8" hidden="false" customHeight="false" outlineLevel="0" collapsed="false">
      <c r="A1687" s="4" t="s">
        <v>1729</v>
      </c>
      <c r="B1687" s="5"/>
      <c r="C1687" s="6" t="n">
        <v>660</v>
      </c>
      <c r="D1687" s="5" t="s">
        <v>271</v>
      </c>
    </row>
    <row r="1688" customFormat="false" ht="13.8" hidden="false" customHeight="false" outlineLevel="0" collapsed="false">
      <c r="A1688" s="4" t="s">
        <v>1730</v>
      </c>
      <c r="B1688" s="5"/>
      <c r="C1688" s="6" t="n">
        <v>660</v>
      </c>
      <c r="D1688" s="5" t="s">
        <v>271</v>
      </c>
    </row>
    <row r="1689" customFormat="false" ht="13.8" hidden="false" customHeight="false" outlineLevel="0" collapsed="false">
      <c r="A1689" s="4" t="s">
        <v>1731</v>
      </c>
      <c r="B1689" s="5"/>
      <c r="C1689" s="6" t="n">
        <v>660</v>
      </c>
      <c r="D1689" s="5" t="s">
        <v>271</v>
      </c>
    </row>
    <row r="1690" customFormat="false" ht="13.8" hidden="false" customHeight="false" outlineLevel="0" collapsed="false">
      <c r="A1690" s="4" t="s">
        <v>1732</v>
      </c>
      <c r="B1690" s="5"/>
      <c r="C1690" s="6" t="n">
        <v>660</v>
      </c>
      <c r="D1690" s="5" t="s">
        <v>271</v>
      </c>
    </row>
    <row r="1691" customFormat="false" ht="13.8" hidden="false" customHeight="false" outlineLevel="0" collapsed="false">
      <c r="A1691" s="4" t="s">
        <v>1733</v>
      </c>
      <c r="B1691" s="5"/>
      <c r="C1691" s="6" t="n">
        <v>660</v>
      </c>
      <c r="D1691" s="5" t="s">
        <v>271</v>
      </c>
    </row>
    <row r="1692" customFormat="false" ht="22.35" hidden="false" customHeight="false" outlineLevel="0" collapsed="false">
      <c r="A1692" s="4" t="s">
        <v>1734</v>
      </c>
      <c r="B1692" s="5"/>
      <c r="C1692" s="6" t="n">
        <v>660</v>
      </c>
      <c r="D1692" s="5" t="s">
        <v>1246</v>
      </c>
    </row>
    <row r="1693" customFormat="false" ht="13.8" hidden="false" customHeight="false" outlineLevel="0" collapsed="false">
      <c r="A1693" s="4" t="s">
        <v>1735</v>
      </c>
      <c r="B1693" s="5"/>
      <c r="C1693" s="6" t="n">
        <v>660</v>
      </c>
      <c r="D1693" s="5" t="s">
        <v>271</v>
      </c>
    </row>
    <row r="1694" customFormat="false" ht="13.8" hidden="false" customHeight="false" outlineLevel="0" collapsed="false">
      <c r="A1694" s="4" t="s">
        <v>1736</v>
      </c>
      <c r="B1694" s="5"/>
      <c r="C1694" s="6" t="n">
        <v>660</v>
      </c>
      <c r="D1694" s="5" t="s">
        <v>271</v>
      </c>
    </row>
    <row r="1695" customFormat="false" ht="13.8" hidden="false" customHeight="false" outlineLevel="0" collapsed="false">
      <c r="A1695" s="4" t="s">
        <v>1737</v>
      </c>
      <c r="B1695" s="5"/>
      <c r="C1695" s="6" t="n">
        <v>660</v>
      </c>
      <c r="D1695" s="5" t="s">
        <v>271</v>
      </c>
    </row>
    <row r="1696" customFormat="false" ht="13.8" hidden="false" customHeight="false" outlineLevel="0" collapsed="false">
      <c r="A1696" s="4" t="s">
        <v>1738</v>
      </c>
      <c r="B1696" s="5"/>
      <c r="C1696" s="6" t="n">
        <v>660</v>
      </c>
      <c r="D1696" s="5" t="s">
        <v>271</v>
      </c>
    </row>
    <row r="1697" customFormat="false" ht="13.8" hidden="false" customHeight="false" outlineLevel="0" collapsed="false">
      <c r="A1697" s="4" t="s">
        <v>1739</v>
      </c>
      <c r="B1697" s="5"/>
      <c r="C1697" s="6" t="n">
        <v>660</v>
      </c>
      <c r="D1697" s="5" t="s">
        <v>271</v>
      </c>
    </row>
    <row r="1698" customFormat="false" ht="13.8" hidden="false" customHeight="false" outlineLevel="0" collapsed="false">
      <c r="A1698" s="4" t="s">
        <v>1740</v>
      </c>
      <c r="B1698" s="5"/>
      <c r="C1698" s="6" t="n">
        <v>660</v>
      </c>
      <c r="D1698" s="5" t="s">
        <v>271</v>
      </c>
    </row>
    <row r="1699" customFormat="false" ht="13.8" hidden="false" customHeight="false" outlineLevel="0" collapsed="false">
      <c r="A1699" s="4" t="s">
        <v>1741</v>
      </c>
      <c r="B1699" s="5"/>
      <c r="C1699" s="6" t="n">
        <v>660</v>
      </c>
      <c r="D1699" s="5" t="s">
        <v>271</v>
      </c>
    </row>
    <row r="1700" customFormat="false" ht="13.8" hidden="false" customHeight="false" outlineLevel="0" collapsed="false">
      <c r="A1700" s="4" t="s">
        <v>1742</v>
      </c>
      <c r="B1700" s="5"/>
      <c r="C1700" s="6" t="n">
        <v>660</v>
      </c>
      <c r="D1700" s="5" t="s">
        <v>271</v>
      </c>
    </row>
    <row r="1701" customFormat="false" ht="13.8" hidden="false" customHeight="false" outlineLevel="0" collapsed="false">
      <c r="A1701" s="4" t="s">
        <v>1743</v>
      </c>
      <c r="B1701" s="5"/>
      <c r="C1701" s="6" t="n">
        <v>660</v>
      </c>
      <c r="D1701" s="5" t="s">
        <v>271</v>
      </c>
    </row>
    <row r="1702" customFormat="false" ht="13.8" hidden="false" customHeight="false" outlineLevel="0" collapsed="false">
      <c r="A1702" s="4" t="s">
        <v>1744</v>
      </c>
      <c r="B1702" s="5"/>
      <c r="C1702" s="6" t="n">
        <v>660</v>
      </c>
      <c r="D1702" s="5" t="s">
        <v>271</v>
      </c>
    </row>
    <row r="1703" customFormat="false" ht="13.8" hidden="false" customHeight="false" outlineLevel="0" collapsed="false">
      <c r="A1703" s="4" t="s">
        <v>1745</v>
      </c>
      <c r="B1703" s="5"/>
      <c r="C1703" s="6" t="n">
        <v>660</v>
      </c>
      <c r="D1703" s="5" t="s">
        <v>271</v>
      </c>
    </row>
    <row r="1704" customFormat="false" ht="13.8" hidden="false" customHeight="false" outlineLevel="0" collapsed="false">
      <c r="A1704" s="4" t="s">
        <v>1746</v>
      </c>
      <c r="B1704" s="5"/>
      <c r="C1704" s="6" t="n">
        <v>660</v>
      </c>
      <c r="D1704" s="5" t="s">
        <v>271</v>
      </c>
    </row>
    <row r="1705" customFormat="false" ht="22.35" hidden="false" customHeight="false" outlineLevel="0" collapsed="false">
      <c r="A1705" s="4" t="s">
        <v>1747</v>
      </c>
      <c r="B1705" s="5"/>
      <c r="C1705" s="6" t="n">
        <v>660</v>
      </c>
      <c r="D1705" s="5" t="s">
        <v>1246</v>
      </c>
    </row>
    <row r="1706" customFormat="false" ht="13.8" hidden="false" customHeight="false" outlineLevel="0" collapsed="false">
      <c r="A1706" s="4" t="s">
        <v>1748</v>
      </c>
      <c r="B1706" s="5"/>
      <c r="C1706" s="6" t="n">
        <v>660</v>
      </c>
      <c r="D1706" s="5" t="s">
        <v>271</v>
      </c>
    </row>
    <row r="1707" customFormat="false" ht="13.8" hidden="false" customHeight="false" outlineLevel="0" collapsed="false">
      <c r="A1707" s="4" t="s">
        <v>1749</v>
      </c>
      <c r="B1707" s="5"/>
      <c r="C1707" s="6" t="n">
        <v>660</v>
      </c>
      <c r="D1707" s="5" t="s">
        <v>271</v>
      </c>
    </row>
    <row r="1708" customFormat="false" ht="13.8" hidden="false" customHeight="false" outlineLevel="0" collapsed="false">
      <c r="A1708" s="4" t="s">
        <v>1750</v>
      </c>
      <c r="B1708" s="5"/>
      <c r="C1708" s="6" t="n">
        <v>660</v>
      </c>
      <c r="D1708" s="5" t="s">
        <v>271</v>
      </c>
    </row>
    <row r="1709" customFormat="false" ht="13.8" hidden="false" customHeight="false" outlineLevel="0" collapsed="false">
      <c r="A1709" s="4" t="s">
        <v>1751</v>
      </c>
      <c r="B1709" s="5"/>
      <c r="C1709" s="6" t="n">
        <v>825</v>
      </c>
      <c r="D1709" s="5" t="s">
        <v>271</v>
      </c>
    </row>
    <row r="1710" customFormat="false" ht="13.8" hidden="false" customHeight="false" outlineLevel="0" collapsed="false">
      <c r="A1710" s="4" t="s">
        <v>1752</v>
      </c>
      <c r="B1710" s="5"/>
      <c r="C1710" s="6" t="n">
        <v>660</v>
      </c>
      <c r="D1710" s="5" t="s">
        <v>271</v>
      </c>
    </row>
    <row r="1711" customFormat="false" ht="13.8" hidden="false" customHeight="false" outlineLevel="0" collapsed="false">
      <c r="A1711" s="4" t="s">
        <v>1753</v>
      </c>
      <c r="B1711" s="5"/>
      <c r="C1711" s="6" t="n">
        <v>660</v>
      </c>
      <c r="D1711" s="5" t="s">
        <v>271</v>
      </c>
    </row>
    <row r="1712" customFormat="false" ht="13.8" hidden="false" customHeight="false" outlineLevel="0" collapsed="false">
      <c r="A1712" s="4" t="s">
        <v>1754</v>
      </c>
      <c r="B1712" s="5"/>
      <c r="C1712" s="6" t="n">
        <v>660</v>
      </c>
      <c r="D1712" s="5" t="s">
        <v>271</v>
      </c>
    </row>
    <row r="1713" customFormat="false" ht="13.8" hidden="false" customHeight="false" outlineLevel="0" collapsed="false">
      <c r="A1713" s="4" t="s">
        <v>1755</v>
      </c>
      <c r="B1713" s="5"/>
      <c r="C1713" s="6" t="n">
        <v>810</v>
      </c>
      <c r="D1713" s="5" t="s">
        <v>279</v>
      </c>
    </row>
    <row r="1714" customFormat="false" ht="13.8" hidden="false" customHeight="false" outlineLevel="0" collapsed="false">
      <c r="A1714" s="4" t="s">
        <v>1756</v>
      </c>
      <c r="B1714" s="5"/>
      <c r="C1714" s="6" t="n">
        <v>810</v>
      </c>
      <c r="D1714" s="5" t="s">
        <v>279</v>
      </c>
    </row>
    <row r="1715" customFormat="false" ht="13.8" hidden="false" customHeight="false" outlineLevel="0" collapsed="false">
      <c r="A1715" s="4" t="s">
        <v>1757</v>
      </c>
      <c r="B1715" s="5"/>
      <c r="C1715" s="9" t="n">
        <v>4420</v>
      </c>
      <c r="D1715" s="5" t="s">
        <v>279</v>
      </c>
    </row>
    <row r="1716" customFormat="false" ht="13.8" hidden="false" customHeight="false" outlineLevel="0" collapsed="false">
      <c r="A1716" s="4" t="s">
        <v>1758</v>
      </c>
      <c r="B1716" s="5"/>
      <c r="C1716" s="9" t="n">
        <v>3535</v>
      </c>
      <c r="D1716" s="5" t="s">
        <v>279</v>
      </c>
    </row>
    <row r="1717" customFormat="false" ht="13.8" hidden="false" customHeight="false" outlineLevel="0" collapsed="false">
      <c r="A1717" s="4" t="s">
        <v>1759</v>
      </c>
      <c r="B1717" s="5"/>
      <c r="C1717" s="9" t="n">
        <v>4420</v>
      </c>
      <c r="D1717" s="5" t="s">
        <v>279</v>
      </c>
    </row>
    <row r="1718" customFormat="false" ht="13.8" hidden="false" customHeight="false" outlineLevel="0" collapsed="false">
      <c r="A1718" s="4" t="s">
        <v>1760</v>
      </c>
      <c r="B1718" s="5"/>
      <c r="C1718" s="9" t="n">
        <v>3535</v>
      </c>
      <c r="D1718" s="5" t="s">
        <v>279</v>
      </c>
    </row>
    <row r="1719" customFormat="false" ht="22.35" hidden="false" customHeight="false" outlineLevel="0" collapsed="false">
      <c r="A1719" s="4" t="s">
        <v>1761</v>
      </c>
      <c r="B1719" s="5"/>
      <c r="C1719" s="9" t="n">
        <v>3430</v>
      </c>
      <c r="D1719" s="5" t="s">
        <v>1246</v>
      </c>
    </row>
    <row r="1720" customFormat="false" ht="22.35" hidden="false" customHeight="false" outlineLevel="0" collapsed="false">
      <c r="A1720" s="4" t="s">
        <v>1762</v>
      </c>
      <c r="B1720" s="5"/>
      <c r="C1720" s="9" t="n">
        <v>3430</v>
      </c>
      <c r="D1720" s="5" t="s">
        <v>1246</v>
      </c>
    </row>
    <row r="1721" customFormat="false" ht="22.35" hidden="false" customHeight="false" outlineLevel="0" collapsed="false">
      <c r="A1721" s="4" t="s">
        <v>1763</v>
      </c>
      <c r="B1721" s="5"/>
      <c r="C1721" s="9" t="n">
        <v>3430</v>
      </c>
      <c r="D1721" s="5" t="s">
        <v>1246</v>
      </c>
    </row>
    <row r="1722" customFormat="false" ht="22.35" hidden="false" customHeight="false" outlineLevel="0" collapsed="false">
      <c r="A1722" s="4" t="s">
        <v>1764</v>
      </c>
      <c r="B1722" s="5"/>
      <c r="C1722" s="9" t="n">
        <v>3430</v>
      </c>
      <c r="D1722" s="5" t="s">
        <v>1246</v>
      </c>
    </row>
    <row r="1723" customFormat="false" ht="13.8" hidden="false" customHeight="false" outlineLevel="0" collapsed="false">
      <c r="A1723" s="4" t="s">
        <v>1765</v>
      </c>
      <c r="B1723" s="5"/>
      <c r="C1723" s="6" t="n">
        <v>610</v>
      </c>
      <c r="D1723" s="5" t="s">
        <v>271</v>
      </c>
    </row>
    <row r="1724" customFormat="false" ht="13.8" hidden="false" customHeight="false" outlineLevel="0" collapsed="false">
      <c r="A1724" s="4" t="s">
        <v>1766</v>
      </c>
      <c r="B1724" s="5"/>
      <c r="C1724" s="6" t="n">
        <v>825</v>
      </c>
      <c r="D1724" s="5" t="s">
        <v>271</v>
      </c>
    </row>
    <row r="1725" customFormat="false" ht="13.8" hidden="false" customHeight="false" outlineLevel="0" collapsed="false">
      <c r="A1725" s="4" t="s">
        <v>1767</v>
      </c>
      <c r="B1725" s="5"/>
      <c r="C1725" s="6" t="n">
        <v>610</v>
      </c>
      <c r="D1725" s="5" t="s">
        <v>271</v>
      </c>
    </row>
    <row r="1726" customFormat="false" ht="13.8" hidden="false" customHeight="false" outlineLevel="0" collapsed="false">
      <c r="A1726" s="4" t="s">
        <v>1768</v>
      </c>
      <c r="B1726" s="5"/>
      <c r="C1726" s="6" t="n">
        <v>610</v>
      </c>
      <c r="D1726" s="5" t="s">
        <v>271</v>
      </c>
    </row>
    <row r="1727" customFormat="false" ht="13.8" hidden="false" customHeight="false" outlineLevel="0" collapsed="false">
      <c r="A1727" s="4" t="s">
        <v>1769</v>
      </c>
      <c r="B1727" s="5"/>
      <c r="C1727" s="6" t="n">
        <v>610</v>
      </c>
      <c r="D1727" s="5" t="s">
        <v>31</v>
      </c>
    </row>
    <row r="1728" customFormat="false" ht="13.8" hidden="false" customHeight="false" outlineLevel="0" collapsed="false">
      <c r="A1728" s="4" t="s">
        <v>1770</v>
      </c>
      <c r="B1728" s="5"/>
      <c r="C1728" s="6" t="n">
        <v>610</v>
      </c>
      <c r="D1728" s="5" t="s">
        <v>271</v>
      </c>
    </row>
    <row r="1729" customFormat="false" ht="13.8" hidden="false" customHeight="false" outlineLevel="0" collapsed="false">
      <c r="A1729" s="4" t="s">
        <v>1771</v>
      </c>
      <c r="B1729" s="5"/>
      <c r="C1729" s="6" t="n">
        <v>610</v>
      </c>
      <c r="D1729" s="5" t="s">
        <v>31</v>
      </c>
    </row>
    <row r="1730" customFormat="false" ht="13.8" hidden="false" customHeight="false" outlineLevel="0" collapsed="false">
      <c r="A1730" s="4" t="s">
        <v>1772</v>
      </c>
      <c r="B1730" s="5"/>
      <c r="C1730" s="6" t="n">
        <v>610</v>
      </c>
      <c r="D1730" s="5" t="s">
        <v>31</v>
      </c>
    </row>
    <row r="1731" customFormat="false" ht="13.8" hidden="false" customHeight="false" outlineLevel="0" collapsed="false">
      <c r="A1731" s="4" t="s">
        <v>1773</v>
      </c>
      <c r="B1731" s="5"/>
      <c r="C1731" s="6" t="n">
        <v>610</v>
      </c>
      <c r="D1731" s="5" t="s">
        <v>271</v>
      </c>
    </row>
    <row r="1732" customFormat="false" ht="13.8" hidden="false" customHeight="false" outlineLevel="0" collapsed="false">
      <c r="A1732" s="4" t="s">
        <v>1774</v>
      </c>
      <c r="B1732" s="5"/>
      <c r="C1732" s="6" t="n">
        <v>610</v>
      </c>
      <c r="D1732" s="5" t="s">
        <v>271</v>
      </c>
    </row>
    <row r="1733" customFormat="false" ht="13.8" hidden="false" customHeight="false" outlineLevel="0" collapsed="false">
      <c r="A1733" s="4" t="s">
        <v>1775</v>
      </c>
      <c r="B1733" s="5"/>
      <c r="C1733" s="6" t="n">
        <v>610</v>
      </c>
      <c r="D1733" s="5" t="s">
        <v>271</v>
      </c>
    </row>
    <row r="1734" customFormat="false" ht="13.8" hidden="false" customHeight="false" outlineLevel="0" collapsed="false">
      <c r="A1734" s="4" t="s">
        <v>1776</v>
      </c>
      <c r="B1734" s="5"/>
      <c r="C1734" s="6" t="n">
        <v>610</v>
      </c>
      <c r="D1734" s="5" t="s">
        <v>271</v>
      </c>
    </row>
    <row r="1735" customFormat="false" ht="13.8" hidden="false" customHeight="false" outlineLevel="0" collapsed="false">
      <c r="A1735" s="4" t="s">
        <v>1777</v>
      </c>
      <c r="B1735" s="5"/>
      <c r="C1735" s="6" t="n">
        <v>610</v>
      </c>
      <c r="D1735" s="5" t="s">
        <v>31</v>
      </c>
    </row>
    <row r="1736" customFormat="false" ht="13.8" hidden="false" customHeight="false" outlineLevel="0" collapsed="false">
      <c r="A1736" s="4" t="s">
        <v>1778</v>
      </c>
      <c r="B1736" s="5"/>
      <c r="C1736" s="6" t="n">
        <v>610</v>
      </c>
      <c r="D1736" s="5" t="s">
        <v>31</v>
      </c>
    </row>
    <row r="1737" customFormat="false" ht="13.8" hidden="false" customHeight="false" outlineLevel="0" collapsed="false">
      <c r="A1737" s="4" t="s">
        <v>1779</v>
      </c>
      <c r="B1737" s="5"/>
      <c r="C1737" s="6" t="n">
        <v>610</v>
      </c>
      <c r="D1737" s="5" t="s">
        <v>31</v>
      </c>
    </row>
    <row r="1738" customFormat="false" ht="13.8" hidden="false" customHeight="false" outlineLevel="0" collapsed="false">
      <c r="A1738" s="4" t="s">
        <v>1780</v>
      </c>
      <c r="B1738" s="5"/>
      <c r="C1738" s="6" t="n">
        <v>610</v>
      </c>
      <c r="D1738" s="5" t="s">
        <v>31</v>
      </c>
    </row>
    <row r="1739" customFormat="false" ht="13.8" hidden="false" customHeight="false" outlineLevel="0" collapsed="false">
      <c r="A1739" s="4" t="s">
        <v>1781</v>
      </c>
      <c r="B1739" s="5"/>
      <c r="C1739" s="6" t="n">
        <v>610</v>
      </c>
      <c r="D1739" s="5" t="s">
        <v>31</v>
      </c>
    </row>
    <row r="1740" customFormat="false" ht="13.8" hidden="false" customHeight="false" outlineLevel="0" collapsed="false">
      <c r="A1740" s="4" t="s">
        <v>1782</v>
      </c>
      <c r="B1740" s="5"/>
      <c r="C1740" s="6" t="n">
        <v>610</v>
      </c>
      <c r="D1740" s="5" t="s">
        <v>271</v>
      </c>
    </row>
    <row r="1741" customFormat="false" ht="13.8" hidden="false" customHeight="false" outlineLevel="0" collapsed="false">
      <c r="A1741" s="4" t="s">
        <v>1783</v>
      </c>
      <c r="B1741" s="5"/>
      <c r="C1741" s="6" t="n">
        <v>610</v>
      </c>
      <c r="D1741" s="5" t="s">
        <v>271</v>
      </c>
    </row>
    <row r="1742" customFormat="false" ht="13.8" hidden="false" customHeight="false" outlineLevel="0" collapsed="false">
      <c r="A1742" s="4" t="s">
        <v>1784</v>
      </c>
      <c r="B1742" s="5"/>
      <c r="C1742" s="6" t="n">
        <v>610</v>
      </c>
      <c r="D1742" s="5" t="s">
        <v>31</v>
      </c>
    </row>
    <row r="1743" customFormat="false" ht="13.8" hidden="false" customHeight="false" outlineLevel="0" collapsed="false">
      <c r="A1743" s="4" t="s">
        <v>1785</v>
      </c>
      <c r="B1743" s="5"/>
      <c r="C1743" s="6" t="n">
        <v>610</v>
      </c>
      <c r="D1743" s="5" t="s">
        <v>271</v>
      </c>
    </row>
    <row r="1744" customFormat="false" ht="13.8" hidden="false" customHeight="false" outlineLevel="0" collapsed="false">
      <c r="A1744" s="4" t="s">
        <v>1786</v>
      </c>
      <c r="B1744" s="5"/>
      <c r="C1744" s="6" t="n">
        <v>610</v>
      </c>
      <c r="D1744" s="5" t="s">
        <v>31</v>
      </c>
    </row>
    <row r="1745" customFormat="false" ht="13.8" hidden="false" customHeight="false" outlineLevel="0" collapsed="false">
      <c r="A1745" s="4" t="s">
        <v>1787</v>
      </c>
      <c r="B1745" s="5"/>
      <c r="C1745" s="6" t="n">
        <v>610</v>
      </c>
      <c r="D1745" s="5" t="s">
        <v>31</v>
      </c>
    </row>
    <row r="1746" customFormat="false" ht="13.8" hidden="false" customHeight="false" outlineLevel="0" collapsed="false">
      <c r="A1746" s="4" t="s">
        <v>1788</v>
      </c>
      <c r="B1746" s="5"/>
      <c r="C1746" s="6" t="n">
        <v>610</v>
      </c>
      <c r="D1746" s="5" t="s">
        <v>31</v>
      </c>
    </row>
    <row r="1747" customFormat="false" ht="13.8" hidden="false" customHeight="false" outlineLevel="0" collapsed="false">
      <c r="A1747" s="4" t="s">
        <v>1789</v>
      </c>
      <c r="B1747" s="5"/>
      <c r="C1747" s="6" t="n">
        <v>610</v>
      </c>
      <c r="D1747" s="5" t="s">
        <v>31</v>
      </c>
    </row>
    <row r="1748" customFormat="false" ht="13.8" hidden="false" customHeight="false" outlineLevel="0" collapsed="false">
      <c r="A1748" s="4" t="s">
        <v>1790</v>
      </c>
      <c r="B1748" s="5"/>
      <c r="C1748" s="6" t="n">
        <v>610</v>
      </c>
      <c r="D1748" s="5" t="s">
        <v>31</v>
      </c>
    </row>
    <row r="1749" customFormat="false" ht="13.8" hidden="false" customHeight="false" outlineLevel="0" collapsed="false">
      <c r="A1749" s="4" t="s">
        <v>1791</v>
      </c>
      <c r="B1749" s="5"/>
      <c r="C1749" s="6" t="n">
        <v>610</v>
      </c>
      <c r="D1749" s="5" t="s">
        <v>31</v>
      </c>
    </row>
    <row r="1750" customFormat="false" ht="13.8" hidden="false" customHeight="false" outlineLevel="0" collapsed="false">
      <c r="A1750" s="4" t="s">
        <v>1792</v>
      </c>
      <c r="B1750" s="5"/>
      <c r="C1750" s="6" t="n">
        <v>610</v>
      </c>
      <c r="D1750" s="5" t="s">
        <v>31</v>
      </c>
    </row>
    <row r="1751" customFormat="false" ht="13.8" hidden="false" customHeight="false" outlineLevel="0" collapsed="false">
      <c r="A1751" s="4" t="s">
        <v>1793</v>
      </c>
      <c r="B1751" s="5"/>
      <c r="C1751" s="6" t="n">
        <v>610</v>
      </c>
      <c r="D1751" s="5" t="s">
        <v>31</v>
      </c>
    </row>
    <row r="1752" customFormat="false" ht="13.8" hidden="false" customHeight="false" outlineLevel="0" collapsed="false">
      <c r="A1752" s="4" t="s">
        <v>1794</v>
      </c>
      <c r="B1752" s="5"/>
      <c r="C1752" s="6" t="n">
        <v>610</v>
      </c>
      <c r="D1752" s="5" t="s">
        <v>31</v>
      </c>
    </row>
    <row r="1753" customFormat="false" ht="13.8" hidden="false" customHeight="false" outlineLevel="0" collapsed="false">
      <c r="A1753" s="4" t="s">
        <v>1795</v>
      </c>
      <c r="B1753" s="5"/>
      <c r="C1753" s="6" t="n">
        <v>610</v>
      </c>
      <c r="D1753" s="5" t="s">
        <v>31</v>
      </c>
    </row>
    <row r="1754" customFormat="false" ht="13.8" hidden="false" customHeight="false" outlineLevel="0" collapsed="false">
      <c r="A1754" s="4" t="s">
        <v>1796</v>
      </c>
      <c r="B1754" s="5"/>
      <c r="C1754" s="6" t="n">
        <v>610</v>
      </c>
      <c r="D1754" s="5" t="s">
        <v>31</v>
      </c>
    </row>
    <row r="1755" customFormat="false" ht="13.8" hidden="false" customHeight="false" outlineLevel="0" collapsed="false">
      <c r="A1755" s="4" t="s">
        <v>1797</v>
      </c>
      <c r="B1755" s="5"/>
      <c r="C1755" s="6" t="n">
        <v>610</v>
      </c>
      <c r="D1755" s="5" t="s">
        <v>31</v>
      </c>
    </row>
    <row r="1756" customFormat="false" ht="13.8" hidden="false" customHeight="false" outlineLevel="0" collapsed="false">
      <c r="A1756" s="4" t="s">
        <v>1798</v>
      </c>
      <c r="B1756" s="5"/>
      <c r="C1756" s="6" t="n">
        <v>610</v>
      </c>
      <c r="D1756" s="5" t="s">
        <v>31</v>
      </c>
    </row>
    <row r="1757" customFormat="false" ht="13.8" hidden="false" customHeight="false" outlineLevel="0" collapsed="false">
      <c r="A1757" s="4" t="s">
        <v>1799</v>
      </c>
      <c r="B1757" s="5"/>
      <c r="C1757" s="6" t="n">
        <v>610</v>
      </c>
      <c r="D1757" s="5" t="s">
        <v>271</v>
      </c>
    </row>
    <row r="1758" customFormat="false" ht="13.8" hidden="false" customHeight="false" outlineLevel="0" collapsed="false">
      <c r="A1758" s="4" t="s">
        <v>1800</v>
      </c>
      <c r="B1758" s="5"/>
      <c r="C1758" s="6" t="n">
        <v>610</v>
      </c>
      <c r="D1758" s="5" t="s">
        <v>271</v>
      </c>
    </row>
    <row r="1759" customFormat="false" ht="13.8" hidden="false" customHeight="false" outlineLevel="0" collapsed="false">
      <c r="A1759" s="4" t="s">
        <v>1801</v>
      </c>
      <c r="B1759" s="5"/>
      <c r="C1759" s="6" t="n">
        <v>610</v>
      </c>
      <c r="D1759" s="5" t="s">
        <v>31</v>
      </c>
    </row>
    <row r="1760" customFormat="false" ht="13.8" hidden="false" customHeight="false" outlineLevel="0" collapsed="false">
      <c r="A1760" s="4" t="s">
        <v>1802</v>
      </c>
      <c r="B1760" s="5"/>
      <c r="C1760" s="6" t="n">
        <v>610</v>
      </c>
      <c r="D1760" s="5" t="s">
        <v>31</v>
      </c>
    </row>
    <row r="1761" customFormat="false" ht="13.8" hidden="false" customHeight="false" outlineLevel="0" collapsed="false">
      <c r="A1761" s="4" t="s">
        <v>1803</v>
      </c>
      <c r="B1761" s="5"/>
      <c r="C1761" s="6" t="n">
        <v>610</v>
      </c>
      <c r="D1761" s="5" t="s">
        <v>271</v>
      </c>
    </row>
    <row r="1762" customFormat="false" ht="13.8" hidden="false" customHeight="false" outlineLevel="0" collapsed="false">
      <c r="A1762" s="4" t="s">
        <v>1804</v>
      </c>
      <c r="B1762" s="5"/>
      <c r="C1762" s="6" t="n">
        <v>610</v>
      </c>
      <c r="D1762" s="5" t="s">
        <v>31</v>
      </c>
    </row>
    <row r="1763" customFormat="false" ht="13.8" hidden="false" customHeight="false" outlineLevel="0" collapsed="false">
      <c r="A1763" s="4" t="s">
        <v>1805</v>
      </c>
      <c r="B1763" s="5"/>
      <c r="C1763" s="6" t="n">
        <v>610</v>
      </c>
      <c r="D1763" s="5" t="s">
        <v>31</v>
      </c>
    </row>
    <row r="1764" customFormat="false" ht="13.8" hidden="false" customHeight="false" outlineLevel="0" collapsed="false">
      <c r="A1764" s="4" t="s">
        <v>1806</v>
      </c>
      <c r="B1764" s="5"/>
      <c r="C1764" s="6" t="n">
        <v>610</v>
      </c>
      <c r="D1764" s="5" t="s">
        <v>31</v>
      </c>
    </row>
    <row r="1765" customFormat="false" ht="13.8" hidden="false" customHeight="false" outlineLevel="0" collapsed="false">
      <c r="A1765" s="4" t="s">
        <v>1807</v>
      </c>
      <c r="B1765" s="5"/>
      <c r="C1765" s="6" t="n">
        <v>610</v>
      </c>
      <c r="D1765" s="5" t="s">
        <v>271</v>
      </c>
    </row>
    <row r="1766" customFormat="false" ht="13.8" hidden="false" customHeight="false" outlineLevel="0" collapsed="false">
      <c r="A1766" s="4" t="s">
        <v>1808</v>
      </c>
      <c r="B1766" s="5"/>
      <c r="C1766" s="6" t="n">
        <v>610</v>
      </c>
      <c r="D1766" s="5" t="s">
        <v>271</v>
      </c>
    </row>
    <row r="1767" customFormat="false" ht="13.8" hidden="false" customHeight="false" outlineLevel="0" collapsed="false">
      <c r="A1767" s="4" t="s">
        <v>1809</v>
      </c>
      <c r="B1767" s="5"/>
      <c r="C1767" s="6" t="n">
        <v>610</v>
      </c>
      <c r="D1767" s="5" t="s">
        <v>31</v>
      </c>
    </row>
    <row r="1768" customFormat="false" ht="13.8" hidden="false" customHeight="false" outlineLevel="0" collapsed="false">
      <c r="A1768" s="4" t="s">
        <v>1810</v>
      </c>
      <c r="B1768" s="5"/>
      <c r="C1768" s="6" t="n">
        <v>610</v>
      </c>
      <c r="D1768" s="5" t="s">
        <v>31</v>
      </c>
    </row>
    <row r="1769" customFormat="false" ht="13.8" hidden="false" customHeight="false" outlineLevel="0" collapsed="false">
      <c r="A1769" s="4" t="s">
        <v>1811</v>
      </c>
      <c r="B1769" s="5"/>
      <c r="C1769" s="6" t="n">
        <v>610</v>
      </c>
      <c r="D1769" s="5" t="s">
        <v>271</v>
      </c>
    </row>
    <row r="1770" customFormat="false" ht="13.8" hidden="false" customHeight="false" outlineLevel="0" collapsed="false">
      <c r="A1770" s="4" t="s">
        <v>1812</v>
      </c>
      <c r="B1770" s="5"/>
      <c r="C1770" s="6" t="n">
        <v>610</v>
      </c>
      <c r="D1770" s="5" t="s">
        <v>31</v>
      </c>
    </row>
    <row r="1771" customFormat="false" ht="13.8" hidden="false" customHeight="false" outlineLevel="0" collapsed="false">
      <c r="A1771" s="4" t="s">
        <v>1813</v>
      </c>
      <c r="B1771" s="5"/>
      <c r="C1771" s="6" t="n">
        <v>610</v>
      </c>
      <c r="D1771" s="5" t="s">
        <v>271</v>
      </c>
    </row>
    <row r="1772" customFormat="false" ht="13.8" hidden="false" customHeight="false" outlineLevel="0" collapsed="false">
      <c r="A1772" s="4" t="s">
        <v>1814</v>
      </c>
      <c r="B1772" s="5"/>
      <c r="C1772" s="6" t="n">
        <v>610</v>
      </c>
      <c r="D1772" s="5" t="s">
        <v>271</v>
      </c>
    </row>
    <row r="1773" customFormat="false" ht="13.8" hidden="false" customHeight="false" outlineLevel="0" collapsed="false">
      <c r="A1773" s="4" t="s">
        <v>1815</v>
      </c>
      <c r="B1773" s="5"/>
      <c r="C1773" s="6" t="n">
        <v>610</v>
      </c>
      <c r="D1773" s="5" t="s">
        <v>31</v>
      </c>
    </row>
    <row r="1774" customFormat="false" ht="13.8" hidden="false" customHeight="false" outlineLevel="0" collapsed="false">
      <c r="A1774" s="4" t="s">
        <v>1816</v>
      </c>
      <c r="B1774" s="5"/>
      <c r="C1774" s="6" t="n">
        <v>610</v>
      </c>
      <c r="D1774" s="5" t="s">
        <v>31</v>
      </c>
    </row>
    <row r="1775" customFormat="false" ht="13.8" hidden="false" customHeight="false" outlineLevel="0" collapsed="false">
      <c r="A1775" s="4" t="s">
        <v>1817</v>
      </c>
      <c r="B1775" s="5"/>
      <c r="C1775" s="6" t="n">
        <v>610</v>
      </c>
      <c r="D1775" s="5" t="s">
        <v>31</v>
      </c>
    </row>
    <row r="1776" customFormat="false" ht="13.8" hidden="false" customHeight="false" outlineLevel="0" collapsed="false">
      <c r="A1776" s="4" t="s">
        <v>1818</v>
      </c>
      <c r="B1776" s="5"/>
      <c r="C1776" s="6" t="n">
        <v>610</v>
      </c>
      <c r="D1776" s="5" t="s">
        <v>31</v>
      </c>
    </row>
    <row r="1777" customFormat="false" ht="13.8" hidden="false" customHeight="false" outlineLevel="0" collapsed="false">
      <c r="A1777" s="4" t="s">
        <v>1819</v>
      </c>
      <c r="B1777" s="5"/>
      <c r="C1777" s="6" t="n">
        <v>610</v>
      </c>
      <c r="D1777" s="5" t="s">
        <v>31</v>
      </c>
    </row>
    <row r="1778" customFormat="false" ht="13.8" hidden="false" customHeight="false" outlineLevel="0" collapsed="false">
      <c r="A1778" s="4" t="s">
        <v>1820</v>
      </c>
      <c r="B1778" s="5"/>
      <c r="C1778" s="6" t="n">
        <v>610</v>
      </c>
      <c r="D1778" s="5" t="s">
        <v>31</v>
      </c>
    </row>
    <row r="1779" customFormat="false" ht="13.8" hidden="false" customHeight="false" outlineLevel="0" collapsed="false">
      <c r="A1779" s="4" t="s">
        <v>1821</v>
      </c>
      <c r="B1779" s="5"/>
      <c r="C1779" s="6" t="n">
        <v>610</v>
      </c>
      <c r="D1779" s="5" t="s">
        <v>31</v>
      </c>
    </row>
    <row r="1780" customFormat="false" ht="13.8" hidden="false" customHeight="false" outlineLevel="0" collapsed="false">
      <c r="A1780" s="4" t="s">
        <v>1822</v>
      </c>
      <c r="B1780" s="5"/>
      <c r="C1780" s="6" t="n">
        <v>610</v>
      </c>
      <c r="D1780" s="5" t="s">
        <v>31</v>
      </c>
    </row>
    <row r="1781" customFormat="false" ht="13.8" hidden="false" customHeight="false" outlineLevel="0" collapsed="false">
      <c r="A1781" s="4" t="s">
        <v>1823</v>
      </c>
      <c r="B1781" s="5"/>
      <c r="C1781" s="6" t="n">
        <v>610</v>
      </c>
      <c r="D1781" s="5" t="s">
        <v>31</v>
      </c>
    </row>
    <row r="1782" customFormat="false" ht="13.8" hidden="false" customHeight="false" outlineLevel="0" collapsed="false">
      <c r="A1782" s="4" t="s">
        <v>1824</v>
      </c>
      <c r="B1782" s="5"/>
      <c r="C1782" s="6" t="n">
        <v>610</v>
      </c>
      <c r="D1782" s="5" t="s">
        <v>271</v>
      </c>
    </row>
    <row r="1783" customFormat="false" ht="13.8" hidden="false" customHeight="false" outlineLevel="0" collapsed="false">
      <c r="A1783" s="4" t="s">
        <v>1825</v>
      </c>
      <c r="B1783" s="5"/>
      <c r="C1783" s="6" t="n">
        <v>610</v>
      </c>
      <c r="D1783" s="5" t="s">
        <v>31</v>
      </c>
    </row>
    <row r="1784" customFormat="false" ht="13.8" hidden="false" customHeight="false" outlineLevel="0" collapsed="false">
      <c r="A1784" s="4" t="s">
        <v>1826</v>
      </c>
      <c r="B1784" s="5"/>
      <c r="C1784" s="6" t="n">
        <v>610</v>
      </c>
      <c r="D1784" s="5" t="s">
        <v>271</v>
      </c>
    </row>
    <row r="1785" customFormat="false" ht="13.8" hidden="false" customHeight="false" outlineLevel="0" collapsed="false">
      <c r="A1785" s="4" t="s">
        <v>1827</v>
      </c>
      <c r="B1785" s="5"/>
      <c r="C1785" s="6" t="n">
        <v>610</v>
      </c>
      <c r="D1785" s="5" t="s">
        <v>31</v>
      </c>
    </row>
    <row r="1786" customFormat="false" ht="13.8" hidden="false" customHeight="false" outlineLevel="0" collapsed="false">
      <c r="A1786" s="4" t="s">
        <v>1828</v>
      </c>
      <c r="B1786" s="5"/>
      <c r="C1786" s="6" t="n">
        <v>610</v>
      </c>
      <c r="D1786" s="5" t="s">
        <v>31</v>
      </c>
    </row>
    <row r="1787" customFormat="false" ht="13.8" hidden="false" customHeight="false" outlineLevel="0" collapsed="false">
      <c r="A1787" s="4" t="s">
        <v>1829</v>
      </c>
      <c r="B1787" s="5"/>
      <c r="C1787" s="6" t="n">
        <v>610</v>
      </c>
      <c r="D1787" s="5" t="s">
        <v>271</v>
      </c>
    </row>
    <row r="1788" customFormat="false" ht="13.8" hidden="false" customHeight="false" outlineLevel="0" collapsed="false">
      <c r="A1788" s="4" t="s">
        <v>1830</v>
      </c>
      <c r="B1788" s="5"/>
      <c r="C1788" s="6" t="n">
        <v>610</v>
      </c>
      <c r="D1788" s="5" t="s">
        <v>271</v>
      </c>
    </row>
    <row r="1789" customFormat="false" ht="13.8" hidden="false" customHeight="false" outlineLevel="0" collapsed="false">
      <c r="A1789" s="4" t="s">
        <v>1831</v>
      </c>
      <c r="B1789" s="5"/>
      <c r="C1789" s="6" t="n">
        <v>610</v>
      </c>
      <c r="D1789" s="5" t="s">
        <v>31</v>
      </c>
    </row>
    <row r="1790" customFormat="false" ht="13.8" hidden="false" customHeight="false" outlineLevel="0" collapsed="false">
      <c r="A1790" s="4" t="s">
        <v>1832</v>
      </c>
      <c r="B1790" s="5"/>
      <c r="C1790" s="6" t="n">
        <v>610</v>
      </c>
      <c r="D1790" s="5" t="s">
        <v>271</v>
      </c>
    </row>
    <row r="1791" customFormat="false" ht="13.8" hidden="false" customHeight="false" outlineLevel="0" collapsed="false">
      <c r="A1791" s="4" t="s">
        <v>1833</v>
      </c>
      <c r="B1791" s="5"/>
      <c r="C1791" s="6" t="n">
        <v>610</v>
      </c>
      <c r="D1791" s="5" t="s">
        <v>271</v>
      </c>
    </row>
    <row r="1792" customFormat="false" ht="13.8" hidden="false" customHeight="false" outlineLevel="0" collapsed="false">
      <c r="A1792" s="4" t="s">
        <v>1834</v>
      </c>
      <c r="B1792" s="5"/>
      <c r="C1792" s="6" t="n">
        <v>610</v>
      </c>
      <c r="D1792" s="5" t="s">
        <v>271</v>
      </c>
    </row>
    <row r="1793" customFormat="false" ht="13.8" hidden="false" customHeight="false" outlineLevel="0" collapsed="false">
      <c r="A1793" s="4" t="s">
        <v>1835</v>
      </c>
      <c r="B1793" s="5"/>
      <c r="C1793" s="6" t="n">
        <v>610</v>
      </c>
      <c r="D1793" s="5" t="s">
        <v>271</v>
      </c>
    </row>
    <row r="1794" customFormat="false" ht="13.8" hidden="false" customHeight="false" outlineLevel="0" collapsed="false">
      <c r="A1794" s="4" t="s">
        <v>1836</v>
      </c>
      <c r="B1794" s="5"/>
      <c r="C1794" s="6" t="n">
        <v>610</v>
      </c>
      <c r="D1794" s="5" t="s">
        <v>31</v>
      </c>
    </row>
    <row r="1795" customFormat="false" ht="13.8" hidden="false" customHeight="false" outlineLevel="0" collapsed="false">
      <c r="A1795" s="4" t="s">
        <v>1837</v>
      </c>
      <c r="B1795" s="5"/>
      <c r="C1795" s="6" t="n">
        <v>610</v>
      </c>
      <c r="D1795" s="7" t="n">
        <v>1</v>
      </c>
    </row>
    <row r="1796" customFormat="false" ht="13.8" hidden="false" customHeight="false" outlineLevel="0" collapsed="false">
      <c r="A1796" s="4" t="s">
        <v>1838</v>
      </c>
      <c r="B1796" s="5"/>
      <c r="C1796" s="6" t="n">
        <v>610</v>
      </c>
      <c r="D1796" s="5" t="s">
        <v>271</v>
      </c>
    </row>
    <row r="1797" customFormat="false" ht="13.8" hidden="false" customHeight="false" outlineLevel="0" collapsed="false">
      <c r="A1797" s="4" t="s">
        <v>1839</v>
      </c>
      <c r="B1797" s="5"/>
      <c r="C1797" s="6" t="n">
        <v>610</v>
      </c>
      <c r="D1797" s="5" t="s">
        <v>271</v>
      </c>
    </row>
    <row r="1798" customFormat="false" ht="13.8" hidden="false" customHeight="false" outlineLevel="0" collapsed="false">
      <c r="A1798" s="4" t="s">
        <v>1840</v>
      </c>
      <c r="B1798" s="5"/>
      <c r="C1798" s="6" t="n">
        <v>750</v>
      </c>
      <c r="D1798" s="5" t="s">
        <v>271</v>
      </c>
    </row>
    <row r="1799" customFormat="false" ht="13.8" hidden="false" customHeight="false" outlineLevel="0" collapsed="false">
      <c r="A1799" s="4" t="s">
        <v>1841</v>
      </c>
      <c r="B1799" s="5"/>
      <c r="C1799" s="6" t="n">
        <v>750</v>
      </c>
      <c r="D1799" s="5" t="s">
        <v>271</v>
      </c>
    </row>
    <row r="1800" customFormat="false" ht="13.8" hidden="false" customHeight="false" outlineLevel="0" collapsed="false">
      <c r="A1800" s="4" t="s">
        <v>1842</v>
      </c>
      <c r="B1800" s="5"/>
      <c r="C1800" s="6" t="n">
        <v>750</v>
      </c>
      <c r="D1800" s="5" t="s">
        <v>271</v>
      </c>
    </row>
    <row r="1801" customFormat="false" ht="13.8" hidden="false" customHeight="false" outlineLevel="0" collapsed="false">
      <c r="A1801" s="4" t="s">
        <v>1843</v>
      </c>
      <c r="B1801" s="5"/>
      <c r="C1801" s="6" t="n">
        <v>750</v>
      </c>
      <c r="D1801" s="5" t="s">
        <v>271</v>
      </c>
    </row>
    <row r="1802" customFormat="false" ht="13.8" hidden="false" customHeight="false" outlineLevel="0" collapsed="false">
      <c r="A1802" s="4" t="s">
        <v>1844</v>
      </c>
      <c r="B1802" s="5"/>
      <c r="C1802" s="6" t="n">
        <v>750</v>
      </c>
      <c r="D1802" s="5" t="s">
        <v>271</v>
      </c>
    </row>
    <row r="1803" customFormat="false" ht="13.8" hidden="false" customHeight="false" outlineLevel="0" collapsed="false">
      <c r="A1803" s="4" t="s">
        <v>1845</v>
      </c>
      <c r="B1803" s="5"/>
      <c r="C1803" s="6" t="n">
        <v>750</v>
      </c>
      <c r="D1803" s="5" t="s">
        <v>271</v>
      </c>
    </row>
    <row r="1804" customFormat="false" ht="13.8" hidden="false" customHeight="false" outlineLevel="0" collapsed="false">
      <c r="A1804" s="4" t="s">
        <v>1846</v>
      </c>
      <c r="B1804" s="5"/>
      <c r="C1804" s="6" t="n">
        <v>750</v>
      </c>
      <c r="D1804" s="5" t="s">
        <v>271</v>
      </c>
    </row>
    <row r="1805" customFormat="false" ht="13.8" hidden="false" customHeight="false" outlineLevel="0" collapsed="false">
      <c r="A1805" s="4" t="s">
        <v>1847</v>
      </c>
      <c r="B1805" s="5"/>
      <c r="C1805" s="6" t="n">
        <v>740</v>
      </c>
      <c r="D1805" s="5" t="s">
        <v>271</v>
      </c>
    </row>
    <row r="1806" customFormat="false" ht="13.8" hidden="false" customHeight="false" outlineLevel="0" collapsed="false">
      <c r="A1806" s="4" t="s">
        <v>1848</v>
      </c>
      <c r="B1806" s="5"/>
      <c r="C1806" s="6" t="n">
        <v>825</v>
      </c>
      <c r="D1806" s="5" t="s">
        <v>271</v>
      </c>
    </row>
    <row r="1807" customFormat="false" ht="13.8" hidden="false" customHeight="false" outlineLevel="0" collapsed="false">
      <c r="A1807" s="4" t="s">
        <v>1849</v>
      </c>
      <c r="B1807" s="5"/>
      <c r="C1807" s="6" t="n">
        <v>825</v>
      </c>
      <c r="D1807" s="5" t="s">
        <v>271</v>
      </c>
    </row>
    <row r="1808" customFormat="false" ht="13.8" hidden="false" customHeight="false" outlineLevel="0" collapsed="false">
      <c r="A1808" s="4" t="s">
        <v>1850</v>
      </c>
      <c r="B1808" s="5"/>
      <c r="C1808" s="6" t="n">
        <v>740</v>
      </c>
      <c r="D1808" s="5" t="s">
        <v>271</v>
      </c>
    </row>
    <row r="1809" customFormat="false" ht="13.8" hidden="false" customHeight="false" outlineLevel="0" collapsed="false">
      <c r="A1809" s="4" t="s">
        <v>1851</v>
      </c>
      <c r="B1809" s="5"/>
      <c r="C1809" s="6" t="n">
        <v>740</v>
      </c>
      <c r="D1809" s="5" t="s">
        <v>271</v>
      </c>
    </row>
    <row r="1810" customFormat="false" ht="13.8" hidden="false" customHeight="false" outlineLevel="0" collapsed="false">
      <c r="A1810" s="4" t="s">
        <v>1852</v>
      </c>
      <c r="B1810" s="5"/>
      <c r="C1810" s="6" t="n">
        <v>740</v>
      </c>
      <c r="D1810" s="5" t="s">
        <v>271</v>
      </c>
    </row>
    <row r="1811" customFormat="false" ht="13.8" hidden="false" customHeight="false" outlineLevel="0" collapsed="false">
      <c r="A1811" s="4" t="s">
        <v>1853</v>
      </c>
      <c r="B1811" s="5"/>
      <c r="C1811" s="6" t="n">
        <v>740</v>
      </c>
      <c r="D1811" s="5" t="s">
        <v>271</v>
      </c>
    </row>
    <row r="1812" customFormat="false" ht="13.8" hidden="false" customHeight="false" outlineLevel="0" collapsed="false">
      <c r="A1812" s="4" t="s">
        <v>1854</v>
      </c>
      <c r="B1812" s="5"/>
      <c r="C1812" s="6" t="n">
        <v>740</v>
      </c>
      <c r="D1812" s="5" t="s">
        <v>271</v>
      </c>
    </row>
    <row r="1813" customFormat="false" ht="13.8" hidden="false" customHeight="false" outlineLevel="0" collapsed="false">
      <c r="A1813" s="4" t="s">
        <v>1855</v>
      </c>
      <c r="B1813" s="5"/>
      <c r="C1813" s="6" t="n">
        <v>740</v>
      </c>
      <c r="D1813" s="5" t="s">
        <v>271</v>
      </c>
    </row>
    <row r="1814" customFormat="false" ht="13.8" hidden="false" customHeight="false" outlineLevel="0" collapsed="false">
      <c r="A1814" s="4" t="s">
        <v>1856</v>
      </c>
      <c r="B1814" s="5"/>
      <c r="C1814" s="6" t="n">
        <v>740</v>
      </c>
      <c r="D1814" s="5" t="s">
        <v>271</v>
      </c>
    </row>
    <row r="1815" customFormat="false" ht="13.8" hidden="false" customHeight="false" outlineLevel="0" collapsed="false">
      <c r="A1815" s="4" t="s">
        <v>1857</v>
      </c>
      <c r="B1815" s="5"/>
      <c r="C1815" s="9" t="n">
        <v>1900</v>
      </c>
      <c r="D1815" s="5" t="s">
        <v>271</v>
      </c>
    </row>
    <row r="1816" customFormat="false" ht="22.35" hidden="false" customHeight="false" outlineLevel="0" collapsed="false">
      <c r="A1816" s="4" t="s">
        <v>1858</v>
      </c>
      <c r="B1816" s="5"/>
      <c r="C1816" s="9" t="n">
        <v>1900</v>
      </c>
      <c r="D1816" s="5" t="s">
        <v>1246</v>
      </c>
    </row>
    <row r="1817" customFormat="false" ht="13.8" hidden="false" customHeight="false" outlineLevel="0" collapsed="false">
      <c r="A1817" s="4" t="s">
        <v>1859</v>
      </c>
      <c r="B1817" s="5"/>
      <c r="C1817" s="9" t="n">
        <v>1900</v>
      </c>
      <c r="D1817" s="5" t="s">
        <v>271</v>
      </c>
    </row>
    <row r="1818" customFormat="false" ht="13.8" hidden="false" customHeight="false" outlineLevel="0" collapsed="false">
      <c r="A1818" s="4" t="s">
        <v>1860</v>
      </c>
      <c r="B1818" s="5"/>
      <c r="C1818" s="9" t="n">
        <v>1900</v>
      </c>
      <c r="D1818" s="5" t="s">
        <v>271</v>
      </c>
    </row>
    <row r="1819" customFormat="false" ht="13.8" hidden="false" customHeight="false" outlineLevel="0" collapsed="false">
      <c r="A1819" s="4" t="s">
        <v>1861</v>
      </c>
      <c r="B1819" s="5"/>
      <c r="C1819" s="9" t="n">
        <v>1560</v>
      </c>
      <c r="D1819" s="5" t="s">
        <v>271</v>
      </c>
    </row>
    <row r="1820" customFormat="false" ht="13.8" hidden="false" customHeight="false" outlineLevel="0" collapsed="false">
      <c r="A1820" s="4" t="s">
        <v>1862</v>
      </c>
      <c r="B1820" s="5"/>
      <c r="C1820" s="9" t="n">
        <v>1900</v>
      </c>
      <c r="D1820" s="5" t="s">
        <v>271</v>
      </c>
    </row>
    <row r="1821" customFormat="false" ht="22.35" hidden="false" customHeight="false" outlineLevel="0" collapsed="false">
      <c r="A1821" s="4" t="s">
        <v>1863</v>
      </c>
      <c r="B1821" s="5"/>
      <c r="C1821" s="9" t="n">
        <v>1900</v>
      </c>
      <c r="D1821" s="5" t="s">
        <v>1246</v>
      </c>
    </row>
    <row r="1822" customFormat="false" ht="22.35" hidden="false" customHeight="false" outlineLevel="0" collapsed="false">
      <c r="A1822" s="4" t="s">
        <v>1864</v>
      </c>
      <c r="B1822" s="5"/>
      <c r="C1822" s="9" t="n">
        <v>1900</v>
      </c>
      <c r="D1822" s="5" t="s">
        <v>1246</v>
      </c>
    </row>
    <row r="1823" customFormat="false" ht="22.35" hidden="false" customHeight="false" outlineLevel="0" collapsed="false">
      <c r="A1823" s="4" t="s">
        <v>1865</v>
      </c>
      <c r="B1823" s="5"/>
      <c r="C1823" s="9" t="n">
        <v>1900</v>
      </c>
      <c r="D1823" s="5" t="s">
        <v>1246</v>
      </c>
    </row>
    <row r="1824" customFormat="false" ht="22.35" hidden="false" customHeight="false" outlineLevel="0" collapsed="false">
      <c r="A1824" s="4" t="s">
        <v>1866</v>
      </c>
      <c r="B1824" s="5"/>
      <c r="C1824" s="9" t="n">
        <v>1900</v>
      </c>
      <c r="D1824" s="5" t="s">
        <v>1246</v>
      </c>
    </row>
    <row r="1825" customFormat="false" ht="13.8" hidden="false" customHeight="false" outlineLevel="0" collapsed="false">
      <c r="A1825" s="4" t="s">
        <v>1867</v>
      </c>
      <c r="B1825" s="5"/>
      <c r="C1825" s="9" t="n">
        <v>1900</v>
      </c>
      <c r="D1825" s="5" t="s">
        <v>271</v>
      </c>
    </row>
    <row r="1826" customFormat="false" ht="22.35" hidden="false" customHeight="false" outlineLevel="0" collapsed="false">
      <c r="A1826" s="4" t="s">
        <v>1868</v>
      </c>
      <c r="B1826" s="5"/>
      <c r="C1826" s="9" t="n">
        <v>1900</v>
      </c>
      <c r="D1826" s="5" t="s">
        <v>1246</v>
      </c>
    </row>
    <row r="1827" customFormat="false" ht="13.8" hidden="false" customHeight="false" outlineLevel="0" collapsed="false">
      <c r="A1827" s="4" t="s">
        <v>1869</v>
      </c>
      <c r="B1827" s="5"/>
      <c r="C1827" s="6" t="n">
        <v>695</v>
      </c>
      <c r="D1827" s="5" t="s">
        <v>271</v>
      </c>
    </row>
    <row r="1828" customFormat="false" ht="13.8" hidden="false" customHeight="false" outlineLevel="0" collapsed="false">
      <c r="A1828" s="4" t="s">
        <v>1870</v>
      </c>
      <c r="B1828" s="5"/>
      <c r="C1828" s="6" t="n">
        <v>695</v>
      </c>
      <c r="D1828" s="5" t="s">
        <v>271</v>
      </c>
    </row>
    <row r="1829" customFormat="false" ht="13.8" hidden="false" customHeight="false" outlineLevel="0" collapsed="false">
      <c r="A1829" s="4" t="s">
        <v>1871</v>
      </c>
      <c r="B1829" s="5"/>
      <c r="C1829" s="6" t="n">
        <v>750</v>
      </c>
      <c r="D1829" s="5" t="s">
        <v>271</v>
      </c>
    </row>
    <row r="1830" customFormat="false" ht="13.8" hidden="false" customHeight="false" outlineLevel="0" collapsed="false">
      <c r="A1830" s="4" t="s">
        <v>1872</v>
      </c>
      <c r="B1830" s="5"/>
      <c r="C1830" s="6" t="n">
        <v>750</v>
      </c>
      <c r="D1830" s="5" t="s">
        <v>271</v>
      </c>
    </row>
    <row r="1831" customFormat="false" ht="13.8" hidden="false" customHeight="false" outlineLevel="0" collapsed="false">
      <c r="A1831" s="4" t="s">
        <v>1873</v>
      </c>
      <c r="B1831" s="5"/>
      <c r="C1831" s="6" t="n">
        <v>750</v>
      </c>
      <c r="D1831" s="5" t="s">
        <v>271</v>
      </c>
    </row>
    <row r="1832" customFormat="false" ht="13.8" hidden="false" customHeight="false" outlineLevel="0" collapsed="false">
      <c r="A1832" s="4" t="s">
        <v>1874</v>
      </c>
      <c r="B1832" s="5"/>
      <c r="C1832" s="6" t="n">
        <v>750</v>
      </c>
      <c r="D1832" s="5" t="s">
        <v>271</v>
      </c>
    </row>
    <row r="1833" customFormat="false" ht="13.8" hidden="false" customHeight="false" outlineLevel="0" collapsed="false">
      <c r="A1833" s="4" t="s">
        <v>1875</v>
      </c>
      <c r="B1833" s="5"/>
      <c r="C1833" s="6" t="n">
        <v>750</v>
      </c>
      <c r="D1833" s="5" t="s">
        <v>271</v>
      </c>
    </row>
    <row r="1834" customFormat="false" ht="13.8" hidden="false" customHeight="false" outlineLevel="0" collapsed="false">
      <c r="A1834" s="4" t="s">
        <v>1876</v>
      </c>
      <c r="B1834" s="5"/>
      <c r="C1834" s="6" t="n">
        <v>750</v>
      </c>
      <c r="D1834" s="5" t="s">
        <v>271</v>
      </c>
    </row>
    <row r="1835" customFormat="false" ht="13.8" hidden="false" customHeight="false" outlineLevel="0" collapsed="false">
      <c r="A1835" s="4" t="s">
        <v>1877</v>
      </c>
      <c r="B1835" s="5"/>
      <c r="C1835" s="6" t="n">
        <v>750</v>
      </c>
      <c r="D1835" s="5" t="s">
        <v>271</v>
      </c>
    </row>
    <row r="1836" customFormat="false" ht="13.8" hidden="false" customHeight="false" outlineLevel="0" collapsed="false">
      <c r="A1836" s="4" t="s">
        <v>1878</v>
      </c>
      <c r="B1836" s="5"/>
      <c r="C1836" s="6" t="n">
        <v>750</v>
      </c>
      <c r="D1836" s="5" t="s">
        <v>271</v>
      </c>
    </row>
    <row r="1837" customFormat="false" ht="22.35" hidden="false" customHeight="false" outlineLevel="0" collapsed="false">
      <c r="A1837" s="4" t="s">
        <v>1879</v>
      </c>
      <c r="B1837" s="5"/>
      <c r="C1837" s="6" t="n">
        <v>750</v>
      </c>
      <c r="D1837" s="5" t="s">
        <v>1246</v>
      </c>
    </row>
    <row r="1838" customFormat="false" ht="13.8" hidden="false" customHeight="false" outlineLevel="0" collapsed="false">
      <c r="A1838" s="4" t="s">
        <v>1880</v>
      </c>
      <c r="B1838" s="5"/>
      <c r="C1838" s="6" t="n">
        <v>750</v>
      </c>
      <c r="D1838" s="5" t="s">
        <v>271</v>
      </c>
    </row>
    <row r="1839" customFormat="false" ht="22.35" hidden="false" customHeight="false" outlineLevel="0" collapsed="false">
      <c r="A1839" s="4" t="s">
        <v>1881</v>
      </c>
      <c r="B1839" s="5"/>
      <c r="C1839" s="6" t="n">
        <v>750</v>
      </c>
      <c r="D1839" s="5" t="s">
        <v>1246</v>
      </c>
    </row>
    <row r="1840" customFormat="false" ht="22.35" hidden="false" customHeight="false" outlineLevel="0" collapsed="false">
      <c r="A1840" s="4" t="s">
        <v>1882</v>
      </c>
      <c r="B1840" s="5"/>
      <c r="C1840" s="6" t="n">
        <v>750</v>
      </c>
      <c r="D1840" s="5" t="s">
        <v>1246</v>
      </c>
    </row>
    <row r="1841" customFormat="false" ht="13.8" hidden="false" customHeight="false" outlineLevel="0" collapsed="false">
      <c r="A1841" s="4" t="s">
        <v>1883</v>
      </c>
      <c r="B1841" s="5"/>
      <c r="C1841" s="6" t="n">
        <v>750</v>
      </c>
      <c r="D1841" s="5" t="s">
        <v>271</v>
      </c>
    </row>
    <row r="1842" customFormat="false" ht="13.8" hidden="false" customHeight="false" outlineLevel="0" collapsed="false">
      <c r="A1842" s="4" t="s">
        <v>1884</v>
      </c>
      <c r="B1842" s="5"/>
      <c r="C1842" s="6" t="n">
        <v>695</v>
      </c>
      <c r="D1842" s="5" t="s">
        <v>271</v>
      </c>
    </row>
    <row r="1843" customFormat="false" ht="13.8" hidden="false" customHeight="false" outlineLevel="0" collapsed="false">
      <c r="A1843" s="4" t="s">
        <v>1885</v>
      </c>
      <c r="B1843" s="5"/>
      <c r="C1843" s="6" t="n">
        <v>695</v>
      </c>
      <c r="D1843" s="5" t="s">
        <v>271</v>
      </c>
    </row>
    <row r="1844" customFormat="false" ht="13.8" hidden="false" customHeight="false" outlineLevel="0" collapsed="false">
      <c r="A1844" s="4" t="s">
        <v>1886</v>
      </c>
      <c r="B1844" s="5"/>
      <c r="C1844" s="6" t="n">
        <v>695</v>
      </c>
      <c r="D1844" s="5" t="s">
        <v>271</v>
      </c>
    </row>
    <row r="1845" customFormat="false" ht="13.8" hidden="false" customHeight="false" outlineLevel="0" collapsed="false">
      <c r="A1845" s="4" t="s">
        <v>1887</v>
      </c>
      <c r="B1845" s="5"/>
      <c r="C1845" s="6" t="n">
        <v>695</v>
      </c>
      <c r="D1845" s="5" t="s">
        <v>271</v>
      </c>
    </row>
    <row r="1846" customFormat="false" ht="13.8" hidden="false" customHeight="false" outlineLevel="0" collapsed="false">
      <c r="A1846" s="4" t="s">
        <v>1888</v>
      </c>
      <c r="B1846" s="5"/>
      <c r="C1846" s="6" t="n">
        <v>715</v>
      </c>
      <c r="D1846" s="5" t="s">
        <v>271</v>
      </c>
    </row>
    <row r="1847" customFormat="false" ht="13.8" hidden="false" customHeight="false" outlineLevel="0" collapsed="false">
      <c r="A1847" s="4" t="s">
        <v>1889</v>
      </c>
      <c r="B1847" s="5"/>
      <c r="C1847" s="6" t="n">
        <v>715</v>
      </c>
      <c r="D1847" s="5" t="s">
        <v>271</v>
      </c>
    </row>
    <row r="1848" customFormat="false" ht="13.8" hidden="false" customHeight="false" outlineLevel="0" collapsed="false">
      <c r="A1848" s="4" t="s">
        <v>1890</v>
      </c>
      <c r="B1848" s="5"/>
      <c r="C1848" s="6" t="n">
        <v>715</v>
      </c>
      <c r="D1848" s="5" t="s">
        <v>271</v>
      </c>
    </row>
    <row r="1849" customFormat="false" ht="22.35" hidden="false" customHeight="false" outlineLevel="0" collapsed="false">
      <c r="A1849" s="4" t="s">
        <v>1891</v>
      </c>
      <c r="B1849" s="5"/>
      <c r="C1849" s="6" t="n">
        <v>825</v>
      </c>
      <c r="D1849" s="5" t="s">
        <v>1246</v>
      </c>
    </row>
    <row r="1850" customFormat="false" ht="13.8" hidden="false" customHeight="false" outlineLevel="0" collapsed="false">
      <c r="A1850" s="4" t="s">
        <v>1892</v>
      </c>
      <c r="B1850" s="5"/>
      <c r="C1850" s="6" t="n">
        <v>695</v>
      </c>
      <c r="D1850" s="5" t="s">
        <v>271</v>
      </c>
    </row>
    <row r="1851" customFormat="false" ht="13.8" hidden="false" customHeight="false" outlineLevel="0" collapsed="false">
      <c r="A1851" s="4" t="s">
        <v>1893</v>
      </c>
      <c r="B1851" s="5"/>
      <c r="C1851" s="6" t="n">
        <v>695</v>
      </c>
      <c r="D1851" s="5" t="s">
        <v>271</v>
      </c>
    </row>
    <row r="1852" customFormat="false" ht="13.8" hidden="false" customHeight="false" outlineLevel="0" collapsed="false">
      <c r="A1852" s="4" t="s">
        <v>1894</v>
      </c>
      <c r="B1852" s="5"/>
      <c r="C1852" s="6" t="n">
        <v>740</v>
      </c>
      <c r="D1852" s="5" t="s">
        <v>271</v>
      </c>
    </row>
    <row r="1853" customFormat="false" ht="22.35" hidden="false" customHeight="false" outlineLevel="0" collapsed="false">
      <c r="A1853" s="4" t="s">
        <v>1895</v>
      </c>
      <c r="B1853" s="5"/>
      <c r="C1853" s="6" t="n">
        <v>695</v>
      </c>
      <c r="D1853" s="5" t="s">
        <v>1246</v>
      </c>
    </row>
    <row r="1854" customFormat="false" ht="22.35" hidden="false" customHeight="false" outlineLevel="0" collapsed="false">
      <c r="A1854" s="4" t="s">
        <v>1896</v>
      </c>
      <c r="B1854" s="5"/>
      <c r="C1854" s="6" t="n">
        <v>740</v>
      </c>
      <c r="D1854" s="5" t="s">
        <v>1246</v>
      </c>
    </row>
    <row r="1855" customFormat="false" ht="13.8" hidden="false" customHeight="false" outlineLevel="0" collapsed="false">
      <c r="A1855" s="4" t="s">
        <v>1897</v>
      </c>
      <c r="B1855" s="5"/>
      <c r="C1855" s="6" t="n">
        <v>740</v>
      </c>
      <c r="D1855" s="5" t="s">
        <v>271</v>
      </c>
    </row>
    <row r="1856" customFormat="false" ht="13.8" hidden="false" customHeight="false" outlineLevel="0" collapsed="false">
      <c r="A1856" s="4" t="s">
        <v>1898</v>
      </c>
      <c r="B1856" s="5"/>
      <c r="C1856" s="6" t="n">
        <v>740</v>
      </c>
      <c r="D1856" s="5" t="s">
        <v>271</v>
      </c>
    </row>
    <row r="1857" customFormat="false" ht="22.35" hidden="false" customHeight="false" outlineLevel="0" collapsed="false">
      <c r="A1857" s="4" t="s">
        <v>1899</v>
      </c>
      <c r="B1857" s="5"/>
      <c r="C1857" s="6" t="n">
        <v>740</v>
      </c>
      <c r="D1857" s="5" t="s">
        <v>1246</v>
      </c>
    </row>
    <row r="1858" customFormat="false" ht="13.8" hidden="false" customHeight="false" outlineLevel="0" collapsed="false">
      <c r="A1858" s="4" t="s">
        <v>1900</v>
      </c>
      <c r="B1858" s="5"/>
      <c r="C1858" s="6" t="n">
        <v>740</v>
      </c>
      <c r="D1858" s="5" t="s">
        <v>271</v>
      </c>
    </row>
    <row r="1859" customFormat="false" ht="13.8" hidden="false" customHeight="false" outlineLevel="0" collapsed="false">
      <c r="A1859" s="4" t="s">
        <v>1901</v>
      </c>
      <c r="B1859" s="5"/>
      <c r="C1859" s="6" t="n">
        <v>740</v>
      </c>
      <c r="D1859" s="5" t="s">
        <v>271</v>
      </c>
    </row>
    <row r="1860" customFormat="false" ht="22.35" hidden="false" customHeight="false" outlineLevel="0" collapsed="false">
      <c r="A1860" s="4" t="s">
        <v>1902</v>
      </c>
      <c r="B1860" s="5"/>
      <c r="C1860" s="6" t="n">
        <v>740</v>
      </c>
      <c r="D1860" s="5" t="s">
        <v>1246</v>
      </c>
    </row>
    <row r="1861" customFormat="false" ht="22.35" hidden="false" customHeight="false" outlineLevel="0" collapsed="false">
      <c r="A1861" s="4" t="s">
        <v>1903</v>
      </c>
      <c r="B1861" s="5"/>
      <c r="C1861" s="6" t="n">
        <v>740</v>
      </c>
      <c r="D1861" s="5" t="s">
        <v>1246</v>
      </c>
    </row>
    <row r="1862" customFormat="false" ht="13.8" hidden="false" customHeight="false" outlineLevel="0" collapsed="false">
      <c r="A1862" s="4" t="s">
        <v>1904</v>
      </c>
      <c r="B1862" s="5"/>
      <c r="C1862" s="6" t="n">
        <v>740</v>
      </c>
      <c r="D1862" s="5" t="s">
        <v>271</v>
      </c>
    </row>
    <row r="1863" customFormat="false" ht="13.8" hidden="false" customHeight="false" outlineLevel="0" collapsed="false">
      <c r="A1863" s="4" t="s">
        <v>1905</v>
      </c>
      <c r="B1863" s="5"/>
      <c r="C1863" s="9" t="n">
        <v>1900</v>
      </c>
      <c r="D1863" s="5" t="s">
        <v>271</v>
      </c>
    </row>
    <row r="1864" customFormat="false" ht="13.8" hidden="false" customHeight="false" outlineLevel="0" collapsed="false">
      <c r="A1864" s="4" t="s">
        <v>1906</v>
      </c>
      <c r="B1864" s="5"/>
      <c r="C1864" s="6" t="n">
        <v>740</v>
      </c>
      <c r="D1864" s="5" t="s">
        <v>271</v>
      </c>
    </row>
    <row r="1865" customFormat="false" ht="13.8" hidden="false" customHeight="false" outlineLevel="0" collapsed="false">
      <c r="A1865" s="4" t="s">
        <v>1907</v>
      </c>
      <c r="B1865" s="5"/>
      <c r="C1865" s="6" t="n">
        <v>740</v>
      </c>
      <c r="D1865" s="5" t="s">
        <v>271</v>
      </c>
    </row>
    <row r="1866" customFormat="false" ht="13.8" hidden="false" customHeight="false" outlineLevel="0" collapsed="false">
      <c r="A1866" s="4" t="s">
        <v>1908</v>
      </c>
      <c r="B1866" s="5"/>
      <c r="C1866" s="6" t="n">
        <v>740</v>
      </c>
      <c r="D1866" s="5" t="s">
        <v>271</v>
      </c>
    </row>
    <row r="1867" customFormat="false" ht="13.8" hidden="false" customHeight="false" outlineLevel="0" collapsed="false">
      <c r="A1867" s="4" t="s">
        <v>1909</v>
      </c>
      <c r="B1867" s="5"/>
      <c r="C1867" s="6" t="n">
        <v>740</v>
      </c>
      <c r="D1867" s="5" t="s">
        <v>271</v>
      </c>
    </row>
    <row r="1868" customFormat="false" ht="13.8" hidden="false" customHeight="false" outlineLevel="0" collapsed="false">
      <c r="A1868" s="4" t="s">
        <v>1910</v>
      </c>
      <c r="B1868" s="5"/>
      <c r="C1868" s="6" t="n">
        <v>740</v>
      </c>
      <c r="D1868" s="5" t="s">
        <v>271</v>
      </c>
    </row>
    <row r="1869" customFormat="false" ht="13.8" hidden="false" customHeight="false" outlineLevel="0" collapsed="false">
      <c r="A1869" s="4" t="s">
        <v>1911</v>
      </c>
      <c r="B1869" s="5"/>
      <c r="C1869" s="6" t="n">
        <v>740</v>
      </c>
      <c r="D1869" s="5" t="s">
        <v>271</v>
      </c>
    </row>
    <row r="1870" customFormat="false" ht="105.95" hidden="false" customHeight="false" outlineLevel="0" collapsed="false">
      <c r="A1870" s="4" t="s">
        <v>1912</v>
      </c>
      <c r="B1870" s="5"/>
      <c r="C1870" s="6" t="n">
        <v>470</v>
      </c>
      <c r="D1870" s="5" t="s">
        <v>428</v>
      </c>
    </row>
    <row r="1871" customFormat="false" ht="13.8" hidden="false" customHeight="false" outlineLevel="0" collapsed="false">
      <c r="A1871" s="4" t="s">
        <v>1913</v>
      </c>
      <c r="B1871" s="5"/>
      <c r="C1871" s="6" t="n">
        <v>895</v>
      </c>
      <c r="D1871" s="7" t="n">
        <v>1</v>
      </c>
    </row>
    <row r="1872" customFormat="false" ht="13.8" hidden="false" customHeight="false" outlineLevel="0" collapsed="false">
      <c r="A1872" s="4" t="s">
        <v>1914</v>
      </c>
      <c r="B1872" s="5"/>
      <c r="C1872" s="9" t="n">
        <v>1045</v>
      </c>
      <c r="D1872" s="5" t="s">
        <v>271</v>
      </c>
    </row>
    <row r="1873" customFormat="false" ht="13.8" hidden="false" customHeight="false" outlineLevel="0" collapsed="false">
      <c r="A1873" s="4" t="s">
        <v>1915</v>
      </c>
      <c r="B1873" s="5"/>
      <c r="C1873" s="6" t="n">
        <v>980</v>
      </c>
      <c r="D1873" s="7" t="n">
        <v>1</v>
      </c>
    </row>
    <row r="1874" customFormat="false" ht="13.8" hidden="false" customHeight="false" outlineLevel="0" collapsed="false">
      <c r="A1874" s="4" t="s">
        <v>1916</v>
      </c>
      <c r="B1874" s="5"/>
      <c r="C1874" s="6" t="n">
        <v>650</v>
      </c>
      <c r="D1874" s="7" t="n">
        <v>1</v>
      </c>
    </row>
    <row r="1875" customFormat="false" ht="13.8" hidden="false" customHeight="false" outlineLevel="0" collapsed="false">
      <c r="A1875" s="4" t="s">
        <v>1917</v>
      </c>
      <c r="B1875" s="5"/>
      <c r="C1875" s="6" t="n">
        <v>300</v>
      </c>
      <c r="D1875" s="7" t="n">
        <v>1</v>
      </c>
    </row>
    <row r="1876" customFormat="false" ht="13.8" hidden="false" customHeight="false" outlineLevel="0" collapsed="false">
      <c r="A1876" s="4" t="s">
        <v>1918</v>
      </c>
      <c r="B1876" s="5"/>
      <c r="C1876" s="9" t="n">
        <v>1300</v>
      </c>
      <c r="D1876" s="7" t="n">
        <v>1</v>
      </c>
    </row>
    <row r="1877" customFormat="false" ht="13.8" hidden="false" customHeight="false" outlineLevel="0" collapsed="false">
      <c r="A1877" s="4" t="s">
        <v>1919</v>
      </c>
      <c r="B1877" s="5"/>
      <c r="C1877" s="9" t="n">
        <v>1300</v>
      </c>
      <c r="D1877" s="5" t="s">
        <v>128</v>
      </c>
    </row>
    <row r="1878" customFormat="false" ht="13.8" hidden="false" customHeight="false" outlineLevel="0" collapsed="false">
      <c r="A1878" s="4" t="s">
        <v>1920</v>
      </c>
      <c r="B1878" s="5"/>
      <c r="C1878" s="9" t="n">
        <v>2565</v>
      </c>
      <c r="D1878" s="7" t="n">
        <v>1</v>
      </c>
    </row>
    <row r="1879" customFormat="false" ht="105.95" hidden="false" customHeight="false" outlineLevel="0" collapsed="false">
      <c r="A1879" s="4" t="s">
        <v>1921</v>
      </c>
      <c r="B1879" s="5"/>
      <c r="C1879" s="9" t="n">
        <v>4150</v>
      </c>
      <c r="D1879" s="5" t="s">
        <v>1922</v>
      </c>
    </row>
    <row r="1880" customFormat="false" ht="105.95" hidden="false" customHeight="false" outlineLevel="0" collapsed="false">
      <c r="A1880" s="4" t="s">
        <v>1923</v>
      </c>
      <c r="B1880" s="5"/>
      <c r="C1880" s="9" t="n">
        <v>3950</v>
      </c>
      <c r="D1880" s="5" t="s">
        <v>1922</v>
      </c>
    </row>
    <row r="1881" customFormat="false" ht="13.8" hidden="false" customHeight="false" outlineLevel="0" collapsed="false">
      <c r="A1881" s="4" t="s">
        <v>1924</v>
      </c>
      <c r="B1881" s="5"/>
      <c r="C1881" s="9" t="n">
        <v>1940</v>
      </c>
      <c r="D1881" s="5" t="s">
        <v>271</v>
      </c>
    </row>
    <row r="1882" customFormat="false" ht="13.8" hidden="false" customHeight="false" outlineLevel="0" collapsed="false">
      <c r="A1882" s="4" t="s">
        <v>1925</v>
      </c>
      <c r="B1882" s="5"/>
      <c r="C1882" s="6" t="n">
        <v>200</v>
      </c>
      <c r="D1882" s="7" t="n">
        <v>1</v>
      </c>
    </row>
    <row r="1883" customFormat="false" ht="13.8" hidden="false" customHeight="false" outlineLevel="0" collapsed="false">
      <c r="A1883" s="4" t="s">
        <v>1926</v>
      </c>
      <c r="B1883" s="5"/>
      <c r="C1883" s="9" t="n">
        <v>1455</v>
      </c>
      <c r="D1883" s="5" t="s">
        <v>128</v>
      </c>
    </row>
    <row r="1884" customFormat="false" ht="13.8" hidden="false" customHeight="false" outlineLevel="0" collapsed="false">
      <c r="A1884" s="4" t="s">
        <v>1927</v>
      </c>
      <c r="B1884" s="5"/>
      <c r="C1884" s="9" t="n">
        <v>1005</v>
      </c>
      <c r="D1884" s="5" t="s">
        <v>128</v>
      </c>
    </row>
    <row r="1885" customFormat="false" ht="13.8" hidden="false" customHeight="false" outlineLevel="0" collapsed="false">
      <c r="A1885" s="4" t="s">
        <v>1928</v>
      </c>
      <c r="B1885" s="5"/>
      <c r="C1885" s="6" t="n">
        <v>815</v>
      </c>
      <c r="D1885" s="5" t="s">
        <v>128</v>
      </c>
    </row>
    <row r="1886" customFormat="false" ht="105.95" hidden="false" customHeight="false" outlineLevel="0" collapsed="false">
      <c r="A1886" s="4" t="s">
        <v>1929</v>
      </c>
      <c r="B1886" s="5"/>
      <c r="C1886" s="9" t="n">
        <v>3160</v>
      </c>
      <c r="D1886" s="5" t="s">
        <v>428</v>
      </c>
    </row>
    <row r="1887" customFormat="false" ht="13.8" hidden="false" customHeight="false" outlineLevel="0" collapsed="false">
      <c r="A1887" s="4" t="s">
        <v>1930</v>
      </c>
      <c r="B1887" s="5"/>
      <c r="C1887" s="9" t="n">
        <v>1530</v>
      </c>
      <c r="D1887" s="7" t="n">
        <v>1</v>
      </c>
    </row>
    <row r="1888" customFormat="false" ht="13.8" hidden="false" customHeight="false" outlineLevel="0" collapsed="false">
      <c r="A1888" s="4" t="s">
        <v>1931</v>
      </c>
      <c r="B1888" s="5"/>
      <c r="C1888" s="9" t="n">
        <v>2270</v>
      </c>
      <c r="D1888" s="5" t="s">
        <v>135</v>
      </c>
    </row>
    <row r="1889" customFormat="false" ht="116.4" hidden="false" customHeight="false" outlineLevel="0" collapsed="false">
      <c r="A1889" s="4" t="s">
        <v>1932</v>
      </c>
      <c r="B1889" s="5"/>
      <c r="C1889" s="9" t="n">
        <v>4745</v>
      </c>
      <c r="D1889" s="5" t="s">
        <v>1933</v>
      </c>
    </row>
    <row r="1890" customFormat="false" ht="13.8" hidden="false" customHeight="false" outlineLevel="0" collapsed="false">
      <c r="A1890" s="4" t="s">
        <v>1934</v>
      </c>
      <c r="B1890" s="5"/>
      <c r="C1890" s="6" t="n">
        <v>410</v>
      </c>
      <c r="D1890" s="7" t="n">
        <v>1</v>
      </c>
    </row>
    <row r="1891" customFormat="false" ht="105.95" hidden="false" customHeight="false" outlineLevel="0" collapsed="false">
      <c r="A1891" s="4" t="s">
        <v>1935</v>
      </c>
      <c r="B1891" s="5"/>
      <c r="C1891" s="9" t="n">
        <v>2805</v>
      </c>
      <c r="D1891" s="5" t="s">
        <v>428</v>
      </c>
    </row>
    <row r="1892" customFormat="false" ht="13.8" hidden="false" customHeight="false" outlineLevel="0" collapsed="false">
      <c r="A1892" s="4" t="s">
        <v>1936</v>
      </c>
      <c r="B1892" s="5"/>
      <c r="C1892" s="9" t="n">
        <v>1080</v>
      </c>
      <c r="D1892" s="7" t="n">
        <v>1</v>
      </c>
    </row>
    <row r="1893" customFormat="false" ht="13.8" hidden="false" customHeight="false" outlineLevel="0" collapsed="false">
      <c r="A1893" s="4" t="s">
        <v>1937</v>
      </c>
      <c r="B1893" s="5"/>
      <c r="C1893" s="6" t="n">
        <v>1385</v>
      </c>
      <c r="D1893" s="5" t="s">
        <v>135</v>
      </c>
    </row>
    <row r="1894" customFormat="false" ht="74.6" hidden="false" customHeight="false" outlineLevel="0" collapsed="false">
      <c r="A1894" s="4" t="s">
        <v>1938</v>
      </c>
      <c r="B1894" s="5"/>
      <c r="C1894" s="9" t="n">
        <v>1100</v>
      </c>
      <c r="D1894" s="5" t="s">
        <v>1939</v>
      </c>
    </row>
    <row r="1895" customFormat="false" ht="13.8" hidden="false" customHeight="false" outlineLevel="0" collapsed="false">
      <c r="A1895" s="4" t="s">
        <v>1940</v>
      </c>
      <c r="B1895" s="5"/>
      <c r="C1895" s="6" t="n">
        <v>970</v>
      </c>
      <c r="D1895" s="7" t="n">
        <v>1</v>
      </c>
    </row>
    <row r="1896" customFormat="false" ht="13.8" hidden="false" customHeight="false" outlineLevel="0" collapsed="false">
      <c r="A1896" s="4" t="s">
        <v>1941</v>
      </c>
      <c r="B1896" s="5"/>
      <c r="C1896" s="6" t="n">
        <v>345</v>
      </c>
      <c r="D1896" s="7" t="n">
        <v>1</v>
      </c>
    </row>
    <row r="1897" customFormat="false" ht="74.6" hidden="false" customHeight="false" outlineLevel="0" collapsed="false">
      <c r="A1897" s="4" t="s">
        <v>1942</v>
      </c>
      <c r="B1897" s="5"/>
      <c r="C1897" s="6" t="n">
        <v>595</v>
      </c>
      <c r="D1897" s="5" t="s">
        <v>422</v>
      </c>
    </row>
    <row r="1898" customFormat="false" ht="13.8" hidden="false" customHeight="false" outlineLevel="0" collapsed="false">
      <c r="A1898" s="4" t="s">
        <v>1943</v>
      </c>
      <c r="B1898" s="5"/>
      <c r="C1898" s="9" t="n">
        <v>1890</v>
      </c>
      <c r="D1898" s="5" t="s">
        <v>237</v>
      </c>
    </row>
    <row r="1899" customFormat="false" ht="13.8" hidden="false" customHeight="false" outlineLevel="0" collapsed="false">
      <c r="A1899" s="4" t="s">
        <v>1944</v>
      </c>
      <c r="B1899" s="5"/>
      <c r="C1899" s="9" t="n">
        <v>1050</v>
      </c>
      <c r="D1899" s="5" t="s">
        <v>135</v>
      </c>
    </row>
    <row r="1900" customFormat="false" ht="13.8" hidden="false" customHeight="false" outlineLevel="0" collapsed="false">
      <c r="A1900" s="4" t="s">
        <v>1945</v>
      </c>
      <c r="B1900" s="5"/>
      <c r="C1900" s="9" t="n">
        <v>1720</v>
      </c>
      <c r="D1900" s="5" t="s">
        <v>56</v>
      </c>
    </row>
    <row r="1901" customFormat="false" ht="74.6" hidden="false" customHeight="false" outlineLevel="0" collapsed="false">
      <c r="A1901" s="4" t="s">
        <v>1946</v>
      </c>
      <c r="B1901" s="5"/>
      <c r="C1901" s="6" t="n">
        <v>595</v>
      </c>
      <c r="D1901" s="5" t="s">
        <v>422</v>
      </c>
    </row>
    <row r="1902" customFormat="false" ht="13.8" hidden="false" customHeight="false" outlineLevel="0" collapsed="false">
      <c r="A1902" s="4" t="s">
        <v>1947</v>
      </c>
      <c r="B1902" s="5"/>
      <c r="C1902" s="9" t="n">
        <v>2345</v>
      </c>
      <c r="D1902" s="5" t="s">
        <v>56</v>
      </c>
    </row>
    <row r="1903" customFormat="false" ht="13.8" hidden="false" customHeight="false" outlineLevel="0" collapsed="false">
      <c r="A1903" s="4" t="s">
        <v>1948</v>
      </c>
      <c r="B1903" s="5"/>
      <c r="C1903" s="6" t="n">
        <v>220</v>
      </c>
      <c r="D1903" s="7" t="n">
        <v>1</v>
      </c>
    </row>
    <row r="1904" customFormat="false" ht="13.8" hidden="false" customHeight="false" outlineLevel="0" collapsed="false">
      <c r="A1904" s="4" t="s">
        <v>1949</v>
      </c>
      <c r="B1904" s="5"/>
      <c r="C1904" s="9" t="n">
        <v>1730</v>
      </c>
      <c r="D1904" s="5" t="s">
        <v>135</v>
      </c>
    </row>
    <row r="1905" customFormat="false" ht="13.8" hidden="false" customHeight="false" outlineLevel="0" collapsed="false">
      <c r="A1905" s="4" t="s">
        <v>1950</v>
      </c>
      <c r="B1905" s="5"/>
      <c r="C1905" s="9" t="n">
        <v>1250</v>
      </c>
      <c r="D1905" s="5" t="s">
        <v>135</v>
      </c>
    </row>
    <row r="1906" customFormat="false" ht="13.8" hidden="false" customHeight="false" outlineLevel="0" collapsed="false">
      <c r="A1906" s="4" t="s">
        <v>1951</v>
      </c>
      <c r="B1906" s="5"/>
      <c r="C1906" s="6" t="n">
        <v>895</v>
      </c>
      <c r="D1906" s="5" t="s">
        <v>128</v>
      </c>
    </row>
    <row r="1907" customFormat="false" ht="13.8" hidden="false" customHeight="false" outlineLevel="0" collapsed="false">
      <c r="A1907" s="4" t="s">
        <v>1952</v>
      </c>
      <c r="B1907" s="5"/>
      <c r="C1907" s="6" t="n">
        <v>870</v>
      </c>
      <c r="D1907" s="8" t="n">
        <v>4</v>
      </c>
    </row>
    <row r="1908" customFormat="false" ht="13.8" hidden="false" customHeight="false" outlineLevel="0" collapsed="false">
      <c r="A1908" s="4" t="s">
        <v>1953</v>
      </c>
      <c r="B1908" s="5"/>
      <c r="C1908" s="6" t="n">
        <v>750</v>
      </c>
      <c r="D1908" s="8" t="n">
        <v>4</v>
      </c>
    </row>
    <row r="1909" customFormat="false" ht="13.8" hidden="false" customHeight="false" outlineLevel="0" collapsed="false">
      <c r="A1909" s="4" t="s">
        <v>1954</v>
      </c>
      <c r="B1909" s="5"/>
      <c r="C1909" s="6" t="n">
        <v>880</v>
      </c>
      <c r="D1909" s="5" t="s">
        <v>128</v>
      </c>
    </row>
    <row r="1910" customFormat="false" ht="105.95" hidden="false" customHeight="false" outlineLevel="0" collapsed="false">
      <c r="A1910" s="4" t="s">
        <v>1955</v>
      </c>
      <c r="B1910" s="5"/>
      <c r="C1910" s="9" t="n">
        <v>2565</v>
      </c>
      <c r="D1910" s="5" t="s">
        <v>428</v>
      </c>
    </row>
    <row r="1911" customFormat="false" ht="105.95" hidden="false" customHeight="false" outlineLevel="0" collapsed="false">
      <c r="A1911" s="4" t="s">
        <v>1956</v>
      </c>
      <c r="B1911" s="5"/>
      <c r="C1911" s="9" t="n">
        <v>1960</v>
      </c>
      <c r="D1911" s="5" t="s">
        <v>428</v>
      </c>
    </row>
    <row r="1912" customFormat="false" ht="13.8" hidden="false" customHeight="false" outlineLevel="0" collapsed="false">
      <c r="A1912" s="4" t="s">
        <v>1957</v>
      </c>
      <c r="B1912" s="5"/>
      <c r="C1912" s="9" t="n">
        <v>1400</v>
      </c>
      <c r="D1912" s="7" t="n">
        <v>1</v>
      </c>
    </row>
    <row r="1913" customFormat="false" ht="13.8" hidden="false" customHeight="false" outlineLevel="0" collapsed="false">
      <c r="A1913" s="4" t="s">
        <v>1958</v>
      </c>
      <c r="B1913" s="5"/>
      <c r="C1913" s="6" t="n">
        <v>595</v>
      </c>
      <c r="D1913" s="7" t="n">
        <v>1</v>
      </c>
    </row>
    <row r="1914" customFormat="false" ht="13.8" hidden="false" customHeight="false" outlineLevel="0" collapsed="false">
      <c r="A1914" s="4" t="s">
        <v>1959</v>
      </c>
      <c r="B1914" s="5"/>
      <c r="C1914" s="9" t="n">
        <v>1335</v>
      </c>
      <c r="D1914" s="5" t="s">
        <v>806</v>
      </c>
    </row>
    <row r="1915" customFormat="false" ht="13.8" hidden="false" customHeight="false" outlineLevel="0" collapsed="false">
      <c r="A1915" s="4" t="s">
        <v>1960</v>
      </c>
      <c r="B1915" s="5"/>
      <c r="C1915" s="9" t="n">
        <v>1100</v>
      </c>
      <c r="D1915" s="5" t="s">
        <v>135</v>
      </c>
    </row>
    <row r="1916" customFormat="false" ht="105.95" hidden="false" customHeight="false" outlineLevel="0" collapsed="false">
      <c r="A1916" s="4" t="s">
        <v>1961</v>
      </c>
      <c r="B1916" s="5"/>
      <c r="C1916" s="6" t="n">
        <v>460</v>
      </c>
      <c r="D1916" s="5" t="s">
        <v>1962</v>
      </c>
    </row>
    <row r="1917" customFormat="false" ht="13.8" hidden="false" customHeight="false" outlineLevel="0" collapsed="false">
      <c r="A1917" s="4" t="s">
        <v>1963</v>
      </c>
      <c r="B1917" s="5"/>
      <c r="C1917" s="9" t="n">
        <v>1050</v>
      </c>
      <c r="D1917" s="5" t="s">
        <v>128</v>
      </c>
    </row>
    <row r="1918" customFormat="false" ht="13.8" hidden="false" customHeight="false" outlineLevel="0" collapsed="false">
      <c r="A1918" s="4" t="s">
        <v>1964</v>
      </c>
      <c r="B1918" s="5"/>
      <c r="C1918" s="9" t="n">
        <v>1110</v>
      </c>
      <c r="D1918" s="5" t="s">
        <v>128</v>
      </c>
    </row>
    <row r="1919" customFormat="false" ht="13.8" hidden="false" customHeight="false" outlineLevel="0" collapsed="false">
      <c r="A1919" s="4" t="s">
        <v>1965</v>
      </c>
      <c r="B1919" s="5"/>
      <c r="C1919" s="6" t="n">
        <v>105</v>
      </c>
      <c r="D1919" s="7" t="n">
        <v>1</v>
      </c>
    </row>
    <row r="1920" customFormat="false" ht="13.8" hidden="false" customHeight="false" outlineLevel="0" collapsed="false">
      <c r="A1920" s="4" t="s">
        <v>1966</v>
      </c>
      <c r="B1920" s="5"/>
      <c r="C1920" s="9" t="n">
        <v>1640</v>
      </c>
      <c r="D1920" s="5" t="s">
        <v>135</v>
      </c>
    </row>
    <row r="1921" customFormat="false" ht="13.8" hidden="false" customHeight="false" outlineLevel="0" collapsed="false">
      <c r="A1921" s="4" t="s">
        <v>1967</v>
      </c>
      <c r="B1921" s="5"/>
      <c r="C1921" s="6" t="n">
        <v>495</v>
      </c>
      <c r="D1921" s="5" t="s">
        <v>31</v>
      </c>
    </row>
    <row r="1922" customFormat="false" ht="13.8" hidden="false" customHeight="false" outlineLevel="0" collapsed="false">
      <c r="A1922" s="4" t="s">
        <v>1968</v>
      </c>
      <c r="B1922" s="5"/>
      <c r="C1922" s="9" t="n">
        <v>1135</v>
      </c>
      <c r="D1922" s="5" t="s">
        <v>31</v>
      </c>
    </row>
    <row r="1923" customFormat="false" ht="13.8" hidden="false" customHeight="false" outlineLevel="0" collapsed="false">
      <c r="A1923" s="4" t="s">
        <v>1969</v>
      </c>
      <c r="B1923" s="5"/>
      <c r="C1923" s="9" t="n">
        <v>2585</v>
      </c>
      <c r="D1923" s="5" t="s">
        <v>237</v>
      </c>
    </row>
    <row r="1924" customFormat="false" ht="13.8" hidden="false" customHeight="false" outlineLevel="0" collapsed="false">
      <c r="A1924" s="4" t="s">
        <v>1970</v>
      </c>
      <c r="B1924" s="5"/>
      <c r="C1924" s="6" t="n">
        <v>815</v>
      </c>
      <c r="D1924" s="5" t="s">
        <v>128</v>
      </c>
    </row>
    <row r="1925" customFormat="false" ht="13.8" hidden="false" customHeight="false" outlineLevel="0" collapsed="false">
      <c r="A1925" s="4" t="s">
        <v>1971</v>
      </c>
      <c r="B1925" s="5"/>
      <c r="C1925" s="9" t="n">
        <v>7805</v>
      </c>
      <c r="D1925" s="5" t="s">
        <v>237</v>
      </c>
    </row>
    <row r="1926" customFormat="false" ht="13.8" hidden="false" customHeight="false" outlineLevel="0" collapsed="false">
      <c r="A1926" s="4" t="s">
        <v>1972</v>
      </c>
      <c r="B1926" s="5"/>
      <c r="C1926" s="9" t="n">
        <v>2145</v>
      </c>
      <c r="D1926" s="7" t="n">
        <v>1</v>
      </c>
    </row>
    <row r="1927" customFormat="false" ht="13.8" hidden="false" customHeight="false" outlineLevel="0" collapsed="false">
      <c r="A1927" s="4" t="s">
        <v>1973</v>
      </c>
      <c r="B1927" s="5"/>
      <c r="C1927" s="9" t="n">
        <v>1595</v>
      </c>
      <c r="D1927" s="7" t="n">
        <v>1</v>
      </c>
    </row>
    <row r="1928" customFormat="false" ht="13.8" hidden="false" customHeight="false" outlineLevel="0" collapsed="false">
      <c r="A1928" s="4" t="s">
        <v>1974</v>
      </c>
      <c r="B1928" s="5"/>
      <c r="C1928" s="6" t="n">
        <v>870</v>
      </c>
      <c r="D1928" s="5" t="s">
        <v>271</v>
      </c>
    </row>
    <row r="1929" customFormat="false" ht="13.8" hidden="false" customHeight="false" outlineLevel="0" collapsed="false">
      <c r="A1929" s="4" t="s">
        <v>1975</v>
      </c>
      <c r="B1929" s="5"/>
      <c r="C1929" s="6" t="n">
        <v>495</v>
      </c>
      <c r="D1929" s="7" t="n">
        <v>1</v>
      </c>
    </row>
    <row r="1930" customFormat="false" ht="13.8" hidden="false" customHeight="false" outlineLevel="0" collapsed="false">
      <c r="A1930" s="4" t="s">
        <v>1976</v>
      </c>
      <c r="B1930" s="5"/>
      <c r="C1930" s="9" t="n">
        <v>1650</v>
      </c>
      <c r="D1930" s="5" t="s">
        <v>56</v>
      </c>
    </row>
    <row r="1931" customFormat="false" ht="13.8" hidden="false" customHeight="false" outlineLevel="0" collapsed="false">
      <c r="A1931" s="4" t="s">
        <v>1977</v>
      </c>
      <c r="B1931" s="5"/>
      <c r="C1931" s="6" t="n">
        <v>830</v>
      </c>
      <c r="D1931" s="5" t="s">
        <v>237</v>
      </c>
    </row>
    <row r="1932" customFormat="false" ht="13.8" hidden="false" customHeight="false" outlineLevel="0" collapsed="false">
      <c r="A1932" s="4" t="s">
        <v>1978</v>
      </c>
      <c r="B1932" s="5"/>
      <c r="C1932" s="9" t="n">
        <v>1210</v>
      </c>
      <c r="D1932" s="5" t="s">
        <v>56</v>
      </c>
    </row>
    <row r="1933" customFormat="false" ht="13.8" hidden="false" customHeight="false" outlineLevel="0" collapsed="false">
      <c r="A1933" s="4" t="s">
        <v>1979</v>
      </c>
      <c r="B1933" s="5"/>
      <c r="C1933" s="9" t="n">
        <v>1960</v>
      </c>
      <c r="D1933" s="7" t="n">
        <v>1</v>
      </c>
    </row>
    <row r="1934" customFormat="false" ht="13.8" hidden="false" customHeight="false" outlineLevel="0" collapsed="false">
      <c r="A1934" s="4" t="s">
        <v>1980</v>
      </c>
      <c r="B1934" s="5"/>
      <c r="C1934" s="9" t="n">
        <v>1255</v>
      </c>
      <c r="D1934" s="5" t="s">
        <v>73</v>
      </c>
    </row>
    <row r="1935" customFormat="false" ht="13.8" hidden="false" customHeight="false" outlineLevel="0" collapsed="false">
      <c r="A1935" s="4" t="s">
        <v>1981</v>
      </c>
      <c r="B1935" s="5"/>
      <c r="C1935" s="6" t="n">
        <v>495</v>
      </c>
      <c r="D1935" s="7" t="n">
        <v>1</v>
      </c>
    </row>
    <row r="1936" customFormat="false" ht="13.8" hidden="false" customHeight="false" outlineLevel="0" collapsed="false">
      <c r="A1936" s="4" t="s">
        <v>1982</v>
      </c>
      <c r="B1936" s="5"/>
      <c r="C1936" s="9" t="n">
        <v>1950</v>
      </c>
      <c r="D1936" s="5" t="s">
        <v>56</v>
      </c>
    </row>
    <row r="1937" customFormat="false" ht="13.8" hidden="false" customHeight="false" outlineLevel="0" collapsed="false">
      <c r="A1937" s="4" t="s">
        <v>1983</v>
      </c>
      <c r="B1937" s="5"/>
      <c r="C1937" s="9" t="n">
        <v>2730</v>
      </c>
      <c r="D1937" s="5" t="s">
        <v>135</v>
      </c>
    </row>
    <row r="1938" customFormat="false" ht="13.8" hidden="false" customHeight="false" outlineLevel="0" collapsed="false">
      <c r="A1938" s="4" t="s">
        <v>1984</v>
      </c>
      <c r="B1938" s="5"/>
      <c r="C1938" s="6" t="n">
        <v>640</v>
      </c>
      <c r="D1938" s="7" t="n">
        <v>1</v>
      </c>
    </row>
    <row r="1939" customFormat="false" ht="13.8" hidden="false" customHeight="false" outlineLevel="0" collapsed="false">
      <c r="A1939" s="4" t="s">
        <v>1985</v>
      </c>
      <c r="B1939" s="5"/>
      <c r="C1939" s="6" t="n">
        <v>840</v>
      </c>
      <c r="D1939" s="7" t="n">
        <v>1</v>
      </c>
    </row>
    <row r="1940" customFormat="false" ht="13.8" hidden="false" customHeight="false" outlineLevel="0" collapsed="false">
      <c r="A1940" s="4" t="s">
        <v>1986</v>
      </c>
      <c r="B1940" s="5"/>
      <c r="C1940" s="9" t="n">
        <v>2070</v>
      </c>
      <c r="D1940" s="5" t="s">
        <v>73</v>
      </c>
    </row>
    <row r="1941" customFormat="false" ht="13.8" hidden="false" customHeight="false" outlineLevel="0" collapsed="false">
      <c r="A1941" s="4" t="s">
        <v>1987</v>
      </c>
      <c r="B1941" s="5"/>
      <c r="C1941" s="6" t="n">
        <v>740</v>
      </c>
      <c r="D1941" s="5" t="s">
        <v>73</v>
      </c>
    </row>
    <row r="1942" customFormat="false" ht="13.8" hidden="false" customHeight="false" outlineLevel="0" collapsed="false">
      <c r="A1942" s="4" t="s">
        <v>1988</v>
      </c>
      <c r="B1942" s="5"/>
      <c r="C1942" s="6" t="n">
        <v>870</v>
      </c>
      <c r="D1942" s="7" t="n">
        <v>1</v>
      </c>
    </row>
    <row r="1943" customFormat="false" ht="13.8" hidden="false" customHeight="false" outlineLevel="0" collapsed="false">
      <c r="A1943" s="4" t="s">
        <v>1989</v>
      </c>
      <c r="B1943" s="5"/>
      <c r="C1943" s="6" t="n">
        <v>675</v>
      </c>
      <c r="D1943" s="7" t="n">
        <v>1</v>
      </c>
    </row>
    <row r="1944" customFormat="false" ht="13.8" hidden="false" customHeight="false" outlineLevel="0" collapsed="false">
      <c r="A1944" s="4" t="s">
        <v>1990</v>
      </c>
      <c r="B1944" s="5"/>
      <c r="C1944" s="9" t="n">
        <v>1915</v>
      </c>
      <c r="D1944" s="5" t="s">
        <v>31</v>
      </c>
    </row>
    <row r="1945" customFormat="false" ht="13.8" hidden="false" customHeight="false" outlineLevel="0" collapsed="false">
      <c r="A1945" s="4" t="s">
        <v>1991</v>
      </c>
      <c r="B1945" s="5"/>
      <c r="C1945" s="6" t="n">
        <v>850</v>
      </c>
      <c r="D1945" s="5" t="s">
        <v>237</v>
      </c>
    </row>
    <row r="1946" customFormat="false" ht="13.8" hidden="false" customHeight="false" outlineLevel="0" collapsed="false">
      <c r="A1946" s="4" t="s">
        <v>1992</v>
      </c>
      <c r="B1946" s="5"/>
      <c r="C1946" s="9" t="n">
        <v>2905</v>
      </c>
      <c r="D1946" s="5" t="s">
        <v>237</v>
      </c>
    </row>
    <row r="1947" customFormat="false" ht="13.8" hidden="false" customHeight="false" outlineLevel="0" collapsed="false">
      <c r="A1947" s="4" t="s">
        <v>1993</v>
      </c>
      <c r="B1947" s="5"/>
      <c r="C1947" s="6" t="n">
        <v>620</v>
      </c>
      <c r="D1947" s="7" t="n">
        <v>1</v>
      </c>
    </row>
    <row r="1948" customFormat="false" ht="13.8" hidden="false" customHeight="false" outlineLevel="0" collapsed="false">
      <c r="A1948" s="4" t="s">
        <v>1994</v>
      </c>
      <c r="B1948" s="5"/>
      <c r="C1948" s="6" t="n">
        <v>530</v>
      </c>
      <c r="D1948" s="5" t="s">
        <v>237</v>
      </c>
    </row>
    <row r="1949" customFormat="false" ht="13.8" hidden="false" customHeight="false" outlineLevel="0" collapsed="false">
      <c r="A1949" s="4" t="s">
        <v>1995</v>
      </c>
      <c r="B1949" s="5"/>
      <c r="C1949" s="9" t="n">
        <v>1860</v>
      </c>
      <c r="D1949" s="5" t="s">
        <v>56</v>
      </c>
    </row>
    <row r="1950" customFormat="false" ht="13.8" hidden="false" customHeight="false" outlineLevel="0" collapsed="false">
      <c r="A1950" s="4" t="s">
        <v>1996</v>
      </c>
      <c r="B1950" s="5"/>
      <c r="C1950" s="6" t="n">
        <v>550</v>
      </c>
      <c r="D1950" s="5" t="s">
        <v>237</v>
      </c>
    </row>
    <row r="1951" customFormat="false" ht="13.8" hidden="false" customHeight="false" outlineLevel="0" collapsed="false">
      <c r="A1951" s="4" t="s">
        <v>1997</v>
      </c>
      <c r="B1951" s="5"/>
      <c r="C1951" s="6" t="n">
        <v>760</v>
      </c>
      <c r="D1951" s="5" t="s">
        <v>237</v>
      </c>
    </row>
    <row r="1952" customFormat="false" ht="13.8" hidden="false" customHeight="false" outlineLevel="0" collapsed="false">
      <c r="A1952" s="4" t="s">
        <v>1998</v>
      </c>
      <c r="B1952" s="5"/>
      <c r="C1952" s="6" t="n">
        <v>750</v>
      </c>
      <c r="D1952" s="7" t="n">
        <v>1</v>
      </c>
    </row>
    <row r="1953" customFormat="false" ht="13.8" hidden="false" customHeight="false" outlineLevel="0" collapsed="false">
      <c r="A1953" s="4" t="s">
        <v>1999</v>
      </c>
      <c r="B1953" s="5"/>
      <c r="C1953" s="6" t="n">
        <v>915</v>
      </c>
      <c r="D1953" s="7" t="n">
        <v>1</v>
      </c>
    </row>
    <row r="1954" customFormat="false" ht="13.8" hidden="false" customHeight="false" outlineLevel="0" collapsed="false">
      <c r="A1954" s="4" t="s">
        <v>2000</v>
      </c>
      <c r="B1954" s="5"/>
      <c r="C1954" s="9" t="n">
        <v>1840</v>
      </c>
      <c r="D1954" s="5" t="s">
        <v>237</v>
      </c>
    </row>
    <row r="1955" customFormat="false" ht="13.8" hidden="false" customHeight="false" outlineLevel="0" collapsed="false">
      <c r="A1955" s="4" t="s">
        <v>2001</v>
      </c>
      <c r="B1955" s="5"/>
      <c r="C1955" s="9" t="n">
        <v>1610</v>
      </c>
      <c r="D1955" s="5" t="s">
        <v>237</v>
      </c>
    </row>
    <row r="1956" customFormat="false" ht="13.8" hidden="false" customHeight="false" outlineLevel="0" collapsed="false">
      <c r="A1956" s="4" t="s">
        <v>2002</v>
      </c>
      <c r="B1956" s="5"/>
      <c r="C1956" s="6" t="n">
        <v>430</v>
      </c>
      <c r="D1956" s="5" t="s">
        <v>73</v>
      </c>
    </row>
    <row r="1957" customFormat="false" ht="13.8" hidden="false" customHeight="false" outlineLevel="0" collapsed="false">
      <c r="A1957" s="4" t="s">
        <v>2003</v>
      </c>
      <c r="B1957" s="5"/>
      <c r="C1957" s="6" t="n">
        <v>810</v>
      </c>
      <c r="D1957" s="7" t="n">
        <v>1</v>
      </c>
    </row>
    <row r="1958" customFormat="false" ht="13.8" hidden="false" customHeight="false" outlineLevel="0" collapsed="false">
      <c r="A1958" s="4" t="s">
        <v>2004</v>
      </c>
      <c r="B1958" s="5"/>
      <c r="C1958" s="6" t="n">
        <v>990</v>
      </c>
      <c r="D1958" s="5" t="s">
        <v>31</v>
      </c>
    </row>
    <row r="1959" customFormat="false" ht="13.8" hidden="false" customHeight="false" outlineLevel="0" collapsed="false">
      <c r="A1959" s="4" t="s">
        <v>2005</v>
      </c>
      <c r="B1959" s="5"/>
      <c r="C1959" s="9" t="n">
        <v>1375</v>
      </c>
      <c r="D1959" s="5" t="s">
        <v>135</v>
      </c>
    </row>
    <row r="1960" customFormat="false" ht="13.8" hidden="false" customHeight="false" outlineLevel="0" collapsed="false">
      <c r="A1960" s="4" t="s">
        <v>2006</v>
      </c>
      <c r="B1960" s="5"/>
      <c r="C1960" s="6" t="n">
        <v>475</v>
      </c>
      <c r="D1960" s="5" t="s">
        <v>271</v>
      </c>
    </row>
    <row r="1961" customFormat="false" ht="13.8" hidden="false" customHeight="false" outlineLevel="0" collapsed="false">
      <c r="A1961" s="4" t="s">
        <v>2007</v>
      </c>
      <c r="B1961" s="5"/>
      <c r="C1961" s="6" t="n">
        <v>880</v>
      </c>
      <c r="D1961" s="5" t="s">
        <v>31</v>
      </c>
    </row>
    <row r="1962" customFormat="false" ht="13.8" hidden="false" customHeight="false" outlineLevel="0" collapsed="false">
      <c r="A1962" s="4" t="s">
        <v>2008</v>
      </c>
      <c r="B1962" s="5"/>
      <c r="C1962" s="6" t="n">
        <v>585</v>
      </c>
      <c r="D1962" s="5" t="s">
        <v>271</v>
      </c>
    </row>
    <row r="1963" customFormat="false" ht="13.8" hidden="false" customHeight="false" outlineLevel="0" collapsed="false">
      <c r="A1963" s="4" t="s">
        <v>2009</v>
      </c>
      <c r="B1963" s="5"/>
      <c r="C1963" s="6" t="n">
        <v>450</v>
      </c>
      <c r="D1963" s="5" t="s">
        <v>237</v>
      </c>
    </row>
    <row r="1964" customFormat="false" ht="13.8" hidden="false" customHeight="false" outlineLevel="0" collapsed="false">
      <c r="A1964" s="4" t="s">
        <v>2010</v>
      </c>
      <c r="B1964" s="5"/>
      <c r="C1964" s="9" t="n">
        <v>1430</v>
      </c>
      <c r="D1964" s="5" t="s">
        <v>31</v>
      </c>
    </row>
    <row r="1965" customFormat="false" ht="13.8" hidden="false" customHeight="false" outlineLevel="0" collapsed="false">
      <c r="A1965" s="4" t="s">
        <v>2011</v>
      </c>
      <c r="B1965" s="5"/>
      <c r="C1965" s="6" t="n">
        <v>685</v>
      </c>
      <c r="D1965" s="8" t="n">
        <v>6</v>
      </c>
    </row>
    <row r="1966" customFormat="false" ht="116.4" hidden="false" customHeight="false" outlineLevel="0" collapsed="false">
      <c r="A1966" s="4" t="s">
        <v>2012</v>
      </c>
      <c r="B1966" s="5"/>
      <c r="C1966" s="6" t="n">
        <v>915</v>
      </c>
      <c r="D1966" s="5" t="s">
        <v>2013</v>
      </c>
    </row>
    <row r="1967" customFormat="false" ht="105.95" hidden="false" customHeight="false" outlineLevel="0" collapsed="false">
      <c r="A1967" s="4" t="s">
        <v>2014</v>
      </c>
      <c r="B1967" s="5"/>
      <c r="C1967" s="6" t="n">
        <v>625</v>
      </c>
      <c r="D1967" s="5" t="s">
        <v>1962</v>
      </c>
    </row>
    <row r="1968" customFormat="false" ht="13.8" hidden="false" customHeight="false" outlineLevel="0" collapsed="false">
      <c r="A1968" s="4" t="s">
        <v>2015</v>
      </c>
      <c r="B1968" s="5"/>
      <c r="C1968" s="6" t="n">
        <v>295</v>
      </c>
      <c r="D1968" s="5" t="s">
        <v>128</v>
      </c>
    </row>
    <row r="1969" customFormat="false" ht="105.95" hidden="false" customHeight="false" outlineLevel="0" collapsed="false">
      <c r="A1969" s="4" t="s">
        <v>2016</v>
      </c>
      <c r="B1969" s="5"/>
      <c r="C1969" s="6" t="n">
        <v>795</v>
      </c>
      <c r="D1969" s="5" t="s">
        <v>428</v>
      </c>
    </row>
    <row r="1970" customFormat="false" ht="105.95" hidden="false" customHeight="false" outlineLevel="0" collapsed="false">
      <c r="A1970" s="4" t="s">
        <v>2017</v>
      </c>
      <c r="B1970" s="5"/>
      <c r="C1970" s="6" t="n">
        <v>580</v>
      </c>
      <c r="D1970" s="5" t="s">
        <v>1962</v>
      </c>
    </row>
    <row r="1971" customFormat="false" ht="13.8" hidden="false" customHeight="false" outlineLevel="0" collapsed="false">
      <c r="A1971" s="4" t="s">
        <v>2018</v>
      </c>
      <c r="B1971" s="5"/>
      <c r="C1971" s="6" t="n">
        <v>560</v>
      </c>
      <c r="D1971" s="7" t="n">
        <v>1</v>
      </c>
    </row>
    <row r="1972" customFormat="false" ht="13.8" hidden="false" customHeight="false" outlineLevel="0" collapsed="false">
      <c r="A1972" s="4" t="s">
        <v>2019</v>
      </c>
      <c r="B1972" s="5"/>
      <c r="C1972" s="9" t="n">
        <v>8470</v>
      </c>
      <c r="D1972" s="5" t="s">
        <v>135</v>
      </c>
    </row>
    <row r="1973" customFormat="false" ht="13.8" hidden="false" customHeight="false" outlineLevel="0" collapsed="false">
      <c r="A1973" s="4" t="s">
        <v>2020</v>
      </c>
      <c r="B1973" s="5"/>
      <c r="C1973" s="9" t="n">
        <v>11495</v>
      </c>
      <c r="D1973" s="5" t="s">
        <v>135</v>
      </c>
    </row>
    <row r="1974" customFormat="false" ht="13.8" hidden="false" customHeight="false" outlineLevel="0" collapsed="false">
      <c r="A1974" s="4" t="s">
        <v>2021</v>
      </c>
      <c r="B1974" s="5"/>
      <c r="C1974" s="9" t="n">
        <v>6300</v>
      </c>
      <c r="D1974" s="5" t="s">
        <v>135</v>
      </c>
    </row>
    <row r="1975" customFormat="false" ht="13.8" hidden="false" customHeight="false" outlineLevel="0" collapsed="false">
      <c r="A1975" s="4" t="s">
        <v>2022</v>
      </c>
      <c r="B1975" s="5"/>
      <c r="C1975" s="6" t="n">
        <v>645</v>
      </c>
      <c r="D1975" s="7" t="n">
        <v>1</v>
      </c>
    </row>
    <row r="1976" customFormat="false" ht="13.8" hidden="false" customHeight="false" outlineLevel="0" collapsed="false">
      <c r="A1976" s="4" t="s">
        <v>2023</v>
      </c>
      <c r="B1976" s="5"/>
      <c r="C1976" s="6" t="n">
        <v>940</v>
      </c>
      <c r="D1976" s="5" t="s">
        <v>237</v>
      </c>
    </row>
    <row r="1977" customFormat="false" ht="13.8" hidden="false" customHeight="false" outlineLevel="0" collapsed="false">
      <c r="A1977" s="4" t="s">
        <v>2024</v>
      </c>
      <c r="B1977" s="5"/>
      <c r="C1977" s="9" t="n">
        <v>7430</v>
      </c>
      <c r="D1977" s="5" t="s">
        <v>56</v>
      </c>
    </row>
    <row r="1978" customFormat="false" ht="13.8" hidden="false" customHeight="false" outlineLevel="0" collapsed="false">
      <c r="A1978" s="4" t="s">
        <v>2025</v>
      </c>
      <c r="B1978" s="5"/>
      <c r="C1978" s="9" t="n">
        <v>11008</v>
      </c>
      <c r="D1978" s="5" t="s">
        <v>31</v>
      </c>
    </row>
    <row r="1979" customFormat="false" ht="13.8" hidden="false" customHeight="false" outlineLevel="0" collapsed="false">
      <c r="A1979" s="4" t="s">
        <v>2026</v>
      </c>
      <c r="B1979" s="5"/>
      <c r="C1979" s="9" t="n">
        <v>3780</v>
      </c>
      <c r="D1979" s="5" t="s">
        <v>235</v>
      </c>
    </row>
    <row r="1980" customFormat="false" ht="13.8" hidden="false" customHeight="false" outlineLevel="0" collapsed="false">
      <c r="A1980" s="4" t="s">
        <v>2027</v>
      </c>
      <c r="B1980" s="5"/>
      <c r="C1980" s="6" t="n">
        <v>475</v>
      </c>
      <c r="D1980" s="7" t="n">
        <v>1</v>
      </c>
    </row>
    <row r="1981" customFormat="false" ht="13.8" hidden="false" customHeight="false" outlineLevel="0" collapsed="false">
      <c r="A1981" s="4" t="s">
        <v>2028</v>
      </c>
      <c r="B1981" s="5"/>
      <c r="C1981" s="6" t="n">
        <v>905</v>
      </c>
      <c r="D1981" s="7" t="n">
        <v>1</v>
      </c>
    </row>
    <row r="1982" customFormat="false" ht="13.8" hidden="false" customHeight="false" outlineLevel="0" collapsed="false">
      <c r="A1982" s="4" t="s">
        <v>2029</v>
      </c>
      <c r="B1982" s="5"/>
      <c r="C1982" s="6" t="n">
        <v>595</v>
      </c>
      <c r="D1982" s="7" t="n">
        <v>1</v>
      </c>
    </row>
    <row r="1983" customFormat="false" ht="13.8" hidden="false" customHeight="false" outlineLevel="0" collapsed="false">
      <c r="A1983" s="4" t="s">
        <v>2030</v>
      </c>
      <c r="B1983" s="5"/>
      <c r="C1983" s="9" t="n">
        <v>4180</v>
      </c>
      <c r="D1983" s="7" t="n">
        <v>1</v>
      </c>
    </row>
    <row r="1984" customFormat="false" ht="13.8" hidden="false" customHeight="false" outlineLevel="0" collapsed="false">
      <c r="A1984" s="4" t="s">
        <v>2031</v>
      </c>
      <c r="B1984" s="5"/>
      <c r="C1984" s="9" t="n">
        <v>2310</v>
      </c>
      <c r="D1984" s="5" t="s">
        <v>135</v>
      </c>
    </row>
    <row r="1985" customFormat="false" ht="13.8" hidden="false" customHeight="false" outlineLevel="0" collapsed="false">
      <c r="A1985" s="4" t="s">
        <v>2032</v>
      </c>
      <c r="B1985" s="5"/>
      <c r="C1985" s="9" t="n">
        <v>1035</v>
      </c>
      <c r="D1985" s="7" t="n">
        <v>1</v>
      </c>
    </row>
    <row r="1986" customFormat="false" ht="13.8" hidden="false" customHeight="false" outlineLevel="0" collapsed="false">
      <c r="A1986" s="4" t="s">
        <v>2033</v>
      </c>
      <c r="B1986" s="5"/>
      <c r="C1986" s="9" t="n">
        <v>1750</v>
      </c>
      <c r="D1986" s="5" t="s">
        <v>271</v>
      </c>
    </row>
    <row r="1987" customFormat="false" ht="13.8" hidden="false" customHeight="false" outlineLevel="0" collapsed="false">
      <c r="A1987" s="4" t="s">
        <v>2034</v>
      </c>
      <c r="B1987" s="5"/>
      <c r="C1987" s="9" t="n">
        <v>4225</v>
      </c>
      <c r="D1987" s="5" t="s">
        <v>271</v>
      </c>
    </row>
    <row r="1988" customFormat="false" ht="13.8" hidden="false" customHeight="false" outlineLevel="0" collapsed="false">
      <c r="A1988" s="4" t="s">
        <v>2035</v>
      </c>
      <c r="B1988" s="5"/>
      <c r="C1988" s="6" t="n">
        <v>580</v>
      </c>
      <c r="D1988" s="5" t="s">
        <v>73</v>
      </c>
    </row>
    <row r="1989" customFormat="false" ht="13.8" hidden="false" customHeight="false" outlineLevel="0" collapsed="false">
      <c r="A1989" s="4" t="s">
        <v>2036</v>
      </c>
      <c r="B1989" s="5"/>
      <c r="C1989" s="6" t="n">
        <v>510</v>
      </c>
      <c r="D1989" s="7" t="n">
        <v>1</v>
      </c>
    </row>
    <row r="1990" customFormat="false" ht="13.8" hidden="false" customHeight="false" outlineLevel="0" collapsed="false">
      <c r="A1990" s="4" t="s">
        <v>2037</v>
      </c>
      <c r="B1990" s="5"/>
      <c r="C1990" s="6" t="n">
        <v>485</v>
      </c>
      <c r="D1990" s="7" t="n">
        <v>1</v>
      </c>
    </row>
    <row r="1991" customFormat="false" ht="13.8" hidden="false" customHeight="false" outlineLevel="0" collapsed="false">
      <c r="A1991" s="4" t="s">
        <v>2038</v>
      </c>
      <c r="B1991" s="5"/>
      <c r="C1991" s="6" t="n">
        <v>925</v>
      </c>
      <c r="D1991" s="7" t="n">
        <v>1</v>
      </c>
    </row>
    <row r="1992" customFormat="false" ht="13.8" hidden="false" customHeight="false" outlineLevel="0" collapsed="false">
      <c r="A1992" s="4" t="s">
        <v>2039</v>
      </c>
      <c r="B1992" s="5"/>
      <c r="C1992" s="6" t="n">
        <v>550</v>
      </c>
      <c r="D1992" s="7" t="n">
        <v>1</v>
      </c>
    </row>
    <row r="1993" customFormat="false" ht="13.8" hidden="false" customHeight="false" outlineLevel="0" collapsed="false">
      <c r="A1993" s="4" t="s">
        <v>2040</v>
      </c>
      <c r="B1993" s="5"/>
      <c r="C1993" s="9" t="n">
        <v>1540</v>
      </c>
      <c r="D1993" s="7" t="n">
        <v>1</v>
      </c>
    </row>
    <row r="1994" customFormat="false" ht="13.8" hidden="false" customHeight="false" outlineLevel="0" collapsed="false">
      <c r="A1994" s="4" t="s">
        <v>2041</v>
      </c>
      <c r="B1994" s="5"/>
      <c r="C1994" s="6" t="n">
        <v>685</v>
      </c>
      <c r="D1994" s="7" t="n">
        <v>1</v>
      </c>
    </row>
    <row r="1995" customFormat="false" ht="13.8" hidden="false" customHeight="false" outlineLevel="0" collapsed="false">
      <c r="A1995" s="4" t="s">
        <v>2042</v>
      </c>
      <c r="B1995" s="5"/>
      <c r="C1995" s="6" t="n">
        <v>685</v>
      </c>
      <c r="D1995" s="8" t="n">
        <v>4</v>
      </c>
    </row>
    <row r="1996" customFormat="false" ht="13.8" hidden="false" customHeight="false" outlineLevel="0" collapsed="false">
      <c r="A1996" s="4" t="s">
        <v>2043</v>
      </c>
      <c r="B1996" s="5"/>
      <c r="C1996" s="9" t="n">
        <v>1290</v>
      </c>
      <c r="D1996" s="7" t="n">
        <v>1</v>
      </c>
    </row>
    <row r="1997" customFormat="false" ht="13.8" hidden="false" customHeight="false" outlineLevel="0" collapsed="false">
      <c r="A1997" s="4" t="s">
        <v>2044</v>
      </c>
      <c r="B1997" s="5"/>
      <c r="C1997" s="6" t="n">
        <v>595</v>
      </c>
      <c r="D1997" s="7" t="n">
        <v>1</v>
      </c>
    </row>
    <row r="1998" customFormat="false" ht="13.8" hidden="false" customHeight="false" outlineLevel="0" collapsed="false">
      <c r="A1998" s="4" t="s">
        <v>2045</v>
      </c>
      <c r="B1998" s="5"/>
      <c r="C1998" s="6" t="n">
        <v>255</v>
      </c>
      <c r="D1998" s="7" t="n">
        <v>1</v>
      </c>
    </row>
    <row r="1999" customFormat="false" ht="13.8" hidden="false" customHeight="false" outlineLevel="0" collapsed="false">
      <c r="A1999" s="4" t="s">
        <v>2046</v>
      </c>
      <c r="B1999" s="5"/>
      <c r="C1999" s="6" t="n">
        <v>815</v>
      </c>
      <c r="D1999" s="7" t="n">
        <v>1</v>
      </c>
    </row>
    <row r="2000" customFormat="false" ht="13.8" hidden="false" customHeight="false" outlineLevel="0" collapsed="false">
      <c r="A2000" s="4" t="s">
        <v>2047</v>
      </c>
      <c r="B2000" s="5"/>
      <c r="C2000" s="9" t="n">
        <v>2090</v>
      </c>
      <c r="D2000" s="8" t="n">
        <v>4</v>
      </c>
    </row>
    <row r="2001" customFormat="false" ht="13.8" hidden="false" customHeight="false" outlineLevel="0" collapsed="false">
      <c r="A2001" s="4" t="s">
        <v>2048</v>
      </c>
      <c r="B2001" s="5"/>
      <c r="C2001" s="9" t="n">
        <v>1060</v>
      </c>
      <c r="D2001" s="7" t="n">
        <v>1</v>
      </c>
    </row>
    <row r="2002" customFormat="false" ht="13.8" hidden="false" customHeight="false" outlineLevel="0" collapsed="false">
      <c r="A2002" s="4" t="s">
        <v>2049</v>
      </c>
      <c r="B2002" s="5"/>
      <c r="C2002" s="9" t="n">
        <v>7085</v>
      </c>
      <c r="D2002" s="5" t="s">
        <v>56</v>
      </c>
    </row>
    <row r="2003" customFormat="false" ht="13.8" hidden="false" customHeight="false" outlineLevel="0" collapsed="false">
      <c r="A2003" s="4" t="s">
        <v>2050</v>
      </c>
      <c r="B2003" s="5"/>
      <c r="C2003" s="9" t="n">
        <v>7150</v>
      </c>
      <c r="D2003" s="5" t="s">
        <v>56</v>
      </c>
    </row>
    <row r="2004" customFormat="false" ht="13.8" hidden="false" customHeight="false" outlineLevel="0" collapsed="false">
      <c r="A2004" s="4" t="s">
        <v>2051</v>
      </c>
      <c r="B2004" s="5"/>
      <c r="C2004" s="9" t="n">
        <v>8680</v>
      </c>
      <c r="D2004" s="5" t="s">
        <v>237</v>
      </c>
    </row>
    <row r="2005" customFormat="false" ht="13.8" hidden="false" customHeight="false" outlineLevel="0" collapsed="false">
      <c r="A2005" s="4" t="s">
        <v>2052</v>
      </c>
      <c r="B2005" s="5"/>
      <c r="C2005" s="9" t="n">
        <v>1980</v>
      </c>
      <c r="D2005" s="5" t="s">
        <v>56</v>
      </c>
    </row>
    <row r="2006" customFormat="false" ht="13.8" hidden="false" customHeight="false" outlineLevel="0" collapsed="false">
      <c r="A2006" s="4" t="s">
        <v>2053</v>
      </c>
      <c r="B2006" s="5"/>
      <c r="C2006" s="6" t="n">
        <v>440</v>
      </c>
      <c r="D2006" s="7" t="n">
        <v>1</v>
      </c>
    </row>
    <row r="2007" customFormat="false" ht="13.8" hidden="false" customHeight="false" outlineLevel="0" collapsed="false">
      <c r="A2007" s="4" t="s">
        <v>2054</v>
      </c>
      <c r="B2007" s="5"/>
      <c r="C2007" s="6" t="n">
        <v>655</v>
      </c>
      <c r="D2007" s="8" t="n">
        <v>3</v>
      </c>
    </row>
    <row r="2008" customFormat="false" ht="13.8" hidden="false" customHeight="false" outlineLevel="0" collapsed="false">
      <c r="A2008" s="4" t="s">
        <v>2055</v>
      </c>
      <c r="B2008" s="5"/>
      <c r="C2008" s="6" t="n">
        <v>180</v>
      </c>
      <c r="D2008" s="7" t="n">
        <v>1</v>
      </c>
    </row>
    <row r="2009" customFormat="false" ht="13.8" hidden="false" customHeight="false" outlineLevel="0" collapsed="false">
      <c r="A2009" s="4" t="s">
        <v>2056</v>
      </c>
      <c r="B2009" s="5"/>
      <c r="C2009" s="6" t="n">
        <v>390</v>
      </c>
      <c r="D2009" s="5" t="s">
        <v>237</v>
      </c>
    </row>
    <row r="2010" customFormat="false" ht="13.8" hidden="false" customHeight="false" outlineLevel="0" collapsed="false">
      <c r="A2010" s="4" t="s">
        <v>2057</v>
      </c>
      <c r="B2010" s="5"/>
      <c r="C2010" s="6" t="n">
        <v>880</v>
      </c>
      <c r="D2010" s="5" t="s">
        <v>237</v>
      </c>
    </row>
    <row r="2011" customFormat="false" ht="13.8" hidden="false" customHeight="false" outlineLevel="0" collapsed="false">
      <c r="A2011" s="4" t="s">
        <v>2058</v>
      </c>
      <c r="B2011" s="5"/>
      <c r="C2011" s="6" t="n">
        <v>230</v>
      </c>
      <c r="D2011" s="5" t="s">
        <v>237</v>
      </c>
    </row>
    <row r="2012" customFormat="false" ht="13.8" hidden="false" customHeight="false" outlineLevel="0" collapsed="false">
      <c r="A2012" s="4" t="s">
        <v>2059</v>
      </c>
      <c r="B2012" s="5"/>
      <c r="C2012" s="9" t="n">
        <v>2960</v>
      </c>
      <c r="D2012" s="5" t="s">
        <v>235</v>
      </c>
    </row>
    <row r="2013" customFormat="false" ht="13.8" hidden="false" customHeight="false" outlineLevel="0" collapsed="false">
      <c r="A2013" s="4" t="s">
        <v>2060</v>
      </c>
      <c r="B2013" s="5"/>
      <c r="C2013" s="6" t="n">
        <v>310</v>
      </c>
      <c r="D2013" s="7" t="n">
        <v>1</v>
      </c>
    </row>
    <row r="2014" customFormat="false" ht="13.8" hidden="false" customHeight="false" outlineLevel="0" collapsed="false">
      <c r="A2014" s="4" t="s">
        <v>2061</v>
      </c>
      <c r="B2014" s="5"/>
      <c r="C2014" s="9" t="n">
        <v>6050</v>
      </c>
      <c r="D2014" s="7" t="n">
        <v>1</v>
      </c>
    </row>
    <row r="2015" customFormat="false" ht="13.8" hidden="false" customHeight="false" outlineLevel="0" collapsed="false">
      <c r="A2015" s="4" t="s">
        <v>2062</v>
      </c>
      <c r="B2015" s="5"/>
      <c r="C2015" s="9" t="n">
        <v>4540</v>
      </c>
      <c r="D2015" s="5" t="s">
        <v>271</v>
      </c>
    </row>
    <row r="2016" customFormat="false" ht="13.8" hidden="false" customHeight="false" outlineLevel="0" collapsed="false">
      <c r="A2016" s="4" t="s">
        <v>2063</v>
      </c>
      <c r="B2016" s="5"/>
      <c r="C2016" s="9" t="n">
        <v>1480</v>
      </c>
      <c r="D2016" s="7" t="n">
        <v>1</v>
      </c>
    </row>
    <row r="2017" customFormat="false" ht="13.8" hidden="false" customHeight="false" outlineLevel="0" collapsed="false">
      <c r="A2017" s="4" t="s">
        <v>2064</v>
      </c>
      <c r="B2017" s="5"/>
      <c r="C2017" s="9" t="n">
        <v>2040</v>
      </c>
      <c r="D2017" s="7" t="n">
        <v>1</v>
      </c>
    </row>
    <row r="2018" customFormat="false" ht="13.8" hidden="false" customHeight="false" outlineLevel="0" collapsed="false">
      <c r="A2018" s="4" t="s">
        <v>2065</v>
      </c>
      <c r="B2018" s="5"/>
      <c r="C2018" s="9" t="n">
        <v>3060</v>
      </c>
      <c r="D2018" s="7" t="n">
        <v>1</v>
      </c>
    </row>
    <row r="2019" customFormat="false" ht="13.8" hidden="false" customHeight="false" outlineLevel="0" collapsed="false">
      <c r="A2019" s="4" t="s">
        <v>2066</v>
      </c>
      <c r="B2019" s="5"/>
      <c r="C2019" s="9" t="n">
        <v>2040</v>
      </c>
      <c r="D2019" s="5" t="s">
        <v>271</v>
      </c>
    </row>
    <row r="2020" customFormat="false" ht="13.8" hidden="false" customHeight="false" outlineLevel="0" collapsed="false">
      <c r="A2020" s="4" t="s">
        <v>2067</v>
      </c>
      <c r="B2020" s="5"/>
      <c r="C2020" s="6" t="n">
        <v>715</v>
      </c>
      <c r="D2020" s="7" t="n">
        <v>1</v>
      </c>
    </row>
    <row r="2021" customFormat="false" ht="13.8" hidden="false" customHeight="false" outlineLevel="0" collapsed="false">
      <c r="A2021" s="4" t="s">
        <v>2068</v>
      </c>
      <c r="B2021" s="5"/>
      <c r="C2021" s="9" t="n">
        <v>2430</v>
      </c>
      <c r="D2021" s="5" t="s">
        <v>187</v>
      </c>
    </row>
    <row r="2022" customFormat="false" ht="13.8" hidden="false" customHeight="false" outlineLevel="0" collapsed="false">
      <c r="A2022" s="4" t="s">
        <v>2069</v>
      </c>
      <c r="B2022" s="5"/>
      <c r="C2022" s="9" t="n">
        <v>10360</v>
      </c>
      <c r="D2022" s="5" t="s">
        <v>187</v>
      </c>
    </row>
    <row r="2023" customFormat="false" ht="13.8" hidden="false" customHeight="false" outlineLevel="0" collapsed="false">
      <c r="A2023" s="4" t="s">
        <v>2070</v>
      </c>
      <c r="B2023" s="5"/>
      <c r="C2023" s="6" t="n">
        <v>400</v>
      </c>
      <c r="D2023" s="7" t="n">
        <v>1</v>
      </c>
    </row>
    <row r="2024" customFormat="false" ht="13.8" hidden="false" customHeight="false" outlineLevel="0" collapsed="false">
      <c r="A2024" s="4" t="s">
        <v>2071</v>
      </c>
      <c r="B2024" s="5"/>
      <c r="C2024" s="9" t="n">
        <v>1465</v>
      </c>
      <c r="D2024" s="7" t="n">
        <v>1</v>
      </c>
    </row>
    <row r="2025" customFormat="false" ht="13.8" hidden="false" customHeight="false" outlineLevel="0" collapsed="false">
      <c r="A2025" s="4" t="s">
        <v>2072</v>
      </c>
      <c r="B2025" s="5"/>
      <c r="C2025" s="6" t="n">
        <v>925</v>
      </c>
      <c r="D2025" s="5" t="s">
        <v>128</v>
      </c>
    </row>
    <row r="2026" customFormat="false" ht="13.8" hidden="false" customHeight="false" outlineLevel="0" collapsed="false">
      <c r="A2026" s="4" t="s">
        <v>2073</v>
      </c>
      <c r="B2026" s="5"/>
      <c r="C2026" s="9" t="n">
        <v>1126</v>
      </c>
      <c r="D2026" s="5" t="s">
        <v>135</v>
      </c>
    </row>
    <row r="2027" customFormat="false" ht="13.8" hidden="false" customHeight="false" outlineLevel="0" collapsed="false">
      <c r="A2027" s="4" t="s">
        <v>2074</v>
      </c>
      <c r="B2027" s="5"/>
      <c r="C2027" s="9" t="n">
        <v>3625</v>
      </c>
      <c r="D2027" s="5" t="s">
        <v>56</v>
      </c>
    </row>
    <row r="2028" customFormat="false" ht="13.8" hidden="false" customHeight="false" outlineLevel="0" collapsed="false">
      <c r="A2028" s="4" t="s">
        <v>2075</v>
      </c>
      <c r="B2028" s="5"/>
      <c r="C2028" s="9" t="n">
        <v>3910</v>
      </c>
      <c r="D2028" s="7" t="n">
        <v>1</v>
      </c>
    </row>
    <row r="2029" customFormat="false" ht="13.8" hidden="false" customHeight="false" outlineLevel="0" collapsed="false">
      <c r="A2029" s="4" t="s">
        <v>2076</v>
      </c>
      <c r="B2029" s="5"/>
      <c r="C2029" s="9" t="n">
        <v>3650</v>
      </c>
      <c r="D2029" s="5" t="s">
        <v>235</v>
      </c>
    </row>
    <row r="2030" customFormat="false" ht="13.8" hidden="false" customHeight="false" outlineLevel="0" collapsed="false">
      <c r="A2030" s="4" t="s">
        <v>2077</v>
      </c>
      <c r="B2030" s="5"/>
      <c r="C2030" s="9" t="n">
        <v>5772</v>
      </c>
      <c r="D2030" s="5" t="s">
        <v>399</v>
      </c>
    </row>
    <row r="2031" customFormat="false" ht="13.8" hidden="false" customHeight="false" outlineLevel="0" collapsed="false">
      <c r="A2031" s="4" t="s">
        <v>2078</v>
      </c>
      <c r="B2031" s="5"/>
      <c r="C2031" s="9" t="n">
        <v>9002</v>
      </c>
      <c r="D2031" s="5" t="s">
        <v>506</v>
      </c>
    </row>
    <row r="2032" customFormat="false" ht="13.8" hidden="false" customHeight="false" outlineLevel="0" collapsed="false">
      <c r="A2032" s="4" t="s">
        <v>2079</v>
      </c>
      <c r="B2032" s="5"/>
      <c r="C2032" s="9" t="n">
        <v>3480</v>
      </c>
      <c r="D2032" s="5" t="s">
        <v>235</v>
      </c>
    </row>
    <row r="2033" customFormat="false" ht="22.35" hidden="false" customHeight="false" outlineLevel="0" collapsed="false">
      <c r="A2033" s="4" t="s">
        <v>2080</v>
      </c>
      <c r="B2033" s="5"/>
      <c r="C2033" s="9" t="n">
        <v>3720</v>
      </c>
      <c r="D2033" s="5" t="s">
        <v>1246</v>
      </c>
    </row>
    <row r="2034" customFormat="false" ht="13.8" hidden="false" customHeight="false" outlineLevel="0" collapsed="false">
      <c r="A2034" s="4" t="s">
        <v>2081</v>
      </c>
      <c r="B2034" s="5"/>
      <c r="C2034" s="9" t="n">
        <v>7280</v>
      </c>
      <c r="D2034" s="5" t="s">
        <v>271</v>
      </c>
    </row>
    <row r="2035" customFormat="false" ht="13.8" hidden="false" customHeight="false" outlineLevel="0" collapsed="false">
      <c r="A2035" s="4" t="s">
        <v>2082</v>
      </c>
      <c r="B2035" s="5"/>
      <c r="C2035" s="9" t="n">
        <v>7055</v>
      </c>
      <c r="D2035" s="5" t="s">
        <v>271</v>
      </c>
    </row>
    <row r="2036" customFormat="false" ht="13.8" hidden="false" customHeight="false" outlineLevel="0" collapsed="false">
      <c r="A2036" s="4" t="s">
        <v>2083</v>
      </c>
      <c r="B2036" s="5"/>
      <c r="C2036" s="9" t="n">
        <v>4395</v>
      </c>
      <c r="D2036" s="5" t="s">
        <v>237</v>
      </c>
    </row>
    <row r="2037" customFormat="false" ht="105.95" hidden="false" customHeight="false" outlineLevel="0" collapsed="false">
      <c r="A2037" s="4" t="s">
        <v>2084</v>
      </c>
      <c r="B2037" s="5"/>
      <c r="C2037" s="9" t="n">
        <v>2980</v>
      </c>
      <c r="D2037" s="5" t="s">
        <v>1962</v>
      </c>
    </row>
    <row r="2038" customFormat="false" ht="116.4" hidden="false" customHeight="false" outlineLevel="0" collapsed="false">
      <c r="A2038" s="4" t="s">
        <v>2085</v>
      </c>
      <c r="B2038" s="5"/>
      <c r="C2038" s="9" t="n">
        <v>5740</v>
      </c>
      <c r="D2038" s="5" t="s">
        <v>2086</v>
      </c>
    </row>
    <row r="2039" customFormat="false" ht="22.35" hidden="false" customHeight="false" outlineLevel="0" collapsed="false">
      <c r="A2039" s="4" t="s">
        <v>2087</v>
      </c>
      <c r="B2039" s="5"/>
      <c r="C2039" s="9" t="n">
        <v>3310</v>
      </c>
      <c r="D2039" s="5" t="s">
        <v>1246</v>
      </c>
    </row>
    <row r="2040" customFormat="false" ht="22.35" hidden="false" customHeight="false" outlineLevel="0" collapsed="false">
      <c r="A2040" s="4" t="s">
        <v>2088</v>
      </c>
      <c r="B2040" s="5"/>
      <c r="C2040" s="9" t="n">
        <v>3310</v>
      </c>
      <c r="D2040" s="5" t="s">
        <v>1246</v>
      </c>
    </row>
    <row r="2041" customFormat="false" ht="22.35" hidden="false" customHeight="false" outlineLevel="0" collapsed="false">
      <c r="A2041" s="4" t="s">
        <v>2089</v>
      </c>
      <c r="B2041" s="5"/>
      <c r="C2041" s="9" t="n">
        <v>3310</v>
      </c>
      <c r="D2041" s="5" t="s">
        <v>1246</v>
      </c>
    </row>
    <row r="2042" customFormat="false" ht="22.35" hidden="false" customHeight="false" outlineLevel="0" collapsed="false">
      <c r="A2042" s="4" t="s">
        <v>2090</v>
      </c>
      <c r="B2042" s="5"/>
      <c r="C2042" s="9" t="n">
        <v>3310</v>
      </c>
      <c r="D2042" s="5" t="s">
        <v>1246</v>
      </c>
    </row>
    <row r="2043" customFormat="false" ht="13.8" hidden="false" customHeight="false" outlineLevel="0" collapsed="false">
      <c r="A2043" s="4" t="s">
        <v>2091</v>
      </c>
      <c r="B2043" s="5"/>
      <c r="C2043" s="9" t="n">
        <v>3600</v>
      </c>
      <c r="D2043" s="5" t="s">
        <v>135</v>
      </c>
    </row>
    <row r="2044" customFormat="false" ht="13.8" hidden="false" customHeight="false" outlineLevel="0" collapsed="false">
      <c r="A2044" s="4" t="s">
        <v>2092</v>
      </c>
      <c r="B2044" s="5"/>
      <c r="C2044" s="9" t="n">
        <v>2125</v>
      </c>
      <c r="D2044" s="5" t="s">
        <v>135</v>
      </c>
    </row>
    <row r="2045" customFormat="false" ht="13.8" hidden="false" customHeight="false" outlineLevel="0" collapsed="false">
      <c r="A2045" s="4" t="s">
        <v>2093</v>
      </c>
      <c r="B2045" s="5"/>
      <c r="C2045" s="9" t="n">
        <v>1430</v>
      </c>
      <c r="D2045" s="5" t="s">
        <v>135</v>
      </c>
    </row>
    <row r="2046" customFormat="false" ht="13.8" hidden="false" customHeight="false" outlineLevel="0" collapsed="false">
      <c r="A2046" s="4" t="s">
        <v>2094</v>
      </c>
      <c r="B2046" s="5"/>
      <c r="C2046" s="6" t="n">
        <v>935</v>
      </c>
      <c r="D2046" s="5" t="s">
        <v>135</v>
      </c>
    </row>
    <row r="2047" customFormat="false" ht="13.8" hidden="false" customHeight="false" outlineLevel="0" collapsed="false">
      <c r="A2047" s="4" t="s">
        <v>2095</v>
      </c>
      <c r="B2047" s="5"/>
      <c r="C2047" s="9" t="n">
        <v>3190</v>
      </c>
      <c r="D2047" s="5" t="s">
        <v>56</v>
      </c>
    </row>
    <row r="2048" customFormat="false" ht="105.95" hidden="false" customHeight="false" outlineLevel="0" collapsed="false">
      <c r="A2048" s="4" t="s">
        <v>2096</v>
      </c>
      <c r="B2048" s="5"/>
      <c r="C2048" s="9" t="n">
        <v>1720</v>
      </c>
      <c r="D2048" s="5" t="s">
        <v>1962</v>
      </c>
    </row>
    <row r="2049" customFormat="false" ht="105.95" hidden="false" customHeight="false" outlineLevel="0" collapsed="false">
      <c r="A2049" s="4" t="s">
        <v>2097</v>
      </c>
      <c r="B2049" s="5"/>
      <c r="C2049" s="9" t="n">
        <v>1283</v>
      </c>
      <c r="D2049" s="5" t="s">
        <v>1962</v>
      </c>
    </row>
    <row r="2050" customFormat="false" ht="13.8" hidden="false" customHeight="false" outlineLevel="0" collapsed="false">
      <c r="A2050" s="4" t="s">
        <v>2098</v>
      </c>
      <c r="B2050" s="5"/>
      <c r="C2050" s="9" t="n">
        <v>1000</v>
      </c>
      <c r="D2050" s="7" t="n">
        <v>1</v>
      </c>
    </row>
    <row r="2051" customFormat="false" ht="13.8" hidden="false" customHeight="false" outlineLevel="0" collapsed="false">
      <c r="A2051" s="4" t="s">
        <v>2099</v>
      </c>
      <c r="B2051" s="5"/>
      <c r="C2051" s="6" t="n">
        <v>360</v>
      </c>
      <c r="D2051" s="7" t="n">
        <v>1</v>
      </c>
    </row>
    <row r="2052" customFormat="false" ht="13.8" hidden="false" customHeight="false" outlineLevel="0" collapsed="false">
      <c r="A2052" s="4" t="s">
        <v>2100</v>
      </c>
      <c r="B2052" s="5"/>
      <c r="C2052" s="6" t="n">
        <v>360</v>
      </c>
      <c r="D2052" s="7" t="n">
        <v>1</v>
      </c>
    </row>
    <row r="2053" customFormat="false" ht="116.4" hidden="false" customHeight="false" outlineLevel="0" collapsed="false">
      <c r="A2053" s="4" t="s">
        <v>2101</v>
      </c>
      <c r="B2053" s="5"/>
      <c r="C2053" s="9" t="n">
        <v>1955</v>
      </c>
      <c r="D2053" s="5" t="s">
        <v>2013</v>
      </c>
    </row>
    <row r="2054" customFormat="false" ht="13.8" hidden="false" customHeight="false" outlineLevel="0" collapsed="false">
      <c r="A2054" s="4" t="s">
        <v>2102</v>
      </c>
      <c r="B2054" s="5"/>
      <c r="C2054" s="9" t="n">
        <v>2210</v>
      </c>
      <c r="D2054" s="5" t="s">
        <v>128</v>
      </c>
    </row>
    <row r="2055" customFormat="false" ht="13.8" hidden="false" customHeight="false" outlineLevel="0" collapsed="false">
      <c r="A2055" s="4" t="s">
        <v>2103</v>
      </c>
      <c r="B2055" s="5"/>
      <c r="C2055" s="9" t="n">
        <v>1785</v>
      </c>
      <c r="D2055" s="5" t="s">
        <v>135</v>
      </c>
    </row>
    <row r="2056" customFormat="false" ht="13.8" hidden="false" customHeight="false" outlineLevel="0" collapsed="false">
      <c r="A2056" s="4" t="s">
        <v>2104</v>
      </c>
      <c r="B2056" s="5"/>
      <c r="C2056" s="6" t="n">
        <v>320</v>
      </c>
      <c r="D2056" s="7" t="n">
        <v>1</v>
      </c>
    </row>
    <row r="2057" customFormat="false" ht="13.8" hidden="false" customHeight="false" outlineLevel="0" collapsed="false">
      <c r="A2057" s="4" t="s">
        <v>2105</v>
      </c>
      <c r="B2057" s="5"/>
      <c r="C2057" s="9" t="n">
        <v>1665</v>
      </c>
      <c r="D2057" s="5" t="s">
        <v>135</v>
      </c>
    </row>
    <row r="2058" customFormat="false" ht="13.8" hidden="false" customHeight="false" outlineLevel="0" collapsed="false">
      <c r="A2058" s="4" t="s">
        <v>2106</v>
      </c>
      <c r="B2058" s="5"/>
      <c r="C2058" s="9" t="n">
        <v>1560</v>
      </c>
      <c r="D2058" s="5" t="s">
        <v>135</v>
      </c>
    </row>
    <row r="2059" customFormat="false" ht="13.8" hidden="false" customHeight="false" outlineLevel="0" collapsed="false">
      <c r="A2059" s="4" t="s">
        <v>2107</v>
      </c>
      <c r="B2059" s="5"/>
      <c r="C2059" s="6" t="n">
        <v>160</v>
      </c>
      <c r="D2059" s="7" t="n">
        <v>1</v>
      </c>
    </row>
    <row r="2060" customFormat="false" ht="13.8" hidden="false" customHeight="false" outlineLevel="0" collapsed="false">
      <c r="A2060" s="4" t="s">
        <v>2108</v>
      </c>
      <c r="B2060" s="5"/>
      <c r="C2060" s="6" t="n">
        <v>210</v>
      </c>
      <c r="D2060" s="7" t="n">
        <v>1</v>
      </c>
    </row>
    <row r="2061" customFormat="false" ht="74.6" hidden="false" customHeight="false" outlineLevel="0" collapsed="false">
      <c r="A2061" s="4" t="s">
        <v>2109</v>
      </c>
      <c r="B2061" s="5"/>
      <c r="C2061" s="9" t="n">
        <v>3210</v>
      </c>
      <c r="D2061" s="5" t="s">
        <v>2110</v>
      </c>
    </row>
    <row r="2062" customFormat="false" ht="13.8" hidden="false" customHeight="false" outlineLevel="0" collapsed="false">
      <c r="A2062" s="4" t="s">
        <v>2111</v>
      </c>
      <c r="B2062" s="5"/>
      <c r="C2062" s="9" t="n">
        <v>4320</v>
      </c>
      <c r="D2062" s="5" t="s">
        <v>56</v>
      </c>
    </row>
    <row r="2063" customFormat="false" ht="13.8" hidden="false" customHeight="false" outlineLevel="0" collapsed="false">
      <c r="A2063" s="4" t="s">
        <v>2112</v>
      </c>
      <c r="B2063" s="5"/>
      <c r="C2063" s="9" t="n">
        <v>4320</v>
      </c>
      <c r="D2063" s="5" t="s">
        <v>56</v>
      </c>
    </row>
    <row r="2064" customFormat="false" ht="13.8" hidden="false" customHeight="false" outlineLevel="0" collapsed="false">
      <c r="A2064" s="4" t="s">
        <v>2113</v>
      </c>
      <c r="B2064" s="5"/>
      <c r="C2064" s="9" t="n">
        <v>4400</v>
      </c>
      <c r="D2064" s="5" t="s">
        <v>56</v>
      </c>
    </row>
    <row r="2065" customFormat="false" ht="13.8" hidden="false" customHeight="false" outlineLevel="0" collapsed="false">
      <c r="A2065" s="4" t="s">
        <v>2114</v>
      </c>
      <c r="B2065" s="5"/>
      <c r="C2065" s="9" t="n">
        <v>7335</v>
      </c>
      <c r="D2065" s="5" t="s">
        <v>56</v>
      </c>
    </row>
    <row r="2066" customFormat="false" ht="13.8" hidden="false" customHeight="false" outlineLevel="0" collapsed="false">
      <c r="A2066" s="4" t="s">
        <v>2115</v>
      </c>
      <c r="B2066" s="5"/>
      <c r="C2066" s="9" t="n">
        <v>7335</v>
      </c>
      <c r="D2066" s="5" t="s">
        <v>56</v>
      </c>
    </row>
    <row r="2067" customFormat="false" ht="13.8" hidden="false" customHeight="false" outlineLevel="0" collapsed="false">
      <c r="A2067" s="4" t="s">
        <v>2116</v>
      </c>
      <c r="B2067" s="5"/>
      <c r="C2067" s="9" t="n">
        <v>7335</v>
      </c>
      <c r="D2067" s="5" t="s">
        <v>56</v>
      </c>
    </row>
    <row r="2068" customFormat="false" ht="13.8" hidden="false" customHeight="false" outlineLevel="0" collapsed="false">
      <c r="A2068" s="4" t="s">
        <v>2117</v>
      </c>
      <c r="B2068" s="5"/>
      <c r="C2068" s="9" t="n">
        <v>30715</v>
      </c>
      <c r="D2068" s="5" t="s">
        <v>506</v>
      </c>
    </row>
    <row r="2069" customFormat="false" ht="13.8" hidden="false" customHeight="false" outlineLevel="0" collapsed="false">
      <c r="A2069" s="4" t="s">
        <v>2118</v>
      </c>
      <c r="B2069" s="5"/>
      <c r="C2069" s="9" t="n">
        <v>12835</v>
      </c>
      <c r="D2069" s="5" t="s">
        <v>472</v>
      </c>
    </row>
    <row r="2070" customFormat="false" ht="13.8" hidden="false" customHeight="false" outlineLevel="0" collapsed="false">
      <c r="A2070" s="4" t="s">
        <v>2119</v>
      </c>
      <c r="B2070" s="5"/>
      <c r="C2070" s="9" t="n">
        <v>14670</v>
      </c>
      <c r="D2070" s="5" t="s">
        <v>472</v>
      </c>
    </row>
    <row r="2071" customFormat="false" ht="13.8" hidden="false" customHeight="false" outlineLevel="0" collapsed="false">
      <c r="A2071" s="4" t="s">
        <v>2120</v>
      </c>
      <c r="B2071" s="5"/>
      <c r="C2071" s="9" t="n">
        <v>10270</v>
      </c>
      <c r="D2071" s="5" t="s">
        <v>472</v>
      </c>
    </row>
    <row r="2072" customFormat="false" ht="13.8" hidden="false" customHeight="false" outlineLevel="0" collapsed="false">
      <c r="A2072" s="4" t="s">
        <v>2121</v>
      </c>
      <c r="B2072" s="5"/>
      <c r="C2072" s="9" t="n">
        <v>11000</v>
      </c>
      <c r="D2072" s="5" t="s">
        <v>472</v>
      </c>
    </row>
    <row r="2073" customFormat="false" ht="13.8" hidden="false" customHeight="false" outlineLevel="0" collapsed="false">
      <c r="A2073" s="4" t="s">
        <v>2122</v>
      </c>
      <c r="B2073" s="5"/>
      <c r="C2073" s="9" t="n">
        <v>13935</v>
      </c>
      <c r="D2073" s="5" t="s">
        <v>472</v>
      </c>
    </row>
    <row r="2074" customFormat="false" ht="13.8" hidden="false" customHeight="false" outlineLevel="0" collapsed="false">
      <c r="A2074" s="4" t="s">
        <v>2123</v>
      </c>
      <c r="B2074" s="5"/>
      <c r="C2074" s="9" t="n">
        <v>2510</v>
      </c>
      <c r="D2074" s="5" t="s">
        <v>56</v>
      </c>
    </row>
    <row r="2075" customFormat="false" ht="13.8" hidden="false" customHeight="false" outlineLevel="0" collapsed="false">
      <c r="A2075" s="4" t="s">
        <v>2124</v>
      </c>
      <c r="B2075" s="5"/>
      <c r="C2075" s="9" t="n">
        <v>1950</v>
      </c>
      <c r="D2075" s="5" t="s">
        <v>135</v>
      </c>
    </row>
    <row r="2076" customFormat="false" ht="13.8" hidden="false" customHeight="false" outlineLevel="0" collapsed="false">
      <c r="A2076" s="4" t="s">
        <v>2125</v>
      </c>
      <c r="B2076" s="5"/>
      <c r="C2076" s="9" t="n">
        <v>9645</v>
      </c>
      <c r="D2076" s="5" t="s">
        <v>135</v>
      </c>
    </row>
    <row r="2077" customFormat="false" ht="13.8" hidden="false" customHeight="false" outlineLevel="0" collapsed="false">
      <c r="A2077" s="4" t="s">
        <v>2126</v>
      </c>
      <c r="B2077" s="5"/>
      <c r="C2077" s="9" t="n">
        <v>6000</v>
      </c>
      <c r="D2077" s="5" t="s">
        <v>506</v>
      </c>
    </row>
    <row r="2078" customFormat="false" ht="13.8" hidden="false" customHeight="false" outlineLevel="0" collapsed="false">
      <c r="A2078" s="4" t="s">
        <v>2127</v>
      </c>
      <c r="B2078" s="5"/>
      <c r="C2078" s="9" t="n">
        <v>1750</v>
      </c>
      <c r="D2078" s="7" t="n">
        <v>1</v>
      </c>
    </row>
    <row r="2079" customFormat="false" ht="105.95" hidden="false" customHeight="false" outlineLevel="0" collapsed="false">
      <c r="A2079" s="4" t="s">
        <v>2128</v>
      </c>
      <c r="B2079" s="5"/>
      <c r="C2079" s="9" t="n">
        <v>1700</v>
      </c>
      <c r="D2079" s="5" t="s">
        <v>761</v>
      </c>
    </row>
    <row r="2080" customFormat="false" ht="105.95" hidden="false" customHeight="false" outlineLevel="0" collapsed="false">
      <c r="A2080" s="4" t="s">
        <v>2129</v>
      </c>
      <c r="B2080" s="5"/>
      <c r="C2080" s="9" t="n">
        <v>2800</v>
      </c>
      <c r="D2080" s="5" t="s">
        <v>761</v>
      </c>
    </row>
    <row r="2081" customFormat="false" ht="116.4" hidden="false" customHeight="false" outlineLevel="0" collapsed="false">
      <c r="A2081" s="4" t="s">
        <v>2130</v>
      </c>
      <c r="B2081" s="5"/>
      <c r="C2081" s="9" t="n">
        <v>1500</v>
      </c>
      <c r="D2081" s="5" t="s">
        <v>1933</v>
      </c>
    </row>
    <row r="2082" customFormat="false" ht="13.8" hidden="false" customHeight="false" outlineLevel="0" collapsed="false">
      <c r="A2082" s="4" t="s">
        <v>2131</v>
      </c>
      <c r="B2082" s="5"/>
      <c r="C2082" s="6" t="n">
        <v>585</v>
      </c>
      <c r="D2082" s="7" t="n">
        <v>1</v>
      </c>
    </row>
    <row r="2083" customFormat="false" ht="13.8" hidden="false" customHeight="false" outlineLevel="0" collapsed="false">
      <c r="A2083" s="4" t="s">
        <v>2132</v>
      </c>
      <c r="B2083" s="5"/>
      <c r="C2083" s="6" t="n">
        <v>275</v>
      </c>
      <c r="D2083" s="7" t="n">
        <v>1</v>
      </c>
    </row>
    <row r="2084" customFormat="false" ht="13.8" hidden="false" customHeight="false" outlineLevel="0" collapsed="false">
      <c r="A2084" s="4" t="s">
        <v>2133</v>
      </c>
      <c r="B2084" s="5"/>
      <c r="C2084" s="6" t="n">
        <v>485</v>
      </c>
      <c r="D2084" s="7" t="n">
        <v>1</v>
      </c>
    </row>
    <row r="2085" customFormat="false" ht="13.8" hidden="false" customHeight="false" outlineLevel="0" collapsed="false">
      <c r="A2085" s="4" t="s">
        <v>2134</v>
      </c>
      <c r="B2085" s="5"/>
      <c r="C2085" s="6" t="n">
        <v>200</v>
      </c>
      <c r="D2085" s="7" t="n">
        <v>1</v>
      </c>
    </row>
    <row r="2086" customFormat="false" ht="13.8" hidden="false" customHeight="false" outlineLevel="0" collapsed="false">
      <c r="A2086" s="4" t="s">
        <v>2135</v>
      </c>
      <c r="B2086" s="5"/>
      <c r="C2086" s="6" t="n">
        <v>425</v>
      </c>
      <c r="D2086" s="7" t="n">
        <v>1</v>
      </c>
    </row>
    <row r="2087" customFormat="false" ht="13.8" hidden="false" customHeight="false" outlineLevel="0" collapsed="false">
      <c r="A2087" s="4" t="s">
        <v>2136</v>
      </c>
      <c r="B2087" s="5"/>
      <c r="C2087" s="6" t="n">
        <v>390</v>
      </c>
      <c r="D2087" s="7" t="n">
        <v>1</v>
      </c>
    </row>
    <row r="2088" customFormat="false" ht="13.8" hidden="false" customHeight="false" outlineLevel="0" collapsed="false">
      <c r="A2088" s="4" t="s">
        <v>2137</v>
      </c>
      <c r="B2088" s="5"/>
      <c r="C2088" s="6" t="n">
        <v>430</v>
      </c>
      <c r="D2088" s="7" t="n">
        <v>1</v>
      </c>
    </row>
    <row r="2089" customFormat="false" ht="13.8" hidden="false" customHeight="false" outlineLevel="0" collapsed="false">
      <c r="A2089" s="4" t="s">
        <v>2138</v>
      </c>
      <c r="B2089" s="5"/>
      <c r="C2089" s="6" t="n">
        <v>430</v>
      </c>
      <c r="D2089" s="7" t="n">
        <v>1</v>
      </c>
    </row>
    <row r="2090" customFormat="false" ht="13.8" hidden="false" customHeight="false" outlineLevel="0" collapsed="false">
      <c r="A2090" s="4" t="s">
        <v>2139</v>
      </c>
      <c r="B2090" s="5"/>
      <c r="C2090" s="9" t="n">
        <v>1005</v>
      </c>
      <c r="D2090" s="5" t="s">
        <v>135</v>
      </c>
    </row>
    <row r="2091" customFormat="false" ht="13.8" hidden="false" customHeight="false" outlineLevel="0" collapsed="false">
      <c r="A2091" s="4" t="s">
        <v>2140</v>
      </c>
      <c r="B2091" s="5"/>
      <c r="C2091" s="9" t="n">
        <v>1500</v>
      </c>
      <c r="D2091" s="5" t="s">
        <v>135</v>
      </c>
    </row>
    <row r="2092" customFormat="false" ht="13.8" hidden="false" customHeight="false" outlineLevel="0" collapsed="false">
      <c r="A2092" s="4" t="s">
        <v>2141</v>
      </c>
      <c r="B2092" s="5"/>
      <c r="C2092" s="9" t="n">
        <v>3005</v>
      </c>
      <c r="D2092" s="5" t="s">
        <v>135</v>
      </c>
    </row>
    <row r="2093" customFormat="false" ht="13.8" hidden="false" customHeight="false" outlineLevel="0" collapsed="false">
      <c r="A2093" s="4" t="s">
        <v>2142</v>
      </c>
      <c r="B2093" s="5"/>
      <c r="C2093" s="9" t="n">
        <v>2005</v>
      </c>
      <c r="D2093" s="5" t="s">
        <v>135</v>
      </c>
    </row>
    <row r="2094" customFormat="false" ht="13.8" hidden="false" customHeight="false" outlineLevel="0" collapsed="false">
      <c r="A2094" s="4" t="s">
        <v>2143</v>
      </c>
      <c r="B2094" s="5"/>
      <c r="C2094" s="9" t="n">
        <v>1500</v>
      </c>
      <c r="D2094" s="5" t="s">
        <v>135</v>
      </c>
    </row>
    <row r="2095" customFormat="false" ht="13.8" hidden="false" customHeight="false" outlineLevel="0" collapsed="false">
      <c r="A2095" s="4" t="s">
        <v>2144</v>
      </c>
      <c r="B2095" s="5"/>
      <c r="C2095" s="9" t="n">
        <v>2005</v>
      </c>
      <c r="D2095" s="5" t="s">
        <v>135</v>
      </c>
    </row>
    <row r="2096" customFormat="false" ht="13.8" hidden="false" customHeight="false" outlineLevel="0" collapsed="false">
      <c r="A2096" s="4" t="s">
        <v>2145</v>
      </c>
      <c r="B2096" s="5"/>
      <c r="C2096" s="9" t="n">
        <v>3005</v>
      </c>
      <c r="D2096" s="5" t="s">
        <v>135</v>
      </c>
    </row>
    <row r="2097" customFormat="false" ht="13.8" hidden="false" customHeight="false" outlineLevel="0" collapsed="false">
      <c r="A2097" s="4" t="s">
        <v>2146</v>
      </c>
      <c r="B2097" s="5"/>
      <c r="C2097" s="9" t="n">
        <v>2005</v>
      </c>
      <c r="D2097" s="5" t="s">
        <v>135</v>
      </c>
    </row>
    <row r="2098" customFormat="false" ht="13.8" hidden="false" customHeight="false" outlineLevel="0" collapsed="false">
      <c r="A2098" s="4" t="s">
        <v>2147</v>
      </c>
      <c r="B2098" s="5"/>
      <c r="C2098" s="9" t="n">
        <v>3005</v>
      </c>
      <c r="D2098" s="5" t="s">
        <v>135</v>
      </c>
    </row>
    <row r="2099" customFormat="false" ht="13.8" hidden="false" customHeight="false" outlineLevel="0" collapsed="false">
      <c r="A2099" s="4" t="s">
        <v>2148</v>
      </c>
      <c r="B2099" s="5"/>
      <c r="C2099" s="9" t="n">
        <v>2325</v>
      </c>
      <c r="D2099" s="5" t="s">
        <v>135</v>
      </c>
    </row>
    <row r="2100" customFormat="false" ht="13.8" hidden="false" customHeight="false" outlineLevel="0" collapsed="false">
      <c r="A2100" s="4" t="s">
        <v>2149</v>
      </c>
      <c r="B2100" s="5"/>
      <c r="C2100" s="9" t="n">
        <v>2200</v>
      </c>
      <c r="D2100" s="5" t="s">
        <v>135</v>
      </c>
    </row>
    <row r="2101" customFormat="false" ht="13.8" hidden="false" customHeight="false" outlineLevel="0" collapsed="false">
      <c r="A2101" s="4" t="s">
        <v>2150</v>
      </c>
      <c r="B2101" s="5"/>
      <c r="C2101" s="9" t="n">
        <v>1005</v>
      </c>
      <c r="D2101" s="5" t="s">
        <v>135</v>
      </c>
    </row>
    <row r="2102" customFormat="false" ht="13.8" hidden="false" customHeight="false" outlineLevel="0" collapsed="false">
      <c r="A2102" s="4" t="s">
        <v>2151</v>
      </c>
      <c r="B2102" s="5"/>
      <c r="C2102" s="9" t="n">
        <v>2005</v>
      </c>
      <c r="D2102" s="8" t="n">
        <v>10</v>
      </c>
    </row>
    <row r="2103" customFormat="false" ht="13.8" hidden="false" customHeight="false" outlineLevel="0" collapsed="false">
      <c r="A2103" s="4" t="s">
        <v>2152</v>
      </c>
      <c r="B2103" s="5"/>
      <c r="C2103" s="6" t="n">
        <v>460</v>
      </c>
      <c r="D2103" s="5" t="s">
        <v>135</v>
      </c>
    </row>
    <row r="2104" customFormat="false" ht="13.8" hidden="false" customHeight="false" outlineLevel="0" collapsed="false">
      <c r="A2104" s="4" t="s">
        <v>2153</v>
      </c>
      <c r="B2104" s="5"/>
      <c r="C2104" s="9" t="n">
        <v>6250</v>
      </c>
      <c r="D2104" s="8" t="n">
        <v>10</v>
      </c>
    </row>
    <row r="2105" customFormat="false" ht="13.8" hidden="false" customHeight="false" outlineLevel="0" collapsed="false">
      <c r="A2105" s="4" t="s">
        <v>2154</v>
      </c>
      <c r="B2105" s="5"/>
      <c r="C2105" s="9" t="n">
        <v>7640</v>
      </c>
      <c r="D2105" s="8" t="n">
        <v>10</v>
      </c>
    </row>
    <row r="2106" customFormat="false" ht="13.8" hidden="false" customHeight="false" outlineLevel="0" collapsed="false">
      <c r="A2106" s="4" t="s">
        <v>2155</v>
      </c>
      <c r="B2106" s="5"/>
      <c r="C2106" s="9" t="n">
        <v>1930</v>
      </c>
      <c r="D2106" s="5" t="s">
        <v>399</v>
      </c>
    </row>
    <row r="2107" customFormat="false" ht="13.8" hidden="false" customHeight="false" outlineLevel="0" collapsed="false">
      <c r="A2107" s="4" t="s">
        <v>2156</v>
      </c>
      <c r="B2107" s="5"/>
      <c r="C2107" s="9" t="n">
        <v>1930</v>
      </c>
      <c r="D2107" s="5" t="s">
        <v>399</v>
      </c>
    </row>
    <row r="2108" customFormat="false" ht="13.8" hidden="false" customHeight="false" outlineLevel="0" collapsed="false">
      <c r="A2108" s="4" t="s">
        <v>2157</v>
      </c>
      <c r="B2108" s="5"/>
      <c r="C2108" s="9" t="n">
        <v>1930</v>
      </c>
      <c r="D2108" s="5" t="s">
        <v>399</v>
      </c>
    </row>
    <row r="2109" customFormat="false" ht="13.8" hidden="false" customHeight="false" outlineLevel="0" collapsed="false">
      <c r="A2109" s="4" t="s">
        <v>2158</v>
      </c>
      <c r="B2109" s="5"/>
      <c r="C2109" s="9" t="n">
        <v>1930</v>
      </c>
      <c r="D2109" s="5" t="s">
        <v>399</v>
      </c>
    </row>
    <row r="2110" customFormat="false" ht="13.8" hidden="false" customHeight="false" outlineLevel="0" collapsed="false">
      <c r="A2110" s="4" t="s">
        <v>2159</v>
      </c>
      <c r="B2110" s="5"/>
      <c r="C2110" s="9" t="n">
        <v>1930</v>
      </c>
      <c r="D2110" s="5" t="s">
        <v>399</v>
      </c>
    </row>
    <row r="2111" customFormat="false" ht="13.8" hidden="false" customHeight="false" outlineLevel="0" collapsed="false">
      <c r="A2111" s="4" t="s">
        <v>2160</v>
      </c>
      <c r="B2111" s="5"/>
      <c r="C2111" s="9" t="n">
        <v>3390</v>
      </c>
      <c r="D2111" s="5" t="s">
        <v>399</v>
      </c>
    </row>
    <row r="2112" customFormat="false" ht="13.8" hidden="false" customHeight="false" outlineLevel="0" collapsed="false">
      <c r="A2112" s="4" t="s">
        <v>2161</v>
      </c>
      <c r="B2112" s="5"/>
      <c r="C2112" s="9" t="n">
        <v>1930</v>
      </c>
      <c r="D2112" s="5" t="s">
        <v>399</v>
      </c>
    </row>
    <row r="2113" customFormat="false" ht="13.8" hidden="false" customHeight="false" outlineLevel="0" collapsed="false">
      <c r="A2113" s="4" t="s">
        <v>2162</v>
      </c>
      <c r="B2113" s="5"/>
      <c r="C2113" s="9" t="n">
        <v>1540</v>
      </c>
      <c r="D2113" s="5" t="s">
        <v>399</v>
      </c>
    </row>
    <row r="2114" customFormat="false" ht="13.8" hidden="false" customHeight="false" outlineLevel="0" collapsed="false">
      <c r="A2114" s="4" t="s">
        <v>2163</v>
      </c>
      <c r="B2114" s="5"/>
      <c r="C2114" s="9" t="n">
        <v>1930</v>
      </c>
      <c r="D2114" s="5" t="s">
        <v>399</v>
      </c>
    </row>
    <row r="2115" customFormat="false" ht="13.8" hidden="false" customHeight="false" outlineLevel="0" collapsed="false">
      <c r="A2115" s="4" t="s">
        <v>2164</v>
      </c>
      <c r="B2115" s="5"/>
      <c r="C2115" s="9" t="n">
        <v>1930</v>
      </c>
      <c r="D2115" s="5" t="s">
        <v>399</v>
      </c>
    </row>
    <row r="2116" customFormat="false" ht="13.8" hidden="false" customHeight="false" outlineLevel="0" collapsed="false">
      <c r="A2116" s="4" t="s">
        <v>2165</v>
      </c>
      <c r="B2116" s="5"/>
      <c r="C2116" s="9" t="n">
        <v>2010</v>
      </c>
      <c r="D2116" s="5" t="s">
        <v>399</v>
      </c>
    </row>
    <row r="2117" customFormat="false" ht="13.8" hidden="false" customHeight="false" outlineLevel="0" collapsed="false">
      <c r="A2117" s="4" t="s">
        <v>2166</v>
      </c>
      <c r="B2117" s="5"/>
      <c r="C2117" s="9" t="n">
        <v>1850</v>
      </c>
      <c r="D2117" s="5" t="s">
        <v>399</v>
      </c>
    </row>
    <row r="2118" customFormat="false" ht="13.8" hidden="false" customHeight="false" outlineLevel="0" collapsed="false">
      <c r="A2118" s="4" t="s">
        <v>2167</v>
      </c>
      <c r="B2118" s="5"/>
      <c r="C2118" s="9" t="n">
        <v>1850</v>
      </c>
      <c r="D2118" s="5" t="s">
        <v>399</v>
      </c>
    </row>
    <row r="2119" customFormat="false" ht="13.8" hidden="false" customHeight="false" outlineLevel="0" collapsed="false">
      <c r="A2119" s="4" t="s">
        <v>2168</v>
      </c>
      <c r="B2119" s="5"/>
      <c r="C2119" s="9" t="n">
        <v>1850</v>
      </c>
      <c r="D2119" s="5" t="s">
        <v>399</v>
      </c>
    </row>
    <row r="2120" customFormat="false" ht="13.8" hidden="false" customHeight="false" outlineLevel="0" collapsed="false">
      <c r="A2120" s="4" t="s">
        <v>2169</v>
      </c>
      <c r="B2120" s="5"/>
      <c r="C2120" s="9" t="n">
        <v>3080</v>
      </c>
      <c r="D2120" s="5" t="s">
        <v>399</v>
      </c>
    </row>
    <row r="2121" customFormat="false" ht="13.8" hidden="false" customHeight="false" outlineLevel="0" collapsed="false">
      <c r="A2121" s="4" t="s">
        <v>2170</v>
      </c>
      <c r="B2121" s="5"/>
      <c r="C2121" s="9" t="n">
        <v>1930</v>
      </c>
      <c r="D2121" s="5" t="s">
        <v>399</v>
      </c>
    </row>
    <row r="2122" customFormat="false" ht="13.8" hidden="false" customHeight="false" outlineLevel="0" collapsed="false">
      <c r="A2122" s="4" t="s">
        <v>2171</v>
      </c>
      <c r="B2122" s="5"/>
      <c r="C2122" s="9" t="n">
        <v>1075</v>
      </c>
      <c r="D2122" s="5" t="s">
        <v>135</v>
      </c>
    </row>
    <row r="2123" customFormat="false" ht="13.8" hidden="false" customHeight="false" outlineLevel="0" collapsed="false">
      <c r="A2123" s="4" t="s">
        <v>2172</v>
      </c>
      <c r="B2123" s="5"/>
      <c r="C2123" s="9" t="n">
        <v>5340</v>
      </c>
      <c r="D2123" s="5" t="s">
        <v>237</v>
      </c>
    </row>
    <row r="2124" customFormat="false" ht="13.8" hidden="false" customHeight="false" outlineLevel="0" collapsed="false">
      <c r="A2124" s="4" t="s">
        <v>2173</v>
      </c>
      <c r="B2124" s="5"/>
      <c r="C2124" s="9" t="n">
        <v>1360</v>
      </c>
      <c r="D2124" s="5" t="s">
        <v>237</v>
      </c>
    </row>
    <row r="2125" customFormat="false" ht="13.8" hidden="false" customHeight="false" outlineLevel="0" collapsed="false">
      <c r="A2125" s="4" t="s">
        <v>2174</v>
      </c>
      <c r="B2125" s="5"/>
      <c r="C2125" s="9" t="n">
        <v>1650</v>
      </c>
      <c r="D2125" s="5" t="s">
        <v>237</v>
      </c>
    </row>
    <row r="2126" customFormat="false" ht="13.8" hidden="false" customHeight="false" outlineLevel="0" collapsed="false">
      <c r="A2126" s="4" t="s">
        <v>2175</v>
      </c>
      <c r="B2126" s="5"/>
      <c r="C2126" s="9" t="n">
        <v>4440</v>
      </c>
      <c r="D2126" s="5" t="s">
        <v>237</v>
      </c>
    </row>
    <row r="2127" customFormat="false" ht="13.8" hidden="false" customHeight="false" outlineLevel="0" collapsed="false">
      <c r="A2127" s="4" t="s">
        <v>2176</v>
      </c>
      <c r="B2127" s="5"/>
      <c r="C2127" s="9" t="n">
        <v>3900</v>
      </c>
      <c r="D2127" s="5" t="s">
        <v>472</v>
      </c>
    </row>
    <row r="2128" customFormat="false" ht="13.8" hidden="false" customHeight="false" outlineLevel="0" collapsed="false">
      <c r="A2128" s="4" t="s">
        <v>2177</v>
      </c>
      <c r="B2128" s="5"/>
      <c r="C2128" s="6" t="n">
        <v>100</v>
      </c>
      <c r="D2128" s="7" t="n">
        <v>1</v>
      </c>
    </row>
  </sheetData>
  <autoFilter ref="A1:D2128">
    <sortState ref="A2:D2128">
      <sortCondition ref="A2:A2128" descending="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157"/>
  <sheetViews>
    <sheetView showFormulas="false" showGridLines="true" showRowColHeaders="true" showZeros="true" rightToLeft="false" tabSelected="false" showOutlineSymbols="true" defaultGridColor="true" view="normal" topLeftCell="A632" colorId="64" zoomScale="100" zoomScaleNormal="100" zoomScalePageLayoutView="100" workbookViewId="0">
      <selection pane="topLeft" activeCell="B615" activeCellId="0" sqref="B615"/>
    </sheetView>
  </sheetViews>
  <sheetFormatPr defaultColWidth="9.13671875" defaultRowHeight="10.2" zeroHeight="false" outlineLevelRow="2" outlineLevelCol="0"/>
  <cols>
    <col collapsed="false" customWidth="true" hidden="false" outlineLevel="0" max="1" min="1" style="11" width="10.12"/>
    <col collapsed="false" customWidth="true" hidden="false" outlineLevel="0" max="2" min="2" style="11" width="49"/>
    <col collapsed="false" customWidth="true" hidden="false" outlineLevel="0" max="3" min="3" style="11" width="10.65"/>
    <col collapsed="false" customWidth="true" hidden="false" outlineLevel="0" max="4" min="4" style="11" width="14.43"/>
    <col collapsed="false" customWidth="false" hidden="false" outlineLevel="0" max="1024" min="5" style="11" width="9.13"/>
  </cols>
  <sheetData>
    <row r="2" customFormat="false" ht="13.8" hidden="false" customHeight="false" outlineLevel="0" collapsed="false">
      <c r="A2" s="12" t="s">
        <v>2178</v>
      </c>
      <c r="B2" s="12"/>
      <c r="C2" s="12"/>
      <c r="D2" s="12"/>
      <c r="E2" s="12"/>
    </row>
    <row r="3" customFormat="false" ht="15.75" hidden="false" customHeight="true" outlineLevel="0" collapsed="false">
      <c r="A3" s="13"/>
      <c r="B3" s="13"/>
    </row>
    <row r="4" s="16" customFormat="true" ht="12" hidden="false" customHeight="true" outlineLevel="0" collapsed="false">
      <c r="A4" s="14" t="s">
        <v>2179</v>
      </c>
      <c r="B4" s="14" t="s">
        <v>2180</v>
      </c>
      <c r="C4" s="15" t="s">
        <v>2181</v>
      </c>
      <c r="D4" s="14" t="s">
        <v>2182</v>
      </c>
    </row>
    <row r="5" s="16" customFormat="true" ht="15" hidden="false" customHeight="true" outlineLevel="1" collapsed="false">
      <c r="A5" s="17" t="s">
        <v>2183</v>
      </c>
      <c r="B5" s="17"/>
      <c r="C5" s="18"/>
      <c r="D5" s="19"/>
    </row>
    <row r="6" s="16" customFormat="true" ht="12" hidden="false" customHeight="true" outlineLevel="2" collapsed="false">
      <c r="A6" s="20" t="s">
        <v>4</v>
      </c>
      <c r="B6" s="21" t="s">
        <v>2184</v>
      </c>
      <c r="C6" s="22" t="n">
        <v>100</v>
      </c>
      <c r="D6" s="23" t="n">
        <v>1</v>
      </c>
    </row>
    <row r="7" s="16" customFormat="true" ht="12" hidden="false" customHeight="true" outlineLevel="2" collapsed="false">
      <c r="A7" s="20" t="s">
        <v>5</v>
      </c>
      <c r="B7" s="21" t="s">
        <v>2185</v>
      </c>
      <c r="C7" s="22" t="n">
        <v>100</v>
      </c>
      <c r="D7" s="23" t="n">
        <v>1</v>
      </c>
    </row>
    <row r="8" s="16" customFormat="true" ht="24" hidden="false" customHeight="true" outlineLevel="2" collapsed="false">
      <c r="A8" s="20" t="s">
        <v>6</v>
      </c>
      <c r="B8" s="21" t="s">
        <v>2186</v>
      </c>
      <c r="C8" s="22" t="n">
        <v>125</v>
      </c>
      <c r="D8" s="15" t="s">
        <v>7</v>
      </c>
    </row>
    <row r="9" s="16" customFormat="true" ht="24" hidden="false" customHeight="true" outlineLevel="2" collapsed="false">
      <c r="A9" s="20" t="s">
        <v>8</v>
      </c>
      <c r="B9" s="21" t="s">
        <v>2187</v>
      </c>
      <c r="C9" s="22" t="n">
        <v>180</v>
      </c>
      <c r="D9" s="15" t="s">
        <v>7</v>
      </c>
    </row>
    <row r="10" s="16" customFormat="true" ht="12" hidden="false" customHeight="true" outlineLevel="2" collapsed="false">
      <c r="A10" s="20" t="s">
        <v>9</v>
      </c>
      <c r="B10" s="21" t="s">
        <v>2188</v>
      </c>
      <c r="C10" s="22" t="n">
        <v>110</v>
      </c>
      <c r="D10" s="23" t="n">
        <v>1</v>
      </c>
    </row>
    <row r="11" s="16" customFormat="true" ht="12" hidden="false" customHeight="true" outlineLevel="2" collapsed="false">
      <c r="A11" s="20" t="s">
        <v>10</v>
      </c>
      <c r="B11" s="21" t="s">
        <v>2189</v>
      </c>
      <c r="C11" s="22" t="n">
        <v>90</v>
      </c>
      <c r="D11" s="23" t="n">
        <v>1</v>
      </c>
    </row>
    <row r="12" s="16" customFormat="true" ht="12" hidden="false" customHeight="true" outlineLevel="2" collapsed="false">
      <c r="A12" s="20" t="s">
        <v>11</v>
      </c>
      <c r="B12" s="21" t="s">
        <v>2190</v>
      </c>
      <c r="C12" s="22" t="n">
        <v>80</v>
      </c>
      <c r="D12" s="23" t="n">
        <v>1</v>
      </c>
    </row>
    <row r="13" s="16" customFormat="true" ht="12" hidden="false" customHeight="true" outlineLevel="2" collapsed="false">
      <c r="A13" s="20" t="s">
        <v>12</v>
      </c>
      <c r="B13" s="21" t="s">
        <v>2191</v>
      </c>
      <c r="C13" s="22" t="n">
        <v>610</v>
      </c>
      <c r="D13" s="23" t="n">
        <v>1</v>
      </c>
    </row>
    <row r="14" s="16" customFormat="true" ht="12" hidden="false" customHeight="true" outlineLevel="2" collapsed="false">
      <c r="A14" s="20" t="s">
        <v>13</v>
      </c>
      <c r="B14" s="21" t="s">
        <v>2192</v>
      </c>
      <c r="C14" s="22" t="n">
        <v>170</v>
      </c>
      <c r="D14" s="23" t="n">
        <v>1</v>
      </c>
    </row>
    <row r="15" s="16" customFormat="true" ht="12" hidden="false" customHeight="true" outlineLevel="2" collapsed="false">
      <c r="A15" s="20" t="s">
        <v>14</v>
      </c>
      <c r="B15" s="21" t="s">
        <v>2193</v>
      </c>
      <c r="C15" s="22" t="n">
        <v>90</v>
      </c>
      <c r="D15" s="23" t="n">
        <v>1</v>
      </c>
    </row>
    <row r="16" s="16" customFormat="true" ht="12" hidden="false" customHeight="true" outlineLevel="2" collapsed="false">
      <c r="A16" s="20" t="s">
        <v>15</v>
      </c>
      <c r="B16" s="21" t="s">
        <v>2194</v>
      </c>
      <c r="C16" s="22" t="n">
        <v>110</v>
      </c>
      <c r="D16" s="23" t="n">
        <v>1</v>
      </c>
    </row>
    <row r="17" s="16" customFormat="true" ht="12" hidden="false" customHeight="true" outlineLevel="2" collapsed="false">
      <c r="A17" s="20" t="s">
        <v>16</v>
      </c>
      <c r="B17" s="21" t="s">
        <v>2195</v>
      </c>
      <c r="C17" s="22" t="n">
        <v>90</v>
      </c>
      <c r="D17" s="23" t="n">
        <v>1</v>
      </c>
    </row>
    <row r="18" s="16" customFormat="true" ht="12" hidden="false" customHeight="true" outlineLevel="2" collapsed="false">
      <c r="A18" s="20" t="s">
        <v>17</v>
      </c>
      <c r="B18" s="21" t="s">
        <v>2196</v>
      </c>
      <c r="C18" s="22" t="n">
        <v>80</v>
      </c>
      <c r="D18" s="23" t="n">
        <v>1</v>
      </c>
    </row>
    <row r="19" s="16" customFormat="true" ht="12" hidden="false" customHeight="true" outlineLevel="2" collapsed="false">
      <c r="A19" s="20" t="s">
        <v>18</v>
      </c>
      <c r="B19" s="21" t="s">
        <v>2197</v>
      </c>
      <c r="C19" s="22" t="n">
        <v>100</v>
      </c>
      <c r="D19" s="23" t="n">
        <v>1</v>
      </c>
    </row>
    <row r="20" s="16" customFormat="true" ht="24" hidden="false" customHeight="true" outlineLevel="2" collapsed="false">
      <c r="A20" s="20" t="s">
        <v>19</v>
      </c>
      <c r="B20" s="21" t="s">
        <v>2198</v>
      </c>
      <c r="C20" s="22" t="n">
        <v>125</v>
      </c>
      <c r="D20" s="15" t="s">
        <v>7</v>
      </c>
    </row>
    <row r="21" s="16" customFormat="true" ht="12" hidden="false" customHeight="true" outlineLevel="2" collapsed="false">
      <c r="A21" s="20" t="s">
        <v>20</v>
      </c>
      <c r="B21" s="21" t="s">
        <v>2199</v>
      </c>
      <c r="C21" s="22" t="n">
        <v>200</v>
      </c>
      <c r="D21" s="24" t="n">
        <v>2</v>
      </c>
    </row>
    <row r="22" s="16" customFormat="true" ht="24" hidden="false" customHeight="true" outlineLevel="2" collapsed="false">
      <c r="A22" s="20" t="s">
        <v>21</v>
      </c>
      <c r="B22" s="21" t="s">
        <v>2200</v>
      </c>
      <c r="C22" s="22" t="n">
        <v>50</v>
      </c>
      <c r="D22" s="23" t="n">
        <v>1</v>
      </c>
    </row>
    <row r="23" s="16" customFormat="true" ht="12" hidden="false" customHeight="true" outlineLevel="2" collapsed="false">
      <c r="A23" s="20" t="s">
        <v>22</v>
      </c>
      <c r="B23" s="21" t="s">
        <v>2201</v>
      </c>
      <c r="C23" s="22" t="n">
        <v>135</v>
      </c>
      <c r="D23" s="23" t="n">
        <v>1</v>
      </c>
    </row>
    <row r="24" s="16" customFormat="true" ht="36" hidden="false" customHeight="true" outlineLevel="2" collapsed="false">
      <c r="A24" s="20" t="s">
        <v>23</v>
      </c>
      <c r="B24" s="21" t="s">
        <v>2202</v>
      </c>
      <c r="C24" s="22" t="n">
        <v>125</v>
      </c>
      <c r="D24" s="23" t="n">
        <v>1</v>
      </c>
    </row>
    <row r="25" s="16" customFormat="true" ht="12" hidden="false" customHeight="true" outlineLevel="2" collapsed="false">
      <c r="A25" s="20" t="s">
        <v>24</v>
      </c>
      <c r="B25" s="21" t="s">
        <v>2203</v>
      </c>
      <c r="C25" s="22" t="n">
        <v>265</v>
      </c>
      <c r="D25" s="23" t="n">
        <v>1</v>
      </c>
    </row>
    <row r="26" s="16" customFormat="true" ht="12" hidden="false" customHeight="true" outlineLevel="2" collapsed="false">
      <c r="A26" s="20" t="s">
        <v>25</v>
      </c>
      <c r="B26" s="21" t="s">
        <v>2204</v>
      </c>
      <c r="C26" s="22" t="n">
        <v>80</v>
      </c>
      <c r="D26" s="23" t="n">
        <v>1</v>
      </c>
    </row>
    <row r="27" s="16" customFormat="true" ht="24" hidden="false" customHeight="true" outlineLevel="2" collapsed="false">
      <c r="A27" s="20" t="s">
        <v>26</v>
      </c>
      <c r="B27" s="21" t="s">
        <v>2205</v>
      </c>
      <c r="C27" s="22" t="n">
        <v>150</v>
      </c>
      <c r="D27" s="24" t="n">
        <v>2</v>
      </c>
    </row>
    <row r="28" s="16" customFormat="true" ht="24" hidden="false" customHeight="true" outlineLevel="2" collapsed="false">
      <c r="A28" s="20" t="s">
        <v>27</v>
      </c>
      <c r="B28" s="21" t="s">
        <v>2206</v>
      </c>
      <c r="C28" s="22" t="n">
        <v>90</v>
      </c>
      <c r="D28" s="24" t="n">
        <v>2</v>
      </c>
    </row>
    <row r="29" s="16" customFormat="true" ht="12" hidden="false" customHeight="true" outlineLevel="2" collapsed="false">
      <c r="A29" s="20" t="s">
        <v>28</v>
      </c>
      <c r="B29" s="21" t="s">
        <v>2207</v>
      </c>
      <c r="C29" s="22" t="n">
        <v>80</v>
      </c>
      <c r="D29" s="23" t="n">
        <v>1</v>
      </c>
    </row>
    <row r="30" s="16" customFormat="true" ht="12" hidden="false" customHeight="true" outlineLevel="2" collapsed="false">
      <c r="A30" s="20" t="s">
        <v>29</v>
      </c>
      <c r="B30" s="21" t="s">
        <v>2208</v>
      </c>
      <c r="C30" s="22" t="n">
        <v>140</v>
      </c>
      <c r="D30" s="23" t="n">
        <v>1</v>
      </c>
    </row>
    <row r="31" s="16" customFormat="true" ht="12" hidden="false" customHeight="true" outlineLevel="2" collapsed="false">
      <c r="A31" s="20" t="s">
        <v>30</v>
      </c>
      <c r="B31" s="21" t="s">
        <v>2209</v>
      </c>
      <c r="C31" s="22" t="n">
        <v>680</v>
      </c>
      <c r="D31" s="15" t="s">
        <v>31</v>
      </c>
    </row>
    <row r="32" s="16" customFormat="true" ht="24" hidden="false" customHeight="true" outlineLevel="2" collapsed="false">
      <c r="A32" s="20" t="s">
        <v>32</v>
      </c>
      <c r="B32" s="21" t="s">
        <v>2210</v>
      </c>
      <c r="C32" s="22" t="n">
        <v>430</v>
      </c>
      <c r="D32" s="23" t="n">
        <v>1</v>
      </c>
    </row>
    <row r="33" s="16" customFormat="true" ht="24" hidden="false" customHeight="true" outlineLevel="2" collapsed="false">
      <c r="A33" s="20" t="s">
        <v>33</v>
      </c>
      <c r="B33" s="21" t="s">
        <v>2211</v>
      </c>
      <c r="C33" s="22" t="n">
        <v>90</v>
      </c>
      <c r="D33" s="23" t="n">
        <v>1</v>
      </c>
    </row>
    <row r="34" s="16" customFormat="true" ht="24" hidden="false" customHeight="true" outlineLevel="2" collapsed="false">
      <c r="A34" s="20" t="s">
        <v>34</v>
      </c>
      <c r="B34" s="21" t="s">
        <v>2212</v>
      </c>
      <c r="C34" s="22" t="n">
        <v>190</v>
      </c>
      <c r="D34" s="23" t="n">
        <v>1</v>
      </c>
    </row>
    <row r="35" s="16" customFormat="true" ht="24" hidden="false" customHeight="true" outlineLevel="2" collapsed="false">
      <c r="A35" s="20" t="s">
        <v>35</v>
      </c>
      <c r="B35" s="21" t="s">
        <v>2213</v>
      </c>
      <c r="C35" s="22" t="n">
        <v>115</v>
      </c>
      <c r="D35" s="23" t="n">
        <v>1</v>
      </c>
    </row>
    <row r="36" s="16" customFormat="true" ht="12" hidden="false" customHeight="true" outlineLevel="2" collapsed="false">
      <c r="A36" s="20" t="s">
        <v>36</v>
      </c>
      <c r="B36" s="21" t="s">
        <v>2214</v>
      </c>
      <c r="C36" s="22" t="n">
        <v>625</v>
      </c>
      <c r="D36" s="24" t="n">
        <v>2</v>
      </c>
    </row>
    <row r="37" s="16" customFormat="true" ht="12" hidden="false" customHeight="true" outlineLevel="2" collapsed="false">
      <c r="A37" s="20" t="s">
        <v>37</v>
      </c>
      <c r="B37" s="21" t="s">
        <v>2215</v>
      </c>
      <c r="C37" s="22" t="n">
        <v>375</v>
      </c>
      <c r="D37" s="24" t="n">
        <v>2</v>
      </c>
    </row>
    <row r="38" s="16" customFormat="true" ht="24" hidden="false" customHeight="true" outlineLevel="2" collapsed="false">
      <c r="A38" s="20" t="s">
        <v>38</v>
      </c>
      <c r="B38" s="21" t="s">
        <v>2216</v>
      </c>
      <c r="C38" s="14" t="s">
        <v>2217</v>
      </c>
      <c r="D38" s="23" t="n">
        <v>1</v>
      </c>
    </row>
    <row r="39" s="16" customFormat="true" ht="12" hidden="false" customHeight="true" outlineLevel="2" collapsed="false">
      <c r="A39" s="20" t="s">
        <v>39</v>
      </c>
      <c r="B39" s="21" t="s">
        <v>2218</v>
      </c>
      <c r="C39" s="22" t="n">
        <v>110</v>
      </c>
      <c r="D39" s="23" t="n">
        <v>1</v>
      </c>
    </row>
    <row r="40" s="16" customFormat="true" ht="24" hidden="false" customHeight="true" outlineLevel="2" collapsed="false">
      <c r="A40" s="20" t="s">
        <v>40</v>
      </c>
      <c r="B40" s="21" t="s">
        <v>2219</v>
      </c>
      <c r="C40" s="14" t="s">
        <v>2220</v>
      </c>
      <c r="D40" s="23" t="n">
        <v>1</v>
      </c>
    </row>
    <row r="41" s="16" customFormat="true" ht="12" hidden="false" customHeight="true" outlineLevel="2" collapsed="false">
      <c r="A41" s="20" t="s">
        <v>41</v>
      </c>
      <c r="B41" s="21" t="s">
        <v>2221</v>
      </c>
      <c r="C41" s="14" t="s">
        <v>2222</v>
      </c>
      <c r="D41" s="15" t="s">
        <v>42</v>
      </c>
    </row>
    <row r="42" s="16" customFormat="true" ht="24" hidden="false" customHeight="true" outlineLevel="2" collapsed="false">
      <c r="A42" s="20" t="s">
        <v>43</v>
      </c>
      <c r="B42" s="21" t="s">
        <v>2223</v>
      </c>
      <c r="C42" s="14" t="s">
        <v>2224</v>
      </c>
      <c r="D42" s="15" t="s">
        <v>31</v>
      </c>
    </row>
    <row r="43" s="16" customFormat="true" ht="24" hidden="false" customHeight="true" outlineLevel="2" collapsed="false">
      <c r="A43" s="20" t="s">
        <v>44</v>
      </c>
      <c r="B43" s="21" t="s">
        <v>2225</v>
      </c>
      <c r="C43" s="22" t="n">
        <v>295</v>
      </c>
      <c r="D43" s="23" t="n">
        <v>1</v>
      </c>
    </row>
    <row r="44" s="16" customFormat="true" ht="24" hidden="false" customHeight="true" outlineLevel="2" collapsed="false">
      <c r="A44" s="20" t="s">
        <v>45</v>
      </c>
      <c r="B44" s="21" t="s">
        <v>2226</v>
      </c>
      <c r="C44" s="22" t="n">
        <v>260</v>
      </c>
      <c r="D44" s="15" t="s">
        <v>7</v>
      </c>
    </row>
    <row r="45" s="16" customFormat="true" ht="15" hidden="false" customHeight="true" outlineLevel="1" collapsed="false">
      <c r="A45" s="17" t="s">
        <v>2227</v>
      </c>
      <c r="B45" s="17"/>
      <c r="C45" s="18"/>
      <c r="D45" s="19"/>
    </row>
    <row r="46" s="16" customFormat="true" ht="12" hidden="false" customHeight="true" outlineLevel="2" collapsed="false">
      <c r="A46" s="20" t="s">
        <v>46</v>
      </c>
      <c r="B46" s="21" t="s">
        <v>2228</v>
      </c>
      <c r="C46" s="22" t="n">
        <v>400</v>
      </c>
      <c r="D46" s="23" t="n">
        <v>1</v>
      </c>
    </row>
    <row r="47" s="16" customFormat="true" ht="12" hidden="false" customHeight="true" outlineLevel="2" collapsed="false">
      <c r="A47" s="20" t="s">
        <v>47</v>
      </c>
      <c r="B47" s="21" t="s">
        <v>2229</v>
      </c>
      <c r="C47" s="22" t="n">
        <v>220</v>
      </c>
      <c r="D47" s="23" t="n">
        <v>1</v>
      </c>
    </row>
    <row r="48" s="16" customFormat="true" ht="12" hidden="false" customHeight="true" outlineLevel="2" collapsed="false">
      <c r="A48" s="20" t="s">
        <v>48</v>
      </c>
      <c r="B48" s="21" t="s">
        <v>2230</v>
      </c>
      <c r="C48" s="22" t="n">
        <v>125</v>
      </c>
      <c r="D48" s="23" t="n">
        <v>1</v>
      </c>
    </row>
    <row r="49" s="16" customFormat="true" ht="12" hidden="false" customHeight="true" outlineLevel="2" collapsed="false">
      <c r="A49" s="20" t="s">
        <v>49</v>
      </c>
      <c r="B49" s="21" t="s">
        <v>2231</v>
      </c>
      <c r="C49" s="22" t="n">
        <v>390</v>
      </c>
      <c r="D49" s="23" t="n">
        <v>1</v>
      </c>
    </row>
    <row r="50" s="16" customFormat="true" ht="12" hidden="false" customHeight="true" outlineLevel="2" collapsed="false">
      <c r="A50" s="20" t="s">
        <v>50</v>
      </c>
      <c r="B50" s="21" t="s">
        <v>2232</v>
      </c>
      <c r="C50" s="22" t="n">
        <v>170</v>
      </c>
      <c r="D50" s="23" t="n">
        <v>1</v>
      </c>
    </row>
    <row r="51" s="16" customFormat="true" ht="12" hidden="false" customHeight="true" outlineLevel="2" collapsed="false">
      <c r="A51" s="20" t="s">
        <v>51</v>
      </c>
      <c r="B51" s="21" t="s">
        <v>2233</v>
      </c>
      <c r="C51" s="22" t="n">
        <v>85</v>
      </c>
      <c r="D51" s="23" t="n">
        <v>1</v>
      </c>
    </row>
    <row r="52" s="16" customFormat="true" ht="12" hidden="false" customHeight="true" outlineLevel="2" collapsed="false">
      <c r="A52" s="20" t="s">
        <v>52</v>
      </c>
      <c r="B52" s="21" t="s">
        <v>2234</v>
      </c>
      <c r="C52" s="22" t="n">
        <v>140</v>
      </c>
      <c r="D52" s="23" t="n">
        <v>1</v>
      </c>
    </row>
    <row r="53" s="16" customFormat="true" ht="12" hidden="false" customHeight="true" outlineLevel="2" collapsed="false">
      <c r="A53" s="20" t="s">
        <v>53</v>
      </c>
      <c r="B53" s="21" t="s">
        <v>2235</v>
      </c>
      <c r="C53" s="22" t="n">
        <v>100</v>
      </c>
      <c r="D53" s="23" t="n">
        <v>1</v>
      </c>
    </row>
    <row r="54" s="16" customFormat="true" ht="12" hidden="false" customHeight="true" outlineLevel="2" collapsed="false">
      <c r="A54" s="20" t="s">
        <v>54</v>
      </c>
      <c r="B54" s="21" t="s">
        <v>2236</v>
      </c>
      <c r="C54" s="22" t="n">
        <v>85</v>
      </c>
      <c r="D54" s="23" t="n">
        <v>1</v>
      </c>
    </row>
    <row r="55" s="16" customFormat="true" ht="12" hidden="false" customHeight="true" outlineLevel="2" collapsed="false">
      <c r="A55" s="20" t="s">
        <v>55</v>
      </c>
      <c r="B55" s="21" t="s">
        <v>2237</v>
      </c>
      <c r="C55" s="22" t="n">
        <v>400</v>
      </c>
      <c r="D55" s="15" t="s">
        <v>56</v>
      </c>
    </row>
    <row r="56" s="16" customFormat="true" ht="12" hidden="false" customHeight="true" outlineLevel="2" collapsed="false">
      <c r="A56" s="20" t="s">
        <v>57</v>
      </c>
      <c r="B56" s="21" t="s">
        <v>2238</v>
      </c>
      <c r="C56" s="22" t="n">
        <v>180</v>
      </c>
      <c r="D56" s="23" t="n">
        <v>1</v>
      </c>
    </row>
    <row r="57" s="16" customFormat="true" ht="24" hidden="false" customHeight="true" outlineLevel="2" collapsed="false">
      <c r="A57" s="20" t="s">
        <v>58</v>
      </c>
      <c r="B57" s="21" t="s">
        <v>2239</v>
      </c>
      <c r="C57" s="22" t="n">
        <v>700</v>
      </c>
      <c r="D57" s="23" t="n">
        <v>1</v>
      </c>
    </row>
    <row r="58" s="16" customFormat="true" ht="12" hidden="false" customHeight="true" outlineLevel="2" collapsed="false">
      <c r="A58" s="20" t="s">
        <v>59</v>
      </c>
      <c r="B58" s="21" t="s">
        <v>2240</v>
      </c>
      <c r="C58" s="14" t="s">
        <v>2241</v>
      </c>
      <c r="D58" s="15" t="s">
        <v>56</v>
      </c>
    </row>
    <row r="59" s="16" customFormat="true" ht="12" hidden="false" customHeight="true" outlineLevel="2" collapsed="false">
      <c r="A59" s="20" t="s">
        <v>60</v>
      </c>
      <c r="B59" s="21" t="s">
        <v>2242</v>
      </c>
      <c r="C59" s="14" t="s">
        <v>2241</v>
      </c>
      <c r="D59" s="15" t="s">
        <v>31</v>
      </c>
    </row>
    <row r="60" s="16" customFormat="true" ht="12" hidden="false" customHeight="true" outlineLevel="2" collapsed="false">
      <c r="A60" s="20" t="s">
        <v>61</v>
      </c>
      <c r="B60" s="21" t="s">
        <v>2243</v>
      </c>
      <c r="C60" s="22" t="n">
        <v>680</v>
      </c>
      <c r="D60" s="15" t="s">
        <v>31</v>
      </c>
    </row>
    <row r="61" s="16" customFormat="true" ht="15" hidden="false" customHeight="true" outlineLevel="1" collapsed="false">
      <c r="A61" s="17" t="s">
        <v>2244</v>
      </c>
      <c r="B61" s="17"/>
      <c r="C61" s="18"/>
      <c r="D61" s="19"/>
    </row>
    <row r="62" s="16" customFormat="true" ht="12" hidden="false" customHeight="true" outlineLevel="2" collapsed="false">
      <c r="A62" s="20" t="s">
        <v>62</v>
      </c>
      <c r="B62" s="21" t="s">
        <v>2245</v>
      </c>
      <c r="C62" s="22" t="n">
        <v>530</v>
      </c>
      <c r="D62" s="15" t="s">
        <v>56</v>
      </c>
    </row>
    <row r="63" s="16" customFormat="true" ht="12" hidden="false" customHeight="true" outlineLevel="2" collapsed="false">
      <c r="A63" s="20" t="s">
        <v>63</v>
      </c>
      <c r="B63" s="21" t="s">
        <v>2246</v>
      </c>
      <c r="C63" s="22" t="n">
        <v>465</v>
      </c>
      <c r="D63" s="23" t="n">
        <v>1</v>
      </c>
    </row>
    <row r="64" s="16" customFormat="true" ht="12" hidden="false" customHeight="true" outlineLevel="2" collapsed="false">
      <c r="A64" s="20" t="s">
        <v>64</v>
      </c>
      <c r="B64" s="21" t="s">
        <v>2247</v>
      </c>
      <c r="C64" s="22" t="n">
        <v>55</v>
      </c>
      <c r="D64" s="23" t="n">
        <v>1</v>
      </c>
    </row>
    <row r="65" s="16" customFormat="true" ht="12" hidden="false" customHeight="true" outlineLevel="2" collapsed="false">
      <c r="A65" s="20" t="s">
        <v>65</v>
      </c>
      <c r="B65" s="21" t="s">
        <v>2248</v>
      </c>
      <c r="C65" s="22" t="n">
        <v>80</v>
      </c>
      <c r="D65" s="23" t="n">
        <v>1</v>
      </c>
    </row>
    <row r="66" s="16" customFormat="true" ht="12" hidden="false" customHeight="true" outlineLevel="2" collapsed="false">
      <c r="A66" s="20" t="s">
        <v>66</v>
      </c>
      <c r="B66" s="21" t="s">
        <v>2249</v>
      </c>
      <c r="C66" s="22" t="n">
        <v>55</v>
      </c>
      <c r="D66" s="23" t="n">
        <v>1</v>
      </c>
    </row>
    <row r="67" s="16" customFormat="true" ht="12" hidden="false" customHeight="true" outlineLevel="2" collapsed="false">
      <c r="A67" s="20" t="s">
        <v>67</v>
      </c>
      <c r="B67" s="21" t="s">
        <v>2250</v>
      </c>
      <c r="C67" s="22" t="n">
        <v>125</v>
      </c>
      <c r="D67" s="23" t="n">
        <v>1</v>
      </c>
    </row>
    <row r="68" s="16" customFormat="true" ht="12" hidden="false" customHeight="true" outlineLevel="2" collapsed="false">
      <c r="A68" s="20" t="s">
        <v>68</v>
      </c>
      <c r="B68" s="21" t="s">
        <v>2251</v>
      </c>
      <c r="C68" s="22" t="n">
        <v>95</v>
      </c>
      <c r="D68" s="23" t="n">
        <v>1</v>
      </c>
    </row>
    <row r="69" s="16" customFormat="true" ht="12" hidden="false" customHeight="true" outlineLevel="2" collapsed="false">
      <c r="A69" s="20" t="s">
        <v>69</v>
      </c>
      <c r="B69" s="21" t="s">
        <v>2252</v>
      </c>
      <c r="C69" s="22" t="n">
        <v>365</v>
      </c>
      <c r="D69" s="23" t="n">
        <v>1</v>
      </c>
    </row>
    <row r="70" s="16" customFormat="true" ht="12" hidden="false" customHeight="true" outlineLevel="2" collapsed="false">
      <c r="A70" s="20" t="s">
        <v>70</v>
      </c>
      <c r="B70" s="21" t="s">
        <v>2253</v>
      </c>
      <c r="C70" s="22" t="n">
        <v>355</v>
      </c>
      <c r="D70" s="23" t="n">
        <v>1</v>
      </c>
    </row>
    <row r="71" s="16" customFormat="true" ht="12" hidden="false" customHeight="true" outlineLevel="2" collapsed="false">
      <c r="A71" s="20" t="s">
        <v>71</v>
      </c>
      <c r="B71" s="21" t="s">
        <v>2254</v>
      </c>
      <c r="C71" s="22" t="n">
        <v>55</v>
      </c>
      <c r="D71" s="23" t="n">
        <v>1</v>
      </c>
    </row>
    <row r="72" s="16" customFormat="true" ht="12" hidden="false" customHeight="true" outlineLevel="2" collapsed="false">
      <c r="A72" s="20" t="s">
        <v>72</v>
      </c>
      <c r="B72" s="21" t="s">
        <v>2255</v>
      </c>
      <c r="C72" s="22" t="n">
        <v>220</v>
      </c>
      <c r="D72" s="15" t="s">
        <v>73</v>
      </c>
    </row>
    <row r="73" s="16" customFormat="true" ht="12" hidden="false" customHeight="true" outlineLevel="2" collapsed="false">
      <c r="A73" s="20" t="s">
        <v>74</v>
      </c>
      <c r="B73" s="21" t="s">
        <v>2256</v>
      </c>
      <c r="C73" s="22" t="n">
        <v>360</v>
      </c>
      <c r="D73" s="23" t="n">
        <v>1</v>
      </c>
    </row>
    <row r="74" s="16" customFormat="true" ht="12" hidden="false" customHeight="true" outlineLevel="2" collapsed="false">
      <c r="A74" s="20" t="s">
        <v>75</v>
      </c>
      <c r="B74" s="21" t="s">
        <v>2257</v>
      </c>
      <c r="C74" s="22" t="n">
        <v>55</v>
      </c>
      <c r="D74" s="23" t="n">
        <v>1</v>
      </c>
    </row>
    <row r="75" s="16" customFormat="true" ht="12" hidden="false" customHeight="true" outlineLevel="2" collapsed="false">
      <c r="A75" s="20" t="s">
        <v>76</v>
      </c>
      <c r="B75" s="21" t="s">
        <v>2258</v>
      </c>
      <c r="C75" s="22" t="n">
        <v>240</v>
      </c>
      <c r="D75" s="23" t="n">
        <v>1</v>
      </c>
    </row>
    <row r="76" s="16" customFormat="true" ht="12" hidden="false" customHeight="true" outlineLevel="2" collapsed="false">
      <c r="A76" s="20" t="s">
        <v>77</v>
      </c>
      <c r="B76" s="21" t="s">
        <v>2259</v>
      </c>
      <c r="C76" s="22" t="n">
        <v>55</v>
      </c>
      <c r="D76" s="23" t="n">
        <v>1</v>
      </c>
    </row>
    <row r="77" s="16" customFormat="true" ht="12" hidden="false" customHeight="true" outlineLevel="2" collapsed="false">
      <c r="A77" s="20" t="s">
        <v>78</v>
      </c>
      <c r="B77" s="21" t="s">
        <v>2260</v>
      </c>
      <c r="C77" s="22" t="n">
        <v>530</v>
      </c>
      <c r="D77" s="23" t="n">
        <v>1</v>
      </c>
    </row>
    <row r="78" s="16" customFormat="true" ht="12" hidden="false" customHeight="true" outlineLevel="2" collapsed="false">
      <c r="A78" s="20" t="s">
        <v>79</v>
      </c>
      <c r="B78" s="21" t="s">
        <v>2261</v>
      </c>
      <c r="C78" s="22" t="n">
        <v>55</v>
      </c>
      <c r="D78" s="23" t="n">
        <v>1</v>
      </c>
    </row>
    <row r="79" s="16" customFormat="true" ht="12" hidden="false" customHeight="true" outlineLevel="2" collapsed="false">
      <c r="A79" s="20" t="s">
        <v>80</v>
      </c>
      <c r="B79" s="21" t="s">
        <v>2262</v>
      </c>
      <c r="C79" s="22" t="n">
        <v>125</v>
      </c>
      <c r="D79" s="23" t="n">
        <v>1</v>
      </c>
    </row>
    <row r="80" s="16" customFormat="true" ht="12" hidden="false" customHeight="true" outlineLevel="2" collapsed="false">
      <c r="A80" s="20" t="s">
        <v>81</v>
      </c>
      <c r="B80" s="21" t="s">
        <v>2263</v>
      </c>
      <c r="C80" s="22" t="n">
        <v>235</v>
      </c>
      <c r="D80" s="23" t="n">
        <v>1</v>
      </c>
    </row>
    <row r="81" s="16" customFormat="true" ht="12" hidden="false" customHeight="true" outlineLevel="2" collapsed="false">
      <c r="A81" s="20" t="s">
        <v>82</v>
      </c>
      <c r="B81" s="21" t="s">
        <v>2264</v>
      </c>
      <c r="C81" s="22" t="n">
        <v>100</v>
      </c>
      <c r="D81" s="23" t="n">
        <v>1</v>
      </c>
    </row>
    <row r="82" s="16" customFormat="true" ht="12" hidden="false" customHeight="true" outlineLevel="2" collapsed="false">
      <c r="A82" s="20" t="s">
        <v>83</v>
      </c>
      <c r="B82" s="21" t="s">
        <v>2265</v>
      </c>
      <c r="C82" s="22" t="n">
        <v>55</v>
      </c>
      <c r="D82" s="23" t="n">
        <v>1</v>
      </c>
    </row>
    <row r="83" s="16" customFormat="true" ht="12" hidden="false" customHeight="true" outlineLevel="2" collapsed="false">
      <c r="A83" s="20" t="s">
        <v>84</v>
      </c>
      <c r="B83" s="21" t="s">
        <v>2266</v>
      </c>
      <c r="C83" s="22" t="n">
        <v>55</v>
      </c>
      <c r="D83" s="23" t="n">
        <v>1</v>
      </c>
    </row>
    <row r="84" s="16" customFormat="true" ht="12" hidden="false" customHeight="true" outlineLevel="2" collapsed="false">
      <c r="A84" s="20" t="s">
        <v>85</v>
      </c>
      <c r="B84" s="21" t="s">
        <v>2267</v>
      </c>
      <c r="C84" s="22" t="n">
        <v>220</v>
      </c>
      <c r="D84" s="23" t="n">
        <v>1</v>
      </c>
    </row>
    <row r="85" s="16" customFormat="true" ht="12" hidden="false" customHeight="true" outlineLevel="2" collapsed="false">
      <c r="A85" s="20" t="s">
        <v>86</v>
      </c>
      <c r="B85" s="21" t="s">
        <v>2268</v>
      </c>
      <c r="C85" s="22" t="n">
        <v>300</v>
      </c>
      <c r="D85" s="23" t="n">
        <v>1</v>
      </c>
    </row>
    <row r="86" s="16" customFormat="true" ht="12" hidden="false" customHeight="true" outlineLevel="2" collapsed="false">
      <c r="A86" s="20" t="s">
        <v>87</v>
      </c>
      <c r="B86" s="21" t="s">
        <v>2269</v>
      </c>
      <c r="C86" s="22" t="n">
        <v>115</v>
      </c>
      <c r="D86" s="23" t="n">
        <v>1</v>
      </c>
    </row>
    <row r="87" s="16" customFormat="true" ht="12" hidden="false" customHeight="true" outlineLevel="2" collapsed="false">
      <c r="A87" s="20" t="s">
        <v>88</v>
      </c>
      <c r="B87" s="21" t="s">
        <v>2270</v>
      </c>
      <c r="C87" s="22" t="n">
        <v>100</v>
      </c>
      <c r="D87" s="23" t="n">
        <v>1</v>
      </c>
    </row>
    <row r="88" s="16" customFormat="true" ht="12" hidden="false" customHeight="true" outlineLevel="2" collapsed="false">
      <c r="A88" s="20" t="s">
        <v>89</v>
      </c>
      <c r="B88" s="21" t="s">
        <v>2271</v>
      </c>
      <c r="C88" s="22" t="n">
        <v>180</v>
      </c>
      <c r="D88" s="23" t="n">
        <v>1</v>
      </c>
    </row>
    <row r="89" s="16" customFormat="true" ht="12" hidden="false" customHeight="true" outlineLevel="2" collapsed="false">
      <c r="A89" s="20" t="s">
        <v>90</v>
      </c>
      <c r="B89" s="21" t="s">
        <v>2272</v>
      </c>
      <c r="C89" s="22" t="n">
        <v>100</v>
      </c>
      <c r="D89" s="23" t="n">
        <v>1</v>
      </c>
    </row>
    <row r="90" s="16" customFormat="true" ht="12" hidden="false" customHeight="true" outlineLevel="2" collapsed="false">
      <c r="A90" s="20" t="s">
        <v>91</v>
      </c>
      <c r="B90" s="21" t="s">
        <v>2273</v>
      </c>
      <c r="C90" s="22" t="n">
        <v>100</v>
      </c>
      <c r="D90" s="23" t="n">
        <v>1</v>
      </c>
    </row>
    <row r="91" s="16" customFormat="true" ht="12" hidden="false" customHeight="true" outlineLevel="2" collapsed="false">
      <c r="A91" s="20" t="s">
        <v>92</v>
      </c>
      <c r="B91" s="21" t="s">
        <v>2274</v>
      </c>
      <c r="C91" s="22" t="n">
        <v>100</v>
      </c>
      <c r="D91" s="23" t="n">
        <v>1</v>
      </c>
    </row>
    <row r="92" s="16" customFormat="true" ht="12" hidden="false" customHeight="true" outlineLevel="2" collapsed="false">
      <c r="A92" s="20" t="s">
        <v>93</v>
      </c>
      <c r="B92" s="21" t="s">
        <v>2275</v>
      </c>
      <c r="C92" s="22" t="n">
        <v>55</v>
      </c>
      <c r="D92" s="23" t="n">
        <v>1</v>
      </c>
    </row>
    <row r="93" s="16" customFormat="true" ht="12" hidden="false" customHeight="true" outlineLevel="2" collapsed="false">
      <c r="A93" s="20" t="s">
        <v>94</v>
      </c>
      <c r="B93" s="21" t="s">
        <v>2276</v>
      </c>
      <c r="C93" s="22" t="n">
        <v>55</v>
      </c>
      <c r="D93" s="23" t="n">
        <v>1</v>
      </c>
    </row>
    <row r="94" s="16" customFormat="true" ht="12" hidden="false" customHeight="true" outlineLevel="2" collapsed="false">
      <c r="A94" s="20" t="s">
        <v>95</v>
      </c>
      <c r="B94" s="21" t="s">
        <v>2277</v>
      </c>
      <c r="C94" s="22" t="n">
        <v>55</v>
      </c>
      <c r="D94" s="23" t="n">
        <v>1</v>
      </c>
    </row>
    <row r="95" s="16" customFormat="true" ht="12" hidden="false" customHeight="true" outlineLevel="2" collapsed="false">
      <c r="A95" s="20" t="s">
        <v>96</v>
      </c>
      <c r="B95" s="21" t="s">
        <v>2278</v>
      </c>
      <c r="C95" s="22" t="n">
        <v>55</v>
      </c>
      <c r="D95" s="23" t="n">
        <v>1</v>
      </c>
    </row>
    <row r="96" s="16" customFormat="true" ht="12" hidden="false" customHeight="true" outlineLevel="2" collapsed="false">
      <c r="A96" s="20" t="s">
        <v>97</v>
      </c>
      <c r="B96" s="21" t="s">
        <v>2279</v>
      </c>
      <c r="C96" s="22" t="n">
        <v>70</v>
      </c>
      <c r="D96" s="23" t="n">
        <v>1</v>
      </c>
    </row>
    <row r="97" s="16" customFormat="true" ht="12" hidden="false" customHeight="true" outlineLevel="2" collapsed="false">
      <c r="A97" s="20" t="s">
        <v>98</v>
      </c>
      <c r="B97" s="21" t="s">
        <v>2280</v>
      </c>
      <c r="C97" s="22" t="n">
        <v>80</v>
      </c>
      <c r="D97" s="23" t="n">
        <v>1</v>
      </c>
    </row>
    <row r="98" s="16" customFormat="true" ht="12" hidden="false" customHeight="true" outlineLevel="2" collapsed="false">
      <c r="A98" s="20" t="s">
        <v>99</v>
      </c>
      <c r="B98" s="21" t="s">
        <v>2281</v>
      </c>
      <c r="C98" s="22" t="n">
        <v>190</v>
      </c>
      <c r="D98" s="23" t="n">
        <v>1</v>
      </c>
    </row>
    <row r="99" s="16" customFormat="true" ht="12" hidden="false" customHeight="true" outlineLevel="2" collapsed="false">
      <c r="A99" s="20" t="s">
        <v>100</v>
      </c>
      <c r="B99" s="21" t="s">
        <v>2282</v>
      </c>
      <c r="C99" s="22" t="n">
        <v>215</v>
      </c>
      <c r="D99" s="23" t="n">
        <v>1</v>
      </c>
    </row>
    <row r="100" s="16" customFormat="true" ht="12" hidden="false" customHeight="true" outlineLevel="2" collapsed="false">
      <c r="A100" s="20" t="s">
        <v>101</v>
      </c>
      <c r="B100" s="21" t="s">
        <v>2283</v>
      </c>
      <c r="C100" s="22" t="n">
        <v>70</v>
      </c>
      <c r="D100" s="23" t="n">
        <v>1</v>
      </c>
    </row>
    <row r="101" s="16" customFormat="true" ht="12" hidden="false" customHeight="true" outlineLevel="2" collapsed="false">
      <c r="A101" s="20" t="s">
        <v>102</v>
      </c>
      <c r="B101" s="21" t="s">
        <v>2284</v>
      </c>
      <c r="C101" s="22" t="n">
        <v>220</v>
      </c>
      <c r="D101" s="23" t="n">
        <v>1</v>
      </c>
    </row>
    <row r="102" s="16" customFormat="true" ht="12" hidden="false" customHeight="true" outlineLevel="2" collapsed="false">
      <c r="A102" s="20" t="s">
        <v>103</v>
      </c>
      <c r="B102" s="21" t="s">
        <v>2285</v>
      </c>
      <c r="C102" s="22" t="n">
        <v>360</v>
      </c>
      <c r="D102" s="23" t="n">
        <v>1</v>
      </c>
    </row>
    <row r="103" s="16" customFormat="true" ht="12" hidden="false" customHeight="true" outlineLevel="2" collapsed="false">
      <c r="A103" s="20" t="s">
        <v>104</v>
      </c>
      <c r="B103" s="21" t="s">
        <v>2286</v>
      </c>
      <c r="C103" s="22" t="n">
        <v>85</v>
      </c>
      <c r="D103" s="23" t="n">
        <v>1</v>
      </c>
    </row>
    <row r="104" s="16" customFormat="true" ht="12" hidden="false" customHeight="true" outlineLevel="2" collapsed="false">
      <c r="A104" s="20" t="s">
        <v>105</v>
      </c>
      <c r="B104" s="21" t="s">
        <v>2287</v>
      </c>
      <c r="C104" s="22" t="n">
        <v>80</v>
      </c>
      <c r="D104" s="23" t="n">
        <v>1</v>
      </c>
    </row>
    <row r="105" s="16" customFormat="true" ht="12" hidden="false" customHeight="true" outlineLevel="2" collapsed="false">
      <c r="A105" s="20" t="s">
        <v>106</v>
      </c>
      <c r="B105" s="21" t="s">
        <v>2288</v>
      </c>
      <c r="C105" s="22" t="n">
        <v>330</v>
      </c>
      <c r="D105" s="15" t="s">
        <v>56</v>
      </c>
    </row>
    <row r="106" s="16" customFormat="true" ht="12" hidden="false" customHeight="true" outlineLevel="2" collapsed="false">
      <c r="A106" s="20" t="s">
        <v>107</v>
      </c>
      <c r="B106" s="21" t="s">
        <v>2289</v>
      </c>
      <c r="C106" s="22" t="n">
        <v>85</v>
      </c>
      <c r="D106" s="23" t="n">
        <v>1</v>
      </c>
    </row>
    <row r="107" s="16" customFormat="true" ht="12" hidden="false" customHeight="true" outlineLevel="2" collapsed="false">
      <c r="A107" s="20" t="s">
        <v>108</v>
      </c>
      <c r="B107" s="21" t="s">
        <v>2290</v>
      </c>
      <c r="C107" s="22" t="n">
        <v>70</v>
      </c>
      <c r="D107" s="15" t="s">
        <v>56</v>
      </c>
    </row>
    <row r="108" s="16" customFormat="true" ht="24" hidden="false" customHeight="true" outlineLevel="2" collapsed="false">
      <c r="A108" s="20" t="s">
        <v>109</v>
      </c>
      <c r="B108" s="21" t="s">
        <v>2291</v>
      </c>
      <c r="C108" s="22" t="n">
        <v>375</v>
      </c>
      <c r="D108" s="23" t="n">
        <v>1</v>
      </c>
    </row>
    <row r="109" s="16" customFormat="true" ht="12" hidden="false" customHeight="true" outlineLevel="2" collapsed="false">
      <c r="A109" s="20" t="s">
        <v>110</v>
      </c>
      <c r="B109" s="21" t="s">
        <v>2292</v>
      </c>
      <c r="C109" s="22" t="n">
        <v>160</v>
      </c>
      <c r="D109" s="23" t="n">
        <v>1</v>
      </c>
    </row>
    <row r="110" s="16" customFormat="true" ht="12" hidden="false" customHeight="true" outlineLevel="2" collapsed="false">
      <c r="A110" s="20" t="s">
        <v>111</v>
      </c>
      <c r="B110" s="21" t="s">
        <v>2293</v>
      </c>
      <c r="C110" s="22" t="n">
        <v>100</v>
      </c>
      <c r="D110" s="23" t="n">
        <v>1</v>
      </c>
    </row>
    <row r="111" s="16" customFormat="true" ht="12" hidden="false" customHeight="true" outlineLevel="2" collapsed="false">
      <c r="A111" s="20" t="s">
        <v>112</v>
      </c>
      <c r="B111" s="21" t="s">
        <v>2294</v>
      </c>
      <c r="C111" s="22" t="n">
        <v>90</v>
      </c>
      <c r="D111" s="23" t="n">
        <v>1</v>
      </c>
    </row>
    <row r="112" s="16" customFormat="true" ht="12" hidden="false" customHeight="true" outlineLevel="2" collapsed="false">
      <c r="A112" s="20" t="s">
        <v>113</v>
      </c>
      <c r="B112" s="21" t="s">
        <v>2295</v>
      </c>
      <c r="C112" s="22" t="n">
        <v>110</v>
      </c>
      <c r="D112" s="23" t="n">
        <v>1</v>
      </c>
    </row>
    <row r="113" s="16" customFormat="true" ht="12" hidden="false" customHeight="true" outlineLevel="2" collapsed="false">
      <c r="A113" s="20" t="s">
        <v>114</v>
      </c>
      <c r="B113" s="21" t="s">
        <v>2296</v>
      </c>
      <c r="C113" s="22" t="n">
        <v>90</v>
      </c>
      <c r="D113" s="23" t="n">
        <v>1</v>
      </c>
    </row>
    <row r="114" s="16" customFormat="true" ht="12" hidden="false" customHeight="true" outlineLevel="2" collapsed="false">
      <c r="A114" s="20" t="s">
        <v>115</v>
      </c>
      <c r="B114" s="21" t="s">
        <v>2297</v>
      </c>
      <c r="C114" s="22" t="n">
        <v>90</v>
      </c>
      <c r="D114" s="23" t="n">
        <v>1</v>
      </c>
    </row>
    <row r="115" s="16" customFormat="true" ht="12" hidden="false" customHeight="true" outlineLevel="2" collapsed="false">
      <c r="A115" s="20" t="s">
        <v>116</v>
      </c>
      <c r="B115" s="21" t="s">
        <v>2298</v>
      </c>
      <c r="C115" s="22" t="n">
        <v>90</v>
      </c>
      <c r="D115" s="23" t="n">
        <v>1</v>
      </c>
    </row>
    <row r="116" s="16" customFormat="true" ht="12" hidden="false" customHeight="true" outlineLevel="2" collapsed="false">
      <c r="A116" s="20" t="s">
        <v>117</v>
      </c>
      <c r="B116" s="21" t="s">
        <v>2299</v>
      </c>
      <c r="C116" s="22" t="n">
        <v>90</v>
      </c>
      <c r="D116" s="23" t="n">
        <v>1</v>
      </c>
    </row>
    <row r="117" s="16" customFormat="true" ht="12" hidden="false" customHeight="true" outlineLevel="2" collapsed="false">
      <c r="A117" s="20" t="s">
        <v>118</v>
      </c>
      <c r="B117" s="21" t="s">
        <v>2300</v>
      </c>
      <c r="C117" s="22" t="n">
        <v>80</v>
      </c>
      <c r="D117" s="23" t="n">
        <v>1</v>
      </c>
    </row>
    <row r="118" s="16" customFormat="true" ht="12" hidden="false" customHeight="true" outlineLevel="2" collapsed="false">
      <c r="A118" s="20" t="s">
        <v>119</v>
      </c>
      <c r="B118" s="21" t="s">
        <v>2301</v>
      </c>
      <c r="C118" s="22" t="n">
        <v>90</v>
      </c>
      <c r="D118" s="23" t="n">
        <v>1</v>
      </c>
    </row>
    <row r="119" s="16" customFormat="true" ht="12" hidden="false" customHeight="true" outlineLevel="2" collapsed="false">
      <c r="A119" s="20" t="s">
        <v>120</v>
      </c>
      <c r="B119" s="21" t="s">
        <v>2302</v>
      </c>
      <c r="C119" s="22" t="n">
        <v>200</v>
      </c>
      <c r="D119" s="23" t="n">
        <v>1</v>
      </c>
    </row>
    <row r="120" s="16" customFormat="true" ht="12" hidden="false" customHeight="true" outlineLevel="2" collapsed="false">
      <c r="A120" s="20" t="s">
        <v>121</v>
      </c>
      <c r="B120" s="21" t="s">
        <v>2303</v>
      </c>
      <c r="C120" s="22" t="n">
        <v>110</v>
      </c>
      <c r="D120" s="23" t="n">
        <v>1</v>
      </c>
    </row>
    <row r="121" s="16" customFormat="true" ht="12" hidden="false" customHeight="true" outlineLevel="2" collapsed="false">
      <c r="A121" s="20" t="s">
        <v>122</v>
      </c>
      <c r="B121" s="21" t="s">
        <v>2304</v>
      </c>
      <c r="C121" s="22" t="n">
        <v>110</v>
      </c>
      <c r="D121" s="23" t="n">
        <v>1</v>
      </c>
    </row>
    <row r="122" s="16" customFormat="true" ht="12" hidden="false" customHeight="true" outlineLevel="2" collapsed="false">
      <c r="A122" s="20" t="s">
        <v>123</v>
      </c>
      <c r="B122" s="21" t="s">
        <v>2305</v>
      </c>
      <c r="C122" s="22" t="n">
        <v>110</v>
      </c>
      <c r="D122" s="23" t="n">
        <v>1</v>
      </c>
    </row>
    <row r="123" s="16" customFormat="true" ht="12" hidden="false" customHeight="true" outlineLevel="2" collapsed="false">
      <c r="A123" s="20" t="s">
        <v>124</v>
      </c>
      <c r="B123" s="21" t="s">
        <v>2306</v>
      </c>
      <c r="C123" s="22" t="n">
        <v>110</v>
      </c>
      <c r="D123" s="23" t="n">
        <v>1</v>
      </c>
    </row>
    <row r="124" s="16" customFormat="true" ht="12" hidden="false" customHeight="true" outlineLevel="2" collapsed="false">
      <c r="A124" s="20" t="s">
        <v>125</v>
      </c>
      <c r="B124" s="21" t="s">
        <v>2307</v>
      </c>
      <c r="C124" s="22" t="n">
        <v>110</v>
      </c>
      <c r="D124" s="23" t="n">
        <v>1</v>
      </c>
    </row>
    <row r="125" s="16" customFormat="true" ht="12" hidden="false" customHeight="true" outlineLevel="2" collapsed="false">
      <c r="A125" s="20" t="s">
        <v>126</v>
      </c>
      <c r="B125" s="21" t="s">
        <v>2308</v>
      </c>
      <c r="C125" s="22" t="n">
        <v>110</v>
      </c>
      <c r="D125" s="23" t="n">
        <v>1</v>
      </c>
    </row>
    <row r="126" s="16" customFormat="true" ht="12" hidden="false" customHeight="true" outlineLevel="2" collapsed="false">
      <c r="A126" s="20" t="s">
        <v>127</v>
      </c>
      <c r="B126" s="21" t="s">
        <v>2309</v>
      </c>
      <c r="C126" s="22" t="n">
        <v>265</v>
      </c>
      <c r="D126" s="15" t="s">
        <v>128</v>
      </c>
    </row>
    <row r="127" s="16" customFormat="true" ht="12" hidden="false" customHeight="true" outlineLevel="2" collapsed="false">
      <c r="A127" s="20" t="s">
        <v>129</v>
      </c>
      <c r="B127" s="21" t="s">
        <v>2310</v>
      </c>
      <c r="C127" s="14" t="s">
        <v>2311</v>
      </c>
      <c r="D127" s="23" t="n">
        <v>1</v>
      </c>
    </row>
    <row r="128" s="16" customFormat="true" ht="12" hidden="false" customHeight="true" outlineLevel="2" collapsed="false">
      <c r="A128" s="20" t="s">
        <v>130</v>
      </c>
      <c r="B128" s="21" t="s">
        <v>2312</v>
      </c>
      <c r="C128" s="22" t="n">
        <v>335</v>
      </c>
      <c r="D128" s="23" t="n">
        <v>1</v>
      </c>
    </row>
    <row r="129" s="16" customFormat="true" ht="12" hidden="false" customHeight="true" outlineLevel="2" collapsed="false">
      <c r="A129" s="20" t="s">
        <v>131</v>
      </c>
      <c r="B129" s="21" t="s">
        <v>2313</v>
      </c>
      <c r="C129" s="22" t="n">
        <v>480</v>
      </c>
      <c r="D129" s="15" t="s">
        <v>73</v>
      </c>
    </row>
    <row r="130" s="16" customFormat="true" ht="12" hidden="false" customHeight="true" outlineLevel="2" collapsed="false">
      <c r="A130" s="20" t="s">
        <v>132</v>
      </c>
      <c r="B130" s="21" t="s">
        <v>2314</v>
      </c>
      <c r="C130" s="22" t="n">
        <v>430</v>
      </c>
      <c r="D130" s="15" t="s">
        <v>73</v>
      </c>
    </row>
    <row r="131" s="16" customFormat="true" ht="12" hidden="false" customHeight="true" outlineLevel="2" collapsed="false">
      <c r="A131" s="20" t="s">
        <v>133</v>
      </c>
      <c r="B131" s="21" t="s">
        <v>2315</v>
      </c>
      <c r="C131" s="14" t="s">
        <v>2316</v>
      </c>
      <c r="D131" s="15" t="s">
        <v>73</v>
      </c>
    </row>
    <row r="132" s="16" customFormat="true" ht="12" hidden="false" customHeight="true" outlineLevel="2" collapsed="false">
      <c r="A132" s="20" t="s">
        <v>134</v>
      </c>
      <c r="B132" s="21" t="s">
        <v>2317</v>
      </c>
      <c r="C132" s="22" t="n">
        <v>430</v>
      </c>
      <c r="D132" s="15" t="s">
        <v>135</v>
      </c>
    </row>
    <row r="133" s="16" customFormat="true" ht="12" hidden="false" customHeight="true" outlineLevel="2" collapsed="false">
      <c r="A133" s="20" t="s">
        <v>136</v>
      </c>
      <c r="B133" s="21" t="s">
        <v>2318</v>
      </c>
      <c r="C133" s="22" t="n">
        <v>485</v>
      </c>
      <c r="D133" s="15" t="s">
        <v>135</v>
      </c>
    </row>
    <row r="134" s="16" customFormat="true" ht="12" hidden="false" customHeight="true" outlineLevel="2" collapsed="false">
      <c r="A134" s="20" t="s">
        <v>137</v>
      </c>
      <c r="B134" s="21" t="s">
        <v>2319</v>
      </c>
      <c r="C134" s="22" t="n">
        <v>100</v>
      </c>
      <c r="D134" s="15" t="s">
        <v>135</v>
      </c>
    </row>
    <row r="135" s="16" customFormat="true" ht="12" hidden="false" customHeight="true" outlineLevel="2" collapsed="false">
      <c r="A135" s="20" t="s">
        <v>138</v>
      </c>
      <c r="B135" s="21" t="s">
        <v>2320</v>
      </c>
      <c r="C135" s="22" t="n">
        <v>540</v>
      </c>
      <c r="D135" s="15" t="s">
        <v>31</v>
      </c>
    </row>
    <row r="136" s="16" customFormat="true" ht="12" hidden="false" customHeight="true" outlineLevel="2" collapsed="false">
      <c r="A136" s="20" t="s">
        <v>139</v>
      </c>
      <c r="B136" s="21" t="s">
        <v>2321</v>
      </c>
      <c r="C136" s="22" t="n">
        <v>540</v>
      </c>
      <c r="D136" s="15" t="s">
        <v>31</v>
      </c>
    </row>
    <row r="137" s="16" customFormat="true" ht="12" hidden="false" customHeight="true" outlineLevel="2" collapsed="false">
      <c r="A137" s="20" t="s">
        <v>140</v>
      </c>
      <c r="B137" s="21" t="s">
        <v>2322</v>
      </c>
      <c r="C137" s="22" t="n">
        <v>540</v>
      </c>
      <c r="D137" s="15" t="s">
        <v>31</v>
      </c>
    </row>
    <row r="138" s="16" customFormat="true" ht="12" hidden="false" customHeight="true" outlineLevel="2" collapsed="false">
      <c r="A138" s="20" t="s">
        <v>141</v>
      </c>
      <c r="B138" s="21" t="s">
        <v>2323</v>
      </c>
      <c r="C138" s="22" t="n">
        <v>540</v>
      </c>
      <c r="D138" s="15" t="s">
        <v>31</v>
      </c>
    </row>
    <row r="139" s="16" customFormat="true" ht="12" hidden="false" customHeight="true" outlineLevel="2" collapsed="false">
      <c r="A139" s="20" t="s">
        <v>142</v>
      </c>
      <c r="B139" s="21" t="s">
        <v>2324</v>
      </c>
      <c r="C139" s="22" t="n">
        <v>540</v>
      </c>
      <c r="D139" s="15" t="s">
        <v>31</v>
      </c>
    </row>
    <row r="140" s="16" customFormat="true" ht="12" hidden="false" customHeight="true" outlineLevel="2" collapsed="false">
      <c r="A140" s="20" t="s">
        <v>143</v>
      </c>
      <c r="B140" s="21" t="s">
        <v>2325</v>
      </c>
      <c r="C140" s="22" t="n">
        <v>540</v>
      </c>
      <c r="D140" s="15" t="s">
        <v>31</v>
      </c>
    </row>
    <row r="141" s="16" customFormat="true" ht="12" hidden="false" customHeight="true" outlineLevel="2" collapsed="false">
      <c r="A141" s="20" t="s">
        <v>144</v>
      </c>
      <c r="B141" s="21" t="s">
        <v>2326</v>
      </c>
      <c r="C141" s="22" t="n">
        <v>540</v>
      </c>
      <c r="D141" s="15" t="s">
        <v>31</v>
      </c>
    </row>
    <row r="142" s="16" customFormat="true" ht="12" hidden="false" customHeight="true" outlineLevel="2" collapsed="false">
      <c r="A142" s="20" t="s">
        <v>145</v>
      </c>
      <c r="B142" s="21" t="s">
        <v>2327</v>
      </c>
      <c r="C142" s="22" t="n">
        <v>540</v>
      </c>
      <c r="D142" s="15" t="s">
        <v>31</v>
      </c>
    </row>
    <row r="143" s="16" customFormat="true" ht="12" hidden="false" customHeight="true" outlineLevel="2" collapsed="false">
      <c r="A143" s="20" t="s">
        <v>146</v>
      </c>
      <c r="B143" s="21" t="s">
        <v>2328</v>
      </c>
      <c r="C143" s="22" t="n">
        <v>540</v>
      </c>
      <c r="D143" s="15" t="s">
        <v>31</v>
      </c>
    </row>
    <row r="144" s="16" customFormat="true" ht="12" hidden="false" customHeight="true" outlineLevel="2" collapsed="false">
      <c r="A144" s="20" t="s">
        <v>147</v>
      </c>
      <c r="B144" s="21" t="s">
        <v>2329</v>
      </c>
      <c r="C144" s="22" t="n">
        <v>540</v>
      </c>
      <c r="D144" s="15" t="s">
        <v>31</v>
      </c>
    </row>
    <row r="145" s="16" customFormat="true" ht="12" hidden="false" customHeight="true" outlineLevel="2" collapsed="false">
      <c r="A145" s="20" t="s">
        <v>148</v>
      </c>
      <c r="B145" s="21" t="s">
        <v>2330</v>
      </c>
      <c r="C145" s="22" t="n">
        <v>540</v>
      </c>
      <c r="D145" s="15" t="s">
        <v>31</v>
      </c>
    </row>
    <row r="146" s="16" customFormat="true" ht="12" hidden="false" customHeight="true" outlineLevel="2" collapsed="false">
      <c r="A146" s="20" t="s">
        <v>149</v>
      </c>
      <c r="B146" s="21" t="s">
        <v>2331</v>
      </c>
      <c r="C146" s="22" t="n">
        <v>540</v>
      </c>
      <c r="D146" s="15" t="s">
        <v>31</v>
      </c>
    </row>
    <row r="147" s="16" customFormat="true" ht="12" hidden="false" customHeight="true" outlineLevel="2" collapsed="false">
      <c r="A147" s="20" t="s">
        <v>150</v>
      </c>
      <c r="B147" s="21" t="s">
        <v>2332</v>
      </c>
      <c r="C147" s="22" t="n">
        <v>540</v>
      </c>
      <c r="D147" s="15" t="s">
        <v>31</v>
      </c>
    </row>
    <row r="148" s="16" customFormat="true" ht="12" hidden="false" customHeight="true" outlineLevel="2" collapsed="false">
      <c r="A148" s="20" t="s">
        <v>151</v>
      </c>
      <c r="B148" s="21" t="s">
        <v>2333</v>
      </c>
      <c r="C148" s="22" t="n">
        <v>540</v>
      </c>
      <c r="D148" s="15" t="s">
        <v>31</v>
      </c>
    </row>
    <row r="149" s="16" customFormat="true" ht="12" hidden="false" customHeight="true" outlineLevel="2" collapsed="false">
      <c r="A149" s="20" t="s">
        <v>152</v>
      </c>
      <c r="B149" s="21" t="s">
        <v>2334</v>
      </c>
      <c r="C149" s="22" t="n">
        <v>540</v>
      </c>
      <c r="D149" s="15" t="s">
        <v>31</v>
      </c>
    </row>
    <row r="150" s="16" customFormat="true" ht="12" hidden="false" customHeight="true" outlineLevel="2" collapsed="false">
      <c r="A150" s="20" t="s">
        <v>153</v>
      </c>
      <c r="B150" s="21" t="s">
        <v>2335</v>
      </c>
      <c r="C150" s="22" t="n">
        <v>540</v>
      </c>
      <c r="D150" s="15" t="s">
        <v>31</v>
      </c>
    </row>
    <row r="151" s="16" customFormat="true" ht="12" hidden="false" customHeight="true" outlineLevel="2" collapsed="false">
      <c r="A151" s="20" t="s">
        <v>154</v>
      </c>
      <c r="B151" s="21" t="s">
        <v>2336</v>
      </c>
      <c r="C151" s="14" t="s">
        <v>2337</v>
      </c>
      <c r="D151" s="15" t="s">
        <v>56</v>
      </c>
    </row>
    <row r="152" s="16" customFormat="true" ht="12" hidden="false" customHeight="true" outlineLevel="2" collapsed="false">
      <c r="A152" s="20" t="s">
        <v>155</v>
      </c>
      <c r="B152" s="21" t="s">
        <v>2338</v>
      </c>
      <c r="C152" s="14" t="s">
        <v>2337</v>
      </c>
      <c r="D152" s="15" t="s">
        <v>56</v>
      </c>
    </row>
    <row r="153" s="16" customFormat="true" ht="12" hidden="false" customHeight="true" outlineLevel="2" collapsed="false">
      <c r="A153" s="20" t="s">
        <v>156</v>
      </c>
      <c r="B153" s="21" t="s">
        <v>2339</v>
      </c>
      <c r="C153" s="14" t="s">
        <v>2337</v>
      </c>
      <c r="D153" s="15" t="s">
        <v>56</v>
      </c>
    </row>
    <row r="154" s="16" customFormat="true" ht="12" hidden="false" customHeight="true" outlineLevel="2" collapsed="false">
      <c r="A154" s="20" t="s">
        <v>157</v>
      </c>
      <c r="B154" s="21" t="s">
        <v>2340</v>
      </c>
      <c r="C154" s="14" t="s">
        <v>2337</v>
      </c>
      <c r="D154" s="15" t="s">
        <v>56</v>
      </c>
    </row>
    <row r="155" s="16" customFormat="true" ht="12" hidden="false" customHeight="true" outlineLevel="2" collapsed="false">
      <c r="A155" s="20" t="s">
        <v>158</v>
      </c>
      <c r="B155" s="21" t="s">
        <v>2341</v>
      </c>
      <c r="C155" s="14" t="s">
        <v>2337</v>
      </c>
      <c r="D155" s="15" t="s">
        <v>56</v>
      </c>
    </row>
    <row r="156" s="16" customFormat="true" ht="12" hidden="false" customHeight="true" outlineLevel="2" collapsed="false">
      <c r="A156" s="20" t="s">
        <v>159</v>
      </c>
      <c r="B156" s="21" t="s">
        <v>2342</v>
      </c>
      <c r="C156" s="14" t="n">
        <v>600</v>
      </c>
      <c r="D156" s="23" t="n">
        <v>1</v>
      </c>
    </row>
    <row r="157" s="16" customFormat="true" ht="12" hidden="false" customHeight="true" outlineLevel="2" collapsed="false">
      <c r="A157" s="20" t="s">
        <v>160</v>
      </c>
      <c r="B157" s="21" t="s">
        <v>2343</v>
      </c>
      <c r="C157" s="14" t="s">
        <v>2337</v>
      </c>
      <c r="D157" s="15" t="s">
        <v>56</v>
      </c>
    </row>
    <row r="158" s="16" customFormat="true" ht="12" hidden="false" customHeight="true" outlineLevel="2" collapsed="false">
      <c r="A158" s="20" t="s">
        <v>161</v>
      </c>
      <c r="B158" s="21" t="s">
        <v>2344</v>
      </c>
      <c r="C158" s="14" t="s">
        <v>2337</v>
      </c>
      <c r="D158" s="15" t="s">
        <v>56</v>
      </c>
    </row>
    <row r="159" s="16" customFormat="true" ht="12" hidden="false" customHeight="true" outlineLevel="2" collapsed="false">
      <c r="A159" s="20" t="s">
        <v>162</v>
      </c>
      <c r="B159" s="21" t="s">
        <v>2345</v>
      </c>
      <c r="C159" s="14" t="s">
        <v>2346</v>
      </c>
      <c r="D159" s="15" t="s">
        <v>56</v>
      </c>
    </row>
    <row r="160" s="16" customFormat="true" ht="24" hidden="false" customHeight="true" outlineLevel="2" collapsed="false">
      <c r="A160" s="20" t="s">
        <v>163</v>
      </c>
      <c r="B160" s="21" t="s">
        <v>2347</v>
      </c>
      <c r="C160" s="14" t="s">
        <v>2348</v>
      </c>
      <c r="D160" s="15" t="s">
        <v>31</v>
      </c>
    </row>
    <row r="161" s="16" customFormat="true" ht="12" hidden="false" customHeight="true" outlineLevel="2" collapsed="false">
      <c r="A161" s="20" t="s">
        <v>164</v>
      </c>
      <c r="B161" s="21" t="s">
        <v>2349</v>
      </c>
      <c r="C161" s="22" t="n">
        <v>235</v>
      </c>
      <c r="D161" s="23" t="n">
        <v>1</v>
      </c>
    </row>
    <row r="162" s="16" customFormat="true" ht="12" hidden="false" customHeight="true" outlineLevel="2" collapsed="false">
      <c r="A162" s="20" t="s">
        <v>165</v>
      </c>
      <c r="B162" s="21" t="s">
        <v>2350</v>
      </c>
      <c r="C162" s="22" t="n">
        <v>70</v>
      </c>
      <c r="D162" s="23" t="n">
        <v>1</v>
      </c>
    </row>
    <row r="163" s="16" customFormat="true" ht="12" hidden="false" customHeight="true" outlineLevel="2" collapsed="false">
      <c r="A163" s="20" t="s">
        <v>166</v>
      </c>
      <c r="B163" s="21" t="s">
        <v>2351</v>
      </c>
      <c r="C163" s="22" t="n">
        <v>485</v>
      </c>
      <c r="D163" s="15" t="s">
        <v>31</v>
      </c>
    </row>
    <row r="164" s="16" customFormat="true" ht="12" hidden="false" customHeight="true" outlineLevel="2" collapsed="false">
      <c r="A164" s="20" t="s">
        <v>167</v>
      </c>
      <c r="B164" s="21" t="s">
        <v>2352</v>
      </c>
      <c r="C164" s="22" t="n">
        <v>485</v>
      </c>
      <c r="D164" s="15" t="s">
        <v>31</v>
      </c>
    </row>
    <row r="165" s="16" customFormat="true" ht="12" hidden="false" customHeight="true" outlineLevel="2" collapsed="false">
      <c r="A165" s="20" t="s">
        <v>168</v>
      </c>
      <c r="B165" s="21" t="s">
        <v>2353</v>
      </c>
      <c r="C165" s="22" t="n">
        <v>485</v>
      </c>
      <c r="D165" s="15" t="s">
        <v>31</v>
      </c>
    </row>
    <row r="166" s="16" customFormat="true" ht="12" hidden="false" customHeight="true" outlineLevel="2" collapsed="false">
      <c r="A166" s="20" t="s">
        <v>169</v>
      </c>
      <c r="B166" s="21" t="s">
        <v>2354</v>
      </c>
      <c r="C166" s="22" t="n">
        <v>485</v>
      </c>
      <c r="D166" s="15" t="s">
        <v>31</v>
      </c>
    </row>
    <row r="167" s="16" customFormat="true" ht="12" hidden="false" customHeight="true" outlineLevel="2" collapsed="false">
      <c r="A167" s="20" t="s">
        <v>170</v>
      </c>
      <c r="B167" s="21" t="s">
        <v>2355</v>
      </c>
      <c r="C167" s="22" t="n">
        <v>485</v>
      </c>
      <c r="D167" s="15" t="s">
        <v>31</v>
      </c>
    </row>
    <row r="168" s="16" customFormat="true" ht="12" hidden="false" customHeight="true" outlineLevel="2" collapsed="false">
      <c r="A168" s="20" t="s">
        <v>171</v>
      </c>
      <c r="B168" s="21" t="s">
        <v>2356</v>
      </c>
      <c r="C168" s="22" t="n">
        <v>485</v>
      </c>
      <c r="D168" s="15" t="s">
        <v>31</v>
      </c>
    </row>
    <row r="169" s="16" customFormat="true" ht="12" hidden="false" customHeight="true" outlineLevel="2" collapsed="false">
      <c r="A169" s="20" t="s">
        <v>172</v>
      </c>
      <c r="B169" s="21" t="s">
        <v>2357</v>
      </c>
      <c r="C169" s="22" t="n">
        <v>485</v>
      </c>
      <c r="D169" s="15" t="s">
        <v>31</v>
      </c>
    </row>
    <row r="170" s="16" customFormat="true" ht="12" hidden="false" customHeight="true" outlineLevel="2" collapsed="false">
      <c r="A170" s="20" t="s">
        <v>173</v>
      </c>
      <c r="B170" s="21" t="s">
        <v>2358</v>
      </c>
      <c r="C170" s="22" t="n">
        <v>485</v>
      </c>
      <c r="D170" s="15" t="s">
        <v>31</v>
      </c>
    </row>
    <row r="171" s="16" customFormat="true" ht="12" hidden="false" customHeight="true" outlineLevel="2" collapsed="false">
      <c r="A171" s="20" t="s">
        <v>174</v>
      </c>
      <c r="B171" s="21" t="s">
        <v>2359</v>
      </c>
      <c r="C171" s="22" t="n">
        <v>485</v>
      </c>
      <c r="D171" s="15" t="s">
        <v>31</v>
      </c>
    </row>
    <row r="172" s="16" customFormat="true" ht="12" hidden="false" customHeight="true" outlineLevel="2" collapsed="false">
      <c r="A172" s="20" t="s">
        <v>175</v>
      </c>
      <c r="B172" s="21" t="s">
        <v>2360</v>
      </c>
      <c r="C172" s="22" t="n">
        <v>485</v>
      </c>
      <c r="D172" s="15" t="s">
        <v>31</v>
      </c>
    </row>
    <row r="173" s="16" customFormat="true" ht="12" hidden="false" customHeight="true" outlineLevel="2" collapsed="false">
      <c r="A173" s="20" t="s">
        <v>176</v>
      </c>
      <c r="B173" s="21" t="s">
        <v>2361</v>
      </c>
      <c r="C173" s="22" t="n">
        <v>485</v>
      </c>
      <c r="D173" s="15" t="s">
        <v>31</v>
      </c>
    </row>
    <row r="174" s="16" customFormat="true" ht="12" hidden="false" customHeight="true" outlineLevel="2" collapsed="false">
      <c r="A174" s="20" t="s">
        <v>177</v>
      </c>
      <c r="B174" s="21" t="s">
        <v>2362</v>
      </c>
      <c r="C174" s="22" t="n">
        <v>485</v>
      </c>
      <c r="D174" s="15" t="s">
        <v>31</v>
      </c>
    </row>
    <row r="175" s="16" customFormat="true" ht="12" hidden="false" customHeight="true" outlineLevel="2" collapsed="false">
      <c r="A175" s="20" t="s">
        <v>178</v>
      </c>
      <c r="B175" s="21" t="s">
        <v>2363</v>
      </c>
      <c r="C175" s="22" t="n">
        <v>485</v>
      </c>
      <c r="D175" s="15" t="s">
        <v>31</v>
      </c>
    </row>
    <row r="176" s="16" customFormat="true" ht="12" hidden="false" customHeight="true" outlineLevel="2" collapsed="false">
      <c r="A176" s="20" t="s">
        <v>179</v>
      </c>
      <c r="B176" s="21" t="s">
        <v>2364</v>
      </c>
      <c r="C176" s="22" t="n">
        <v>485</v>
      </c>
      <c r="D176" s="15" t="s">
        <v>31</v>
      </c>
    </row>
    <row r="177" s="16" customFormat="true" ht="12" hidden="false" customHeight="true" outlineLevel="2" collapsed="false">
      <c r="A177" s="20" t="s">
        <v>180</v>
      </c>
      <c r="B177" s="21" t="s">
        <v>2365</v>
      </c>
      <c r="C177" s="22" t="n">
        <v>485</v>
      </c>
      <c r="D177" s="15" t="s">
        <v>31</v>
      </c>
    </row>
    <row r="178" s="16" customFormat="true" ht="12" hidden="false" customHeight="true" outlineLevel="2" collapsed="false">
      <c r="A178" s="20" t="s">
        <v>181</v>
      </c>
      <c r="B178" s="21" t="s">
        <v>2366</v>
      </c>
      <c r="C178" s="22" t="n">
        <v>485</v>
      </c>
      <c r="D178" s="15" t="s">
        <v>31</v>
      </c>
    </row>
    <row r="179" s="16" customFormat="true" ht="12" hidden="false" customHeight="true" outlineLevel="2" collapsed="false">
      <c r="A179" s="20" t="s">
        <v>182</v>
      </c>
      <c r="B179" s="21" t="s">
        <v>2367</v>
      </c>
      <c r="C179" s="22" t="n">
        <v>80</v>
      </c>
      <c r="D179" s="23" t="n">
        <v>1</v>
      </c>
    </row>
    <row r="180" s="16" customFormat="true" ht="12" hidden="false" customHeight="true" outlineLevel="2" collapsed="false">
      <c r="A180" s="20" t="s">
        <v>183</v>
      </c>
      <c r="B180" s="21" t="s">
        <v>2368</v>
      </c>
      <c r="C180" s="22" t="n">
        <v>290</v>
      </c>
      <c r="D180" s="23" t="n">
        <v>1</v>
      </c>
    </row>
    <row r="181" s="16" customFormat="true" ht="12" hidden="false" customHeight="true" outlineLevel="2" collapsed="false">
      <c r="A181" s="20" t="s">
        <v>184</v>
      </c>
      <c r="B181" s="21" t="s">
        <v>2369</v>
      </c>
      <c r="C181" s="22" t="n">
        <v>485</v>
      </c>
      <c r="D181" s="15" t="s">
        <v>31</v>
      </c>
    </row>
    <row r="182" s="16" customFormat="true" ht="12" hidden="false" customHeight="true" outlineLevel="2" collapsed="false">
      <c r="A182" s="20" t="s">
        <v>185</v>
      </c>
      <c r="B182" s="21" t="s">
        <v>2370</v>
      </c>
      <c r="C182" s="22" t="n">
        <v>485</v>
      </c>
      <c r="D182" s="15" t="s">
        <v>31</v>
      </c>
    </row>
    <row r="183" s="16" customFormat="true" ht="12" hidden="false" customHeight="true" outlineLevel="2" collapsed="false">
      <c r="A183" s="20" t="s">
        <v>186</v>
      </c>
      <c r="B183" s="21" t="s">
        <v>2371</v>
      </c>
      <c r="C183" s="14" t="s">
        <v>2372</v>
      </c>
      <c r="D183" s="15" t="s">
        <v>187</v>
      </c>
    </row>
    <row r="184" s="16" customFormat="true" ht="12" hidden="false" customHeight="true" outlineLevel="2" collapsed="false">
      <c r="A184" s="20" t="s">
        <v>188</v>
      </c>
      <c r="B184" s="21" t="s">
        <v>2373</v>
      </c>
      <c r="C184" s="14" t="s">
        <v>2374</v>
      </c>
      <c r="D184" s="15" t="s">
        <v>135</v>
      </c>
    </row>
    <row r="185" s="16" customFormat="true" ht="12" hidden="false" customHeight="true" outlineLevel="2" collapsed="false">
      <c r="A185" s="20" t="s">
        <v>189</v>
      </c>
      <c r="B185" s="21" t="s">
        <v>2375</v>
      </c>
      <c r="C185" s="22" t="n">
        <v>790</v>
      </c>
      <c r="D185" s="15" t="s">
        <v>31</v>
      </c>
    </row>
    <row r="186" s="16" customFormat="true" ht="12" hidden="false" customHeight="true" outlineLevel="2" collapsed="false">
      <c r="A186" s="20" t="s">
        <v>190</v>
      </c>
      <c r="B186" s="21" t="s">
        <v>2376</v>
      </c>
      <c r="C186" s="14" t="s">
        <v>2377</v>
      </c>
      <c r="D186" s="15" t="s">
        <v>31</v>
      </c>
    </row>
    <row r="187" s="16" customFormat="true" ht="12" hidden="false" customHeight="true" outlineLevel="2" collapsed="false">
      <c r="A187" s="20" t="s">
        <v>191</v>
      </c>
      <c r="B187" s="21" t="s">
        <v>2378</v>
      </c>
      <c r="C187" s="22" t="n">
        <v>245</v>
      </c>
      <c r="D187" s="15" t="s">
        <v>135</v>
      </c>
    </row>
    <row r="188" s="16" customFormat="true" ht="24" hidden="false" customHeight="true" outlineLevel="2" collapsed="false">
      <c r="A188" s="20" t="s">
        <v>192</v>
      </c>
      <c r="B188" s="21" t="s">
        <v>2379</v>
      </c>
      <c r="C188" s="22" t="n">
        <v>150</v>
      </c>
      <c r="D188" s="23" t="n">
        <v>1</v>
      </c>
    </row>
    <row r="189" s="16" customFormat="true" ht="12" hidden="false" customHeight="true" outlineLevel="2" collapsed="false">
      <c r="A189" s="20" t="s">
        <v>193</v>
      </c>
      <c r="B189" s="21" t="s">
        <v>2380</v>
      </c>
      <c r="C189" s="14" t="s">
        <v>2381</v>
      </c>
      <c r="D189" s="15" t="s">
        <v>31</v>
      </c>
    </row>
    <row r="190" s="16" customFormat="true" ht="12" hidden="false" customHeight="true" outlineLevel="2" collapsed="false">
      <c r="A190" s="20" t="s">
        <v>194</v>
      </c>
      <c r="B190" s="21" t="s">
        <v>2382</v>
      </c>
      <c r="C190" s="14" t="s">
        <v>2383</v>
      </c>
      <c r="D190" s="15" t="s">
        <v>31</v>
      </c>
    </row>
    <row r="191" s="16" customFormat="true" ht="12" hidden="false" customHeight="true" outlineLevel="2" collapsed="false">
      <c r="A191" s="20" t="s">
        <v>195</v>
      </c>
      <c r="B191" s="21" t="s">
        <v>2384</v>
      </c>
      <c r="C191" s="14" t="s">
        <v>2385</v>
      </c>
      <c r="D191" s="15" t="s">
        <v>31</v>
      </c>
    </row>
    <row r="192" s="16" customFormat="true" ht="12" hidden="false" customHeight="true" outlineLevel="2" collapsed="false">
      <c r="A192" s="20" t="s">
        <v>196</v>
      </c>
      <c r="B192" s="21" t="s">
        <v>2386</v>
      </c>
      <c r="C192" s="14" t="s">
        <v>2385</v>
      </c>
      <c r="D192" s="15" t="s">
        <v>31</v>
      </c>
    </row>
    <row r="193" s="16" customFormat="true" ht="12" hidden="false" customHeight="true" outlineLevel="2" collapsed="false">
      <c r="A193" s="20" t="s">
        <v>197</v>
      </c>
      <c r="B193" s="21" t="s">
        <v>2387</v>
      </c>
      <c r="C193" s="14" t="s">
        <v>2388</v>
      </c>
      <c r="D193" s="15" t="s">
        <v>31</v>
      </c>
    </row>
    <row r="194" s="16" customFormat="true" ht="12" hidden="false" customHeight="true" outlineLevel="2" collapsed="false">
      <c r="A194" s="20" t="s">
        <v>198</v>
      </c>
      <c r="B194" s="21" t="s">
        <v>2389</v>
      </c>
      <c r="C194" s="14" t="s">
        <v>2390</v>
      </c>
      <c r="D194" s="15" t="s">
        <v>31</v>
      </c>
    </row>
    <row r="195" s="16" customFormat="true" ht="12" hidden="false" customHeight="true" outlineLevel="2" collapsed="false">
      <c r="A195" s="20" t="s">
        <v>199</v>
      </c>
      <c r="B195" s="21" t="s">
        <v>2391</v>
      </c>
      <c r="C195" s="14" t="s">
        <v>2392</v>
      </c>
      <c r="D195" s="15" t="s">
        <v>31</v>
      </c>
    </row>
    <row r="196" s="16" customFormat="true" ht="12" hidden="false" customHeight="true" outlineLevel="2" collapsed="false">
      <c r="A196" s="20" t="s">
        <v>200</v>
      </c>
      <c r="B196" s="21" t="s">
        <v>2393</v>
      </c>
      <c r="C196" s="14" t="s">
        <v>2394</v>
      </c>
      <c r="D196" s="15" t="s">
        <v>31</v>
      </c>
    </row>
    <row r="197" s="16" customFormat="true" ht="12" hidden="false" customHeight="true" outlineLevel="2" collapsed="false">
      <c r="A197" s="20" t="s">
        <v>201</v>
      </c>
      <c r="B197" s="21" t="s">
        <v>2395</v>
      </c>
      <c r="C197" s="14" t="s">
        <v>2396</v>
      </c>
      <c r="D197" s="15" t="s">
        <v>31</v>
      </c>
    </row>
    <row r="198" s="16" customFormat="true" ht="12" hidden="false" customHeight="true" outlineLevel="2" collapsed="false">
      <c r="A198" s="20" t="s">
        <v>202</v>
      </c>
      <c r="B198" s="21" t="s">
        <v>2397</v>
      </c>
      <c r="C198" s="14" t="s">
        <v>2398</v>
      </c>
      <c r="D198" s="15" t="s">
        <v>31</v>
      </c>
    </row>
    <row r="199" s="16" customFormat="true" ht="12" hidden="false" customHeight="true" outlineLevel="2" collapsed="false">
      <c r="A199" s="20" t="s">
        <v>203</v>
      </c>
      <c r="B199" s="21" t="s">
        <v>2399</v>
      </c>
      <c r="C199" s="14" t="s">
        <v>2400</v>
      </c>
      <c r="D199" s="15" t="s">
        <v>31</v>
      </c>
    </row>
    <row r="200" s="16" customFormat="true" ht="12" hidden="false" customHeight="true" outlineLevel="2" collapsed="false">
      <c r="A200" s="20" t="s">
        <v>204</v>
      </c>
      <c r="B200" s="21" t="s">
        <v>2401</v>
      </c>
      <c r="C200" s="22" t="n">
        <v>485</v>
      </c>
      <c r="D200" s="15" t="s">
        <v>31</v>
      </c>
    </row>
    <row r="201" s="16" customFormat="true" ht="12" hidden="false" customHeight="true" outlineLevel="2" collapsed="false">
      <c r="A201" s="20" t="s">
        <v>205</v>
      </c>
      <c r="B201" s="21" t="s">
        <v>2402</v>
      </c>
      <c r="C201" s="22" t="n">
        <v>485</v>
      </c>
      <c r="D201" s="15" t="s">
        <v>31</v>
      </c>
    </row>
    <row r="202" s="16" customFormat="true" ht="12" hidden="false" customHeight="true" outlineLevel="2" collapsed="false">
      <c r="A202" s="20" t="s">
        <v>206</v>
      </c>
      <c r="B202" s="21" t="s">
        <v>2403</v>
      </c>
      <c r="C202" s="22" t="n">
        <v>485</v>
      </c>
      <c r="D202" s="15" t="s">
        <v>31</v>
      </c>
    </row>
    <row r="203" s="16" customFormat="true" ht="12" hidden="false" customHeight="true" outlineLevel="2" collapsed="false">
      <c r="A203" s="20" t="s">
        <v>207</v>
      </c>
      <c r="B203" s="21" t="s">
        <v>2404</v>
      </c>
      <c r="C203" s="22" t="n">
        <v>485</v>
      </c>
      <c r="D203" s="15" t="s">
        <v>31</v>
      </c>
    </row>
    <row r="204" s="16" customFormat="true" ht="12" hidden="false" customHeight="true" outlineLevel="2" collapsed="false">
      <c r="A204" s="20" t="s">
        <v>208</v>
      </c>
      <c r="B204" s="21" t="s">
        <v>2405</v>
      </c>
      <c r="C204" s="22" t="n">
        <v>485</v>
      </c>
      <c r="D204" s="15" t="s">
        <v>31</v>
      </c>
    </row>
    <row r="205" s="16" customFormat="true" ht="12" hidden="false" customHeight="true" outlineLevel="2" collapsed="false">
      <c r="A205" s="20" t="s">
        <v>209</v>
      </c>
      <c r="B205" s="21" t="s">
        <v>2406</v>
      </c>
      <c r="C205" s="22" t="n">
        <v>485</v>
      </c>
      <c r="D205" s="15" t="s">
        <v>31</v>
      </c>
    </row>
    <row r="206" s="16" customFormat="true" ht="12" hidden="false" customHeight="true" outlineLevel="2" collapsed="false">
      <c r="A206" s="20" t="s">
        <v>210</v>
      </c>
      <c r="B206" s="21" t="s">
        <v>2407</v>
      </c>
      <c r="C206" s="22" t="n">
        <v>485</v>
      </c>
      <c r="D206" s="15" t="s">
        <v>31</v>
      </c>
    </row>
    <row r="207" s="16" customFormat="true" ht="12" hidden="false" customHeight="true" outlineLevel="2" collapsed="false">
      <c r="A207" s="20" t="s">
        <v>211</v>
      </c>
      <c r="B207" s="21" t="s">
        <v>2408</v>
      </c>
      <c r="C207" s="22" t="n">
        <v>485</v>
      </c>
      <c r="D207" s="15" t="s">
        <v>31</v>
      </c>
    </row>
    <row r="208" s="16" customFormat="true" ht="12" hidden="false" customHeight="true" outlineLevel="2" collapsed="false">
      <c r="A208" s="20" t="s">
        <v>212</v>
      </c>
      <c r="B208" s="21" t="s">
        <v>2409</v>
      </c>
      <c r="C208" s="22" t="n">
        <v>485</v>
      </c>
      <c r="D208" s="15" t="s">
        <v>31</v>
      </c>
    </row>
    <row r="209" s="16" customFormat="true" ht="12" hidden="false" customHeight="true" outlineLevel="2" collapsed="false">
      <c r="A209" s="20" t="s">
        <v>213</v>
      </c>
      <c r="B209" s="21" t="s">
        <v>2410</v>
      </c>
      <c r="C209" s="22" t="n">
        <v>485</v>
      </c>
      <c r="D209" s="15" t="s">
        <v>31</v>
      </c>
    </row>
    <row r="210" s="16" customFormat="true" ht="12" hidden="false" customHeight="true" outlineLevel="2" collapsed="false">
      <c r="A210" s="20" t="s">
        <v>214</v>
      </c>
      <c r="B210" s="21" t="s">
        <v>2411</v>
      </c>
      <c r="C210" s="22" t="n">
        <v>485</v>
      </c>
      <c r="D210" s="15" t="s">
        <v>31</v>
      </c>
    </row>
    <row r="211" s="16" customFormat="true" ht="12" hidden="false" customHeight="true" outlineLevel="2" collapsed="false">
      <c r="A211" s="20" t="s">
        <v>215</v>
      </c>
      <c r="B211" s="21" t="s">
        <v>2412</v>
      </c>
      <c r="C211" s="22" t="n">
        <v>485</v>
      </c>
      <c r="D211" s="15" t="s">
        <v>31</v>
      </c>
    </row>
    <row r="212" s="16" customFormat="true" ht="12" hidden="false" customHeight="true" outlineLevel="2" collapsed="false">
      <c r="A212" s="20" t="s">
        <v>216</v>
      </c>
      <c r="B212" s="21" t="s">
        <v>2413</v>
      </c>
      <c r="C212" s="22" t="n">
        <v>485</v>
      </c>
      <c r="D212" s="15" t="s">
        <v>31</v>
      </c>
    </row>
    <row r="213" s="16" customFormat="true" ht="12" hidden="false" customHeight="true" outlineLevel="2" collapsed="false">
      <c r="A213" s="20" t="s">
        <v>217</v>
      </c>
      <c r="B213" s="21" t="s">
        <v>2414</v>
      </c>
      <c r="C213" s="22" t="n">
        <v>485</v>
      </c>
      <c r="D213" s="15" t="s">
        <v>31</v>
      </c>
    </row>
    <row r="214" s="16" customFormat="true" ht="12" hidden="false" customHeight="true" outlineLevel="2" collapsed="false">
      <c r="A214" s="20" t="s">
        <v>218</v>
      </c>
      <c r="B214" s="21" t="s">
        <v>2415</v>
      </c>
      <c r="C214" s="22" t="n">
        <v>485</v>
      </c>
      <c r="D214" s="15" t="s">
        <v>31</v>
      </c>
    </row>
    <row r="215" s="16" customFormat="true" ht="12" hidden="false" customHeight="true" outlineLevel="2" collapsed="false">
      <c r="A215" s="20" t="s">
        <v>219</v>
      </c>
      <c r="B215" s="21" t="s">
        <v>2416</v>
      </c>
      <c r="C215" s="22" t="n">
        <v>485</v>
      </c>
      <c r="D215" s="15" t="s">
        <v>31</v>
      </c>
    </row>
    <row r="216" s="16" customFormat="true" ht="12" hidden="false" customHeight="true" outlineLevel="2" collapsed="false">
      <c r="A216" s="20" t="s">
        <v>220</v>
      </c>
      <c r="B216" s="21" t="s">
        <v>2417</v>
      </c>
      <c r="C216" s="22" t="n">
        <v>485</v>
      </c>
      <c r="D216" s="15" t="s">
        <v>31</v>
      </c>
    </row>
    <row r="217" s="16" customFormat="true" ht="12" hidden="false" customHeight="true" outlineLevel="2" collapsed="false">
      <c r="A217" s="20" t="s">
        <v>221</v>
      </c>
      <c r="B217" s="21" t="s">
        <v>2418</v>
      </c>
      <c r="C217" s="22" t="n">
        <v>485</v>
      </c>
      <c r="D217" s="15" t="s">
        <v>31</v>
      </c>
    </row>
    <row r="218" s="16" customFormat="true" ht="12" hidden="false" customHeight="true" outlineLevel="2" collapsed="false">
      <c r="A218" s="20" t="s">
        <v>222</v>
      </c>
      <c r="B218" s="21" t="s">
        <v>2419</v>
      </c>
      <c r="C218" s="22" t="n">
        <v>485</v>
      </c>
      <c r="D218" s="15" t="s">
        <v>31</v>
      </c>
    </row>
    <row r="219" s="16" customFormat="true" ht="12" hidden="false" customHeight="true" outlineLevel="2" collapsed="false">
      <c r="A219" s="20" t="s">
        <v>223</v>
      </c>
      <c r="B219" s="21" t="s">
        <v>2420</v>
      </c>
      <c r="C219" s="22" t="n">
        <v>485</v>
      </c>
      <c r="D219" s="15" t="s">
        <v>31</v>
      </c>
    </row>
    <row r="220" s="16" customFormat="true" ht="12" hidden="false" customHeight="true" outlineLevel="2" collapsed="false">
      <c r="A220" s="20" t="s">
        <v>224</v>
      </c>
      <c r="B220" s="21" t="s">
        <v>2421</v>
      </c>
      <c r="C220" s="22" t="n">
        <v>485</v>
      </c>
      <c r="D220" s="15" t="s">
        <v>31</v>
      </c>
    </row>
    <row r="221" s="16" customFormat="true" ht="12" hidden="false" customHeight="true" outlineLevel="2" collapsed="false">
      <c r="A221" s="20" t="s">
        <v>225</v>
      </c>
      <c r="B221" s="21" t="s">
        <v>2422</v>
      </c>
      <c r="C221" s="22" t="n">
        <v>485</v>
      </c>
      <c r="D221" s="15" t="s">
        <v>31</v>
      </c>
    </row>
    <row r="222" s="16" customFormat="true" ht="12" hidden="false" customHeight="true" outlineLevel="2" collapsed="false">
      <c r="A222" s="20" t="s">
        <v>226</v>
      </c>
      <c r="B222" s="21" t="s">
        <v>2423</v>
      </c>
      <c r="C222" s="22" t="n">
        <v>485</v>
      </c>
      <c r="D222" s="15" t="s">
        <v>31</v>
      </c>
    </row>
    <row r="223" s="16" customFormat="true" ht="12" hidden="false" customHeight="true" outlineLevel="2" collapsed="false">
      <c r="A223" s="20" t="s">
        <v>227</v>
      </c>
      <c r="B223" s="21" t="s">
        <v>2424</v>
      </c>
      <c r="C223" s="14" t="s">
        <v>2337</v>
      </c>
      <c r="D223" s="15" t="s">
        <v>56</v>
      </c>
    </row>
    <row r="224" s="16" customFormat="true" ht="12" hidden="false" customHeight="true" outlineLevel="2" collapsed="false">
      <c r="A224" s="20" t="s">
        <v>228</v>
      </c>
      <c r="B224" s="21" t="s">
        <v>2425</v>
      </c>
      <c r="C224" s="14" t="s">
        <v>2337</v>
      </c>
      <c r="D224" s="15" t="s">
        <v>56</v>
      </c>
    </row>
    <row r="225" s="16" customFormat="true" ht="12" hidden="false" customHeight="true" outlineLevel="2" collapsed="false">
      <c r="A225" s="20" t="s">
        <v>229</v>
      </c>
      <c r="B225" s="21" t="s">
        <v>2426</v>
      </c>
      <c r="C225" s="14" t="s">
        <v>2427</v>
      </c>
      <c r="D225" s="15" t="s">
        <v>56</v>
      </c>
    </row>
    <row r="226" s="16" customFormat="true" ht="12" hidden="false" customHeight="true" outlineLevel="2" collapsed="false">
      <c r="A226" s="20" t="s">
        <v>230</v>
      </c>
      <c r="B226" s="21" t="s">
        <v>2428</v>
      </c>
      <c r="C226" s="14" t="s">
        <v>2429</v>
      </c>
      <c r="D226" s="15" t="s">
        <v>31</v>
      </c>
    </row>
    <row r="227" s="16" customFormat="true" ht="24" hidden="false" customHeight="true" outlineLevel="2" collapsed="false">
      <c r="A227" s="20" t="s">
        <v>231</v>
      </c>
      <c r="B227" s="21" t="s">
        <v>2430</v>
      </c>
      <c r="C227" s="14" t="s">
        <v>2348</v>
      </c>
      <c r="D227" s="15" t="s">
        <v>31</v>
      </c>
    </row>
    <row r="228" s="16" customFormat="true" ht="24" hidden="false" customHeight="true" outlineLevel="2" collapsed="false">
      <c r="A228" s="20" t="s">
        <v>232</v>
      </c>
      <c r="B228" s="21" t="s">
        <v>2431</v>
      </c>
      <c r="C228" s="14" t="s">
        <v>2432</v>
      </c>
      <c r="D228" s="15" t="s">
        <v>31</v>
      </c>
    </row>
    <row r="229" s="16" customFormat="true" ht="12" hidden="false" customHeight="true" outlineLevel="2" collapsed="false">
      <c r="A229" s="20" t="s">
        <v>233</v>
      </c>
      <c r="B229" s="21" t="s">
        <v>2433</v>
      </c>
      <c r="C229" s="14" t="s">
        <v>2434</v>
      </c>
      <c r="D229" s="15" t="s">
        <v>31</v>
      </c>
    </row>
    <row r="230" s="16" customFormat="true" ht="24" hidden="false" customHeight="true" outlineLevel="2" collapsed="false">
      <c r="A230" s="20" t="s">
        <v>234</v>
      </c>
      <c r="B230" s="21" t="s">
        <v>2435</v>
      </c>
      <c r="C230" s="14" t="s">
        <v>2436</v>
      </c>
      <c r="D230" s="15" t="s">
        <v>235</v>
      </c>
    </row>
    <row r="231" s="16" customFormat="true" ht="12" hidden="false" customHeight="true" outlineLevel="2" collapsed="false">
      <c r="A231" s="20" t="s">
        <v>236</v>
      </c>
      <c r="B231" s="21" t="s">
        <v>2437</v>
      </c>
      <c r="C231" s="14" t="s">
        <v>2398</v>
      </c>
      <c r="D231" s="15" t="s">
        <v>237</v>
      </c>
    </row>
    <row r="232" s="16" customFormat="true" ht="12" hidden="false" customHeight="true" outlineLevel="2" collapsed="false">
      <c r="A232" s="20" t="s">
        <v>238</v>
      </c>
      <c r="B232" s="21" t="s">
        <v>2438</v>
      </c>
      <c r="C232" s="22" t="n">
        <v>485</v>
      </c>
      <c r="D232" s="15" t="s">
        <v>31</v>
      </c>
    </row>
    <row r="233" s="16" customFormat="true" ht="24" hidden="false" customHeight="true" outlineLevel="2" collapsed="false">
      <c r="A233" s="20" t="s">
        <v>239</v>
      </c>
      <c r="B233" s="21" t="s">
        <v>2439</v>
      </c>
      <c r="C233" s="14" t="s">
        <v>2440</v>
      </c>
      <c r="D233" s="15" t="s">
        <v>31</v>
      </c>
    </row>
    <row r="234" s="16" customFormat="true" ht="24" hidden="false" customHeight="true" outlineLevel="2" collapsed="false">
      <c r="A234" s="20" t="s">
        <v>240</v>
      </c>
      <c r="B234" s="21" t="s">
        <v>2441</v>
      </c>
      <c r="C234" s="14" t="s">
        <v>2442</v>
      </c>
      <c r="D234" s="15" t="s">
        <v>56</v>
      </c>
    </row>
    <row r="235" s="16" customFormat="true" ht="12" hidden="false" customHeight="true" outlineLevel="2" collapsed="false">
      <c r="A235" s="20" t="s">
        <v>241</v>
      </c>
      <c r="B235" s="21" t="s">
        <v>2443</v>
      </c>
      <c r="C235" s="14" t="s">
        <v>2444</v>
      </c>
      <c r="D235" s="15" t="s">
        <v>31</v>
      </c>
    </row>
    <row r="236" s="16" customFormat="true" ht="12" hidden="false" customHeight="true" outlineLevel="2" collapsed="false">
      <c r="A236" s="20" t="s">
        <v>242</v>
      </c>
      <c r="B236" s="21" t="s">
        <v>2445</v>
      </c>
      <c r="C236" s="14" t="s">
        <v>2446</v>
      </c>
      <c r="D236" s="15" t="s">
        <v>31</v>
      </c>
    </row>
    <row r="237" s="16" customFormat="true" ht="24" hidden="false" customHeight="true" outlineLevel="2" collapsed="false">
      <c r="A237" s="20" t="s">
        <v>243</v>
      </c>
      <c r="B237" s="21" t="s">
        <v>2447</v>
      </c>
      <c r="C237" s="14" t="s">
        <v>2448</v>
      </c>
      <c r="D237" s="15" t="s">
        <v>31</v>
      </c>
    </row>
    <row r="238" s="16" customFormat="true" ht="24" hidden="false" customHeight="true" outlineLevel="2" collapsed="false">
      <c r="A238" s="20" t="s">
        <v>244</v>
      </c>
      <c r="B238" s="21" t="s">
        <v>2449</v>
      </c>
      <c r="C238" s="14" t="s">
        <v>2450</v>
      </c>
      <c r="D238" s="15" t="s">
        <v>31</v>
      </c>
    </row>
    <row r="239" s="16" customFormat="true" ht="24" hidden="false" customHeight="true" outlineLevel="2" collapsed="false">
      <c r="A239" s="20" t="s">
        <v>245</v>
      </c>
      <c r="B239" s="21" t="s">
        <v>2451</v>
      </c>
      <c r="C239" s="14" t="s">
        <v>2452</v>
      </c>
      <c r="D239" s="15" t="s">
        <v>31</v>
      </c>
    </row>
    <row r="240" s="16" customFormat="true" ht="24" hidden="false" customHeight="true" outlineLevel="2" collapsed="false">
      <c r="A240" s="20" t="s">
        <v>246</v>
      </c>
      <c r="B240" s="21" t="s">
        <v>2453</v>
      </c>
      <c r="C240" s="14" t="s">
        <v>2454</v>
      </c>
      <c r="D240" s="15" t="s">
        <v>31</v>
      </c>
    </row>
    <row r="241" s="16" customFormat="true" ht="24" hidden="false" customHeight="true" outlineLevel="2" collapsed="false">
      <c r="A241" s="20" t="s">
        <v>247</v>
      </c>
      <c r="B241" s="21" t="s">
        <v>2455</v>
      </c>
      <c r="C241" s="14" t="s">
        <v>2456</v>
      </c>
      <c r="D241" s="15" t="s">
        <v>237</v>
      </c>
    </row>
    <row r="242" s="16" customFormat="true" ht="12" hidden="false" customHeight="true" outlineLevel="2" collapsed="false">
      <c r="A242" s="20" t="s">
        <v>248</v>
      </c>
      <c r="B242" s="21" t="s">
        <v>2457</v>
      </c>
      <c r="C242" s="14" t="s">
        <v>2458</v>
      </c>
      <c r="D242" s="15" t="s">
        <v>31</v>
      </c>
    </row>
    <row r="243" s="16" customFormat="true" ht="12" hidden="false" customHeight="true" outlineLevel="2" collapsed="false">
      <c r="A243" s="20" t="s">
        <v>249</v>
      </c>
      <c r="B243" s="21" t="s">
        <v>2459</v>
      </c>
      <c r="C243" s="14" t="s">
        <v>2456</v>
      </c>
      <c r="D243" s="15" t="s">
        <v>31</v>
      </c>
    </row>
    <row r="244" s="16" customFormat="true" ht="24" hidden="false" customHeight="true" outlineLevel="2" collapsed="false">
      <c r="A244" s="20" t="s">
        <v>250</v>
      </c>
      <c r="B244" s="21" t="s">
        <v>2460</v>
      </c>
      <c r="C244" s="14" t="s">
        <v>2461</v>
      </c>
      <c r="D244" s="15" t="s">
        <v>31</v>
      </c>
    </row>
    <row r="245" s="16" customFormat="true" ht="36" hidden="false" customHeight="true" outlineLevel="2" collapsed="false">
      <c r="A245" s="20" t="s">
        <v>251</v>
      </c>
      <c r="B245" s="21" t="s">
        <v>2462</v>
      </c>
      <c r="C245" s="14" t="s">
        <v>2463</v>
      </c>
      <c r="D245" s="15" t="s">
        <v>31</v>
      </c>
    </row>
    <row r="246" s="16" customFormat="true" ht="48" hidden="false" customHeight="true" outlineLevel="2" collapsed="false">
      <c r="A246" s="20" t="s">
        <v>252</v>
      </c>
      <c r="B246" s="21" t="s">
        <v>2464</v>
      </c>
      <c r="C246" s="14" t="s">
        <v>2465</v>
      </c>
      <c r="D246" s="15" t="s">
        <v>31</v>
      </c>
    </row>
    <row r="247" s="16" customFormat="true" ht="36" hidden="false" customHeight="true" outlineLevel="2" collapsed="false">
      <c r="A247" s="20" t="s">
        <v>253</v>
      </c>
      <c r="B247" s="21" t="s">
        <v>2466</v>
      </c>
      <c r="C247" s="14" t="s">
        <v>2467</v>
      </c>
      <c r="D247" s="15" t="s">
        <v>31</v>
      </c>
    </row>
    <row r="248" s="16" customFormat="true" ht="36" hidden="false" customHeight="true" outlineLevel="2" collapsed="false">
      <c r="A248" s="20" t="s">
        <v>254</v>
      </c>
      <c r="B248" s="21" t="s">
        <v>2468</v>
      </c>
      <c r="C248" s="14" t="s">
        <v>2469</v>
      </c>
      <c r="D248" s="15" t="s">
        <v>31</v>
      </c>
    </row>
    <row r="249" s="16" customFormat="true" ht="24" hidden="false" customHeight="true" outlineLevel="2" collapsed="false">
      <c r="A249" s="20" t="s">
        <v>255</v>
      </c>
      <c r="B249" s="21" t="s">
        <v>2470</v>
      </c>
      <c r="C249" s="14" t="s">
        <v>2471</v>
      </c>
      <c r="D249" s="15" t="s">
        <v>31</v>
      </c>
    </row>
    <row r="250" s="16" customFormat="true" ht="24" hidden="false" customHeight="true" outlineLevel="2" collapsed="false">
      <c r="A250" s="20" t="s">
        <v>256</v>
      </c>
      <c r="B250" s="21" t="s">
        <v>2472</v>
      </c>
      <c r="C250" s="14" t="s">
        <v>2473</v>
      </c>
      <c r="D250" s="15" t="s">
        <v>31</v>
      </c>
    </row>
    <row r="251" s="16" customFormat="true" ht="36" hidden="false" customHeight="true" outlineLevel="2" collapsed="false">
      <c r="A251" s="20" t="s">
        <v>257</v>
      </c>
      <c r="B251" s="21" t="s">
        <v>2474</v>
      </c>
      <c r="C251" s="14" t="s">
        <v>2475</v>
      </c>
      <c r="D251" s="15" t="s">
        <v>31</v>
      </c>
    </row>
    <row r="252" s="16" customFormat="true" ht="36" hidden="false" customHeight="true" outlineLevel="2" collapsed="false">
      <c r="A252" s="20" t="s">
        <v>258</v>
      </c>
      <c r="B252" s="21" t="s">
        <v>2476</v>
      </c>
      <c r="C252" s="14" t="s">
        <v>2390</v>
      </c>
      <c r="D252" s="15" t="s">
        <v>31</v>
      </c>
    </row>
    <row r="253" s="16" customFormat="true" ht="36" hidden="false" customHeight="true" outlineLevel="2" collapsed="false">
      <c r="A253" s="20" t="s">
        <v>259</v>
      </c>
      <c r="B253" s="21" t="s">
        <v>2477</v>
      </c>
      <c r="C253" s="14" t="s">
        <v>2478</v>
      </c>
      <c r="D253" s="15" t="s">
        <v>31</v>
      </c>
    </row>
    <row r="254" s="16" customFormat="true" ht="36" hidden="false" customHeight="true" outlineLevel="2" collapsed="false">
      <c r="A254" s="20" t="s">
        <v>260</v>
      </c>
      <c r="B254" s="21" t="s">
        <v>2479</v>
      </c>
      <c r="C254" s="14" t="s">
        <v>2480</v>
      </c>
      <c r="D254" s="15" t="s">
        <v>31</v>
      </c>
    </row>
    <row r="255" s="16" customFormat="true" ht="24" hidden="false" customHeight="true" outlineLevel="2" collapsed="false">
      <c r="A255" s="20" t="s">
        <v>261</v>
      </c>
      <c r="B255" s="21" t="s">
        <v>2481</v>
      </c>
      <c r="C255" s="14" t="s">
        <v>2482</v>
      </c>
      <c r="D255" s="15" t="s">
        <v>31</v>
      </c>
    </row>
    <row r="256" s="16" customFormat="true" ht="24" hidden="false" customHeight="true" outlineLevel="2" collapsed="false">
      <c r="A256" s="20" t="s">
        <v>262</v>
      </c>
      <c r="B256" s="21" t="s">
        <v>2483</v>
      </c>
      <c r="C256" s="14" t="s">
        <v>2484</v>
      </c>
      <c r="D256" s="15" t="s">
        <v>31</v>
      </c>
    </row>
    <row r="257" s="16" customFormat="true" ht="24" hidden="false" customHeight="true" outlineLevel="2" collapsed="false">
      <c r="A257" s="20" t="s">
        <v>263</v>
      </c>
      <c r="B257" s="21" t="s">
        <v>2485</v>
      </c>
      <c r="C257" s="14" t="s">
        <v>2486</v>
      </c>
      <c r="D257" s="15" t="s">
        <v>31</v>
      </c>
    </row>
    <row r="258" s="16" customFormat="true" ht="36" hidden="false" customHeight="true" outlineLevel="2" collapsed="false">
      <c r="A258" s="20" t="s">
        <v>264</v>
      </c>
      <c r="B258" s="21" t="s">
        <v>2487</v>
      </c>
      <c r="C258" s="14" t="s">
        <v>2488</v>
      </c>
      <c r="D258" s="15" t="s">
        <v>31</v>
      </c>
    </row>
    <row r="259" s="16" customFormat="true" ht="36" hidden="false" customHeight="true" outlineLevel="2" collapsed="false">
      <c r="A259" s="20" t="s">
        <v>265</v>
      </c>
      <c r="B259" s="21" t="s">
        <v>2489</v>
      </c>
      <c r="C259" s="14" t="s">
        <v>2490</v>
      </c>
      <c r="D259" s="15" t="s">
        <v>31</v>
      </c>
    </row>
    <row r="260" s="16" customFormat="true" ht="12" hidden="false" customHeight="true" outlineLevel="2" collapsed="false">
      <c r="A260" s="20" t="s">
        <v>266</v>
      </c>
      <c r="B260" s="21" t="s">
        <v>2491</v>
      </c>
      <c r="C260" s="22" t="n">
        <v>770</v>
      </c>
      <c r="D260" s="15" t="s">
        <v>73</v>
      </c>
    </row>
    <row r="261" s="16" customFormat="true" ht="12" hidden="false" customHeight="true" outlineLevel="2" collapsed="false">
      <c r="A261" s="20" t="s">
        <v>267</v>
      </c>
      <c r="B261" s="21" t="s">
        <v>2492</v>
      </c>
      <c r="C261" s="22" t="n">
        <v>165</v>
      </c>
      <c r="D261" s="23" t="n">
        <v>1</v>
      </c>
    </row>
    <row r="262" s="16" customFormat="true" ht="12" hidden="false" customHeight="true" outlineLevel="2" collapsed="false">
      <c r="A262" s="20" t="s">
        <v>268</v>
      </c>
      <c r="B262" s="21" t="s">
        <v>2493</v>
      </c>
      <c r="C262" s="22" t="n">
        <v>125</v>
      </c>
      <c r="D262" s="23" t="n">
        <v>1</v>
      </c>
    </row>
    <row r="263" s="16" customFormat="true" ht="12" hidden="false" customHeight="true" outlineLevel="2" collapsed="false">
      <c r="A263" s="20" t="s">
        <v>269</v>
      </c>
      <c r="B263" s="21" t="s">
        <v>2494</v>
      </c>
      <c r="C263" s="22" t="n">
        <v>475</v>
      </c>
      <c r="D263" s="23" t="n">
        <v>1</v>
      </c>
    </row>
    <row r="264" s="16" customFormat="true" ht="12" hidden="false" customHeight="true" outlineLevel="2" collapsed="false">
      <c r="A264" s="20" t="s">
        <v>270</v>
      </c>
      <c r="B264" s="21" t="s">
        <v>2495</v>
      </c>
      <c r="C264" s="14" t="s">
        <v>2394</v>
      </c>
      <c r="D264" s="15" t="s">
        <v>271</v>
      </c>
    </row>
    <row r="265" s="16" customFormat="true" ht="12" hidden="false" customHeight="true" outlineLevel="2" collapsed="false">
      <c r="A265" s="20" t="s">
        <v>272</v>
      </c>
      <c r="B265" s="21" t="s">
        <v>2496</v>
      </c>
      <c r="C265" s="14" t="s">
        <v>2497</v>
      </c>
      <c r="D265" s="15" t="s">
        <v>31</v>
      </c>
    </row>
    <row r="266" s="16" customFormat="true" ht="24" hidden="false" customHeight="true" outlineLevel="2" collapsed="false">
      <c r="A266" s="20" t="s">
        <v>273</v>
      </c>
      <c r="B266" s="21" t="s">
        <v>2498</v>
      </c>
      <c r="C266" s="14" t="s">
        <v>2499</v>
      </c>
      <c r="D266" s="15" t="s">
        <v>31</v>
      </c>
    </row>
    <row r="267" s="16" customFormat="true" ht="12" hidden="false" customHeight="true" outlineLevel="2" collapsed="false">
      <c r="A267" s="20" t="s">
        <v>274</v>
      </c>
      <c r="B267" s="21" t="s">
        <v>2500</v>
      </c>
      <c r="C267" s="22" t="n">
        <v>475</v>
      </c>
      <c r="D267" s="15" t="s">
        <v>31</v>
      </c>
    </row>
    <row r="268" s="16" customFormat="true" ht="12" hidden="false" customHeight="true" outlineLevel="2" collapsed="false">
      <c r="A268" s="20" t="s">
        <v>275</v>
      </c>
      <c r="B268" s="21" t="s">
        <v>2501</v>
      </c>
      <c r="C268" s="22" t="n">
        <v>720</v>
      </c>
      <c r="D268" s="23" t="n">
        <v>1</v>
      </c>
    </row>
    <row r="269" s="16" customFormat="true" ht="12" hidden="false" customHeight="true" outlineLevel="2" collapsed="false">
      <c r="A269" s="20" t="s">
        <v>276</v>
      </c>
      <c r="B269" s="21" t="s">
        <v>2502</v>
      </c>
      <c r="C269" s="14" t="s">
        <v>2503</v>
      </c>
      <c r="D269" s="15" t="s">
        <v>237</v>
      </c>
    </row>
    <row r="270" s="16" customFormat="true" ht="12" hidden="false" customHeight="true" outlineLevel="2" collapsed="false">
      <c r="A270" s="20" t="s">
        <v>277</v>
      </c>
      <c r="B270" s="21" t="s">
        <v>2504</v>
      </c>
      <c r="C270" s="14" t="s">
        <v>2505</v>
      </c>
      <c r="D270" s="15" t="s">
        <v>31</v>
      </c>
    </row>
    <row r="271" s="16" customFormat="true" ht="12" hidden="false" customHeight="true" outlineLevel="2" collapsed="false">
      <c r="A271" s="20" t="s">
        <v>278</v>
      </c>
      <c r="B271" s="21" t="s">
        <v>2506</v>
      </c>
      <c r="C271" s="14" t="s">
        <v>2507</v>
      </c>
      <c r="D271" s="15" t="s">
        <v>279</v>
      </c>
    </row>
    <row r="272" s="16" customFormat="true" ht="12" hidden="false" customHeight="true" outlineLevel="2" collapsed="false">
      <c r="A272" s="20" t="s">
        <v>280</v>
      </c>
      <c r="B272" s="21" t="s">
        <v>2508</v>
      </c>
      <c r="C272" s="14" t="s">
        <v>2509</v>
      </c>
      <c r="D272" s="15" t="s">
        <v>135</v>
      </c>
    </row>
    <row r="273" s="16" customFormat="true" ht="12" hidden="false" customHeight="true" outlineLevel="2" collapsed="false">
      <c r="A273" s="20" t="s">
        <v>281</v>
      </c>
      <c r="B273" s="21" t="s">
        <v>2510</v>
      </c>
      <c r="C273" s="14" t="s">
        <v>2511</v>
      </c>
      <c r="D273" s="15" t="s">
        <v>31</v>
      </c>
    </row>
    <row r="274" s="16" customFormat="true" ht="12" hidden="false" customHeight="true" outlineLevel="2" collapsed="false">
      <c r="A274" s="20" t="s">
        <v>282</v>
      </c>
      <c r="B274" s="21" t="s">
        <v>2512</v>
      </c>
      <c r="C274" s="14" t="s">
        <v>2513</v>
      </c>
      <c r="D274" s="15" t="s">
        <v>31</v>
      </c>
    </row>
    <row r="275" s="16" customFormat="true" ht="12" hidden="false" customHeight="true" outlineLevel="2" collapsed="false">
      <c r="A275" s="20" t="s">
        <v>283</v>
      </c>
      <c r="B275" s="21" t="s">
        <v>2514</v>
      </c>
      <c r="C275" s="14" t="s">
        <v>2515</v>
      </c>
      <c r="D275" s="15" t="s">
        <v>31</v>
      </c>
    </row>
    <row r="276" s="16" customFormat="true" ht="12" hidden="false" customHeight="true" outlineLevel="2" collapsed="false">
      <c r="A276" s="20" t="s">
        <v>284</v>
      </c>
      <c r="B276" s="21" t="s">
        <v>2516</v>
      </c>
      <c r="C276" s="14" t="s">
        <v>2517</v>
      </c>
      <c r="D276" s="15" t="s">
        <v>285</v>
      </c>
    </row>
    <row r="277" s="16" customFormat="true" ht="12" hidden="false" customHeight="true" outlineLevel="2" collapsed="false">
      <c r="A277" s="20" t="s">
        <v>286</v>
      </c>
      <c r="B277" s="21" t="s">
        <v>2518</v>
      </c>
      <c r="C277" s="14" t="s">
        <v>2392</v>
      </c>
      <c r="D277" s="15" t="s">
        <v>56</v>
      </c>
    </row>
    <row r="278" s="16" customFormat="true" ht="12" hidden="false" customHeight="true" outlineLevel="2" collapsed="false">
      <c r="A278" s="20" t="s">
        <v>287</v>
      </c>
      <c r="B278" s="21" t="s">
        <v>2519</v>
      </c>
      <c r="C278" s="22" t="n">
        <v>510</v>
      </c>
      <c r="D278" s="15" t="s">
        <v>31</v>
      </c>
    </row>
    <row r="279" s="16" customFormat="true" ht="12" hidden="false" customHeight="true" outlineLevel="2" collapsed="false">
      <c r="A279" s="20" t="s">
        <v>288</v>
      </c>
      <c r="B279" s="21" t="s">
        <v>2520</v>
      </c>
      <c r="C279" s="22" t="n">
        <v>510</v>
      </c>
      <c r="D279" s="15" t="s">
        <v>31</v>
      </c>
    </row>
    <row r="280" s="16" customFormat="true" ht="12" hidden="false" customHeight="true" outlineLevel="2" collapsed="false">
      <c r="A280" s="20" t="s">
        <v>289</v>
      </c>
      <c r="B280" s="21" t="s">
        <v>2521</v>
      </c>
      <c r="C280" s="22" t="n">
        <v>510</v>
      </c>
      <c r="D280" s="15" t="s">
        <v>31</v>
      </c>
    </row>
    <row r="281" s="16" customFormat="true" ht="12" hidden="false" customHeight="true" outlineLevel="2" collapsed="false">
      <c r="A281" s="20" t="s">
        <v>290</v>
      </c>
      <c r="B281" s="21" t="s">
        <v>2522</v>
      </c>
      <c r="C281" s="22" t="n">
        <v>510</v>
      </c>
      <c r="D281" s="15" t="s">
        <v>31</v>
      </c>
    </row>
    <row r="282" s="16" customFormat="true" ht="12" hidden="false" customHeight="true" outlineLevel="2" collapsed="false">
      <c r="A282" s="20" t="s">
        <v>291</v>
      </c>
      <c r="B282" s="21" t="s">
        <v>2523</v>
      </c>
      <c r="C282" s="22" t="n">
        <v>510</v>
      </c>
      <c r="D282" s="15" t="s">
        <v>31</v>
      </c>
    </row>
    <row r="283" s="16" customFormat="true" ht="12" hidden="false" customHeight="true" outlineLevel="2" collapsed="false">
      <c r="A283" s="20" t="s">
        <v>292</v>
      </c>
      <c r="B283" s="21" t="s">
        <v>2524</v>
      </c>
      <c r="C283" s="22" t="n">
        <v>510</v>
      </c>
      <c r="D283" s="15" t="s">
        <v>31</v>
      </c>
    </row>
    <row r="284" s="16" customFormat="true" ht="12" hidden="false" customHeight="true" outlineLevel="2" collapsed="false">
      <c r="A284" s="20" t="s">
        <v>293</v>
      </c>
      <c r="B284" s="21" t="s">
        <v>2525</v>
      </c>
      <c r="C284" s="22" t="n">
        <v>510</v>
      </c>
      <c r="D284" s="15" t="s">
        <v>31</v>
      </c>
    </row>
    <row r="285" s="16" customFormat="true" ht="12" hidden="false" customHeight="true" outlineLevel="2" collapsed="false">
      <c r="A285" s="20" t="s">
        <v>294</v>
      </c>
      <c r="B285" s="21" t="s">
        <v>2526</v>
      </c>
      <c r="C285" s="22" t="n">
        <v>510</v>
      </c>
      <c r="D285" s="15" t="s">
        <v>31</v>
      </c>
    </row>
    <row r="286" s="16" customFormat="true" ht="12" hidden="false" customHeight="true" outlineLevel="2" collapsed="false">
      <c r="A286" s="20" t="s">
        <v>295</v>
      </c>
      <c r="B286" s="21" t="s">
        <v>2527</v>
      </c>
      <c r="C286" s="22" t="n">
        <v>510</v>
      </c>
      <c r="D286" s="15" t="s">
        <v>31</v>
      </c>
    </row>
    <row r="287" s="16" customFormat="true" ht="12" hidden="false" customHeight="true" outlineLevel="2" collapsed="false">
      <c r="A287" s="20" t="s">
        <v>296</v>
      </c>
      <c r="B287" s="21" t="s">
        <v>2528</v>
      </c>
      <c r="C287" s="22" t="n">
        <v>510</v>
      </c>
      <c r="D287" s="15" t="s">
        <v>31</v>
      </c>
    </row>
    <row r="288" s="16" customFormat="true" ht="12" hidden="false" customHeight="true" outlineLevel="2" collapsed="false">
      <c r="A288" s="20" t="s">
        <v>297</v>
      </c>
      <c r="B288" s="21" t="s">
        <v>2529</v>
      </c>
      <c r="C288" s="22" t="n">
        <v>510</v>
      </c>
      <c r="D288" s="15" t="s">
        <v>31</v>
      </c>
    </row>
    <row r="289" s="16" customFormat="true" ht="12" hidden="false" customHeight="true" outlineLevel="2" collapsed="false">
      <c r="A289" s="20" t="s">
        <v>298</v>
      </c>
      <c r="B289" s="21" t="s">
        <v>2530</v>
      </c>
      <c r="C289" s="22" t="n">
        <v>510</v>
      </c>
      <c r="D289" s="15" t="s">
        <v>31</v>
      </c>
    </row>
    <row r="290" s="16" customFormat="true" ht="12" hidden="false" customHeight="true" outlineLevel="2" collapsed="false">
      <c r="A290" s="20" t="s">
        <v>299</v>
      </c>
      <c r="B290" s="21" t="s">
        <v>2531</v>
      </c>
      <c r="C290" s="22" t="n">
        <v>510</v>
      </c>
      <c r="D290" s="15" t="s">
        <v>31</v>
      </c>
    </row>
    <row r="291" s="16" customFormat="true" ht="12" hidden="false" customHeight="true" outlineLevel="2" collapsed="false">
      <c r="A291" s="20" t="s">
        <v>300</v>
      </c>
      <c r="B291" s="21" t="s">
        <v>2532</v>
      </c>
      <c r="C291" s="22" t="n">
        <v>510</v>
      </c>
      <c r="D291" s="15" t="s">
        <v>31</v>
      </c>
    </row>
    <row r="292" s="16" customFormat="true" ht="12" hidden="false" customHeight="true" outlineLevel="2" collapsed="false">
      <c r="A292" s="20" t="s">
        <v>301</v>
      </c>
      <c r="B292" s="21" t="s">
        <v>2533</v>
      </c>
      <c r="C292" s="22" t="n">
        <v>510</v>
      </c>
      <c r="D292" s="15" t="s">
        <v>31</v>
      </c>
    </row>
    <row r="293" s="16" customFormat="true" ht="12" hidden="false" customHeight="true" outlineLevel="2" collapsed="false">
      <c r="A293" s="20" t="s">
        <v>302</v>
      </c>
      <c r="B293" s="21" t="s">
        <v>2534</v>
      </c>
      <c r="C293" s="22" t="n">
        <v>510</v>
      </c>
      <c r="D293" s="15" t="s">
        <v>31</v>
      </c>
    </row>
    <row r="294" s="16" customFormat="true" ht="12" hidden="false" customHeight="true" outlineLevel="2" collapsed="false">
      <c r="A294" s="20" t="s">
        <v>303</v>
      </c>
      <c r="B294" s="21" t="s">
        <v>2535</v>
      </c>
      <c r="C294" s="22" t="n">
        <v>510</v>
      </c>
      <c r="D294" s="15" t="s">
        <v>31</v>
      </c>
    </row>
    <row r="295" s="16" customFormat="true" ht="12" hidden="false" customHeight="true" outlineLevel="2" collapsed="false">
      <c r="A295" s="20" t="s">
        <v>304</v>
      </c>
      <c r="B295" s="21" t="s">
        <v>2536</v>
      </c>
      <c r="C295" s="22" t="n">
        <v>510</v>
      </c>
      <c r="D295" s="15" t="s">
        <v>31</v>
      </c>
    </row>
    <row r="296" s="16" customFormat="true" ht="12" hidden="false" customHeight="true" outlineLevel="2" collapsed="false">
      <c r="A296" s="20" t="s">
        <v>305</v>
      </c>
      <c r="B296" s="21" t="s">
        <v>2537</v>
      </c>
      <c r="C296" s="22" t="n">
        <v>510</v>
      </c>
      <c r="D296" s="15" t="s">
        <v>31</v>
      </c>
    </row>
    <row r="297" s="16" customFormat="true" ht="12" hidden="false" customHeight="true" outlineLevel="2" collapsed="false">
      <c r="A297" s="20" t="s">
        <v>306</v>
      </c>
      <c r="B297" s="21" t="s">
        <v>2538</v>
      </c>
      <c r="C297" s="22" t="n">
        <v>510</v>
      </c>
      <c r="D297" s="15" t="s">
        <v>31</v>
      </c>
    </row>
    <row r="298" s="16" customFormat="true" ht="12" hidden="false" customHeight="true" outlineLevel="2" collapsed="false">
      <c r="A298" s="20" t="s">
        <v>307</v>
      </c>
      <c r="B298" s="21" t="s">
        <v>2539</v>
      </c>
      <c r="C298" s="22" t="n">
        <v>510</v>
      </c>
      <c r="D298" s="15" t="s">
        <v>31</v>
      </c>
    </row>
    <row r="299" s="16" customFormat="true" ht="12" hidden="false" customHeight="true" outlineLevel="2" collapsed="false">
      <c r="A299" s="20" t="s">
        <v>308</v>
      </c>
      <c r="B299" s="21" t="s">
        <v>2540</v>
      </c>
      <c r="C299" s="22" t="n">
        <v>510</v>
      </c>
      <c r="D299" s="15" t="s">
        <v>31</v>
      </c>
    </row>
    <row r="300" s="16" customFormat="true" ht="12" hidden="false" customHeight="true" outlineLevel="2" collapsed="false">
      <c r="A300" s="20" t="s">
        <v>309</v>
      </c>
      <c r="B300" s="21" t="s">
        <v>2541</v>
      </c>
      <c r="C300" s="22" t="n">
        <v>510</v>
      </c>
      <c r="D300" s="15" t="s">
        <v>31</v>
      </c>
    </row>
    <row r="301" s="16" customFormat="true" ht="12" hidden="false" customHeight="true" outlineLevel="2" collapsed="false">
      <c r="A301" s="20" t="s">
        <v>310</v>
      </c>
      <c r="B301" s="21" t="s">
        <v>2542</v>
      </c>
      <c r="C301" s="22" t="n">
        <v>510</v>
      </c>
      <c r="D301" s="15" t="s">
        <v>31</v>
      </c>
    </row>
    <row r="302" s="16" customFormat="true" ht="12" hidden="false" customHeight="true" outlineLevel="2" collapsed="false">
      <c r="A302" s="20" t="s">
        <v>311</v>
      </c>
      <c r="B302" s="21" t="s">
        <v>2543</v>
      </c>
      <c r="C302" s="22" t="n">
        <v>510</v>
      </c>
      <c r="D302" s="15" t="s">
        <v>31</v>
      </c>
    </row>
    <row r="303" s="16" customFormat="true" ht="12" hidden="false" customHeight="true" outlineLevel="2" collapsed="false">
      <c r="A303" s="20" t="s">
        <v>312</v>
      </c>
      <c r="B303" s="21" t="s">
        <v>2544</v>
      </c>
      <c r="C303" s="22" t="n">
        <v>510</v>
      </c>
      <c r="D303" s="15" t="s">
        <v>31</v>
      </c>
    </row>
    <row r="304" s="16" customFormat="true" ht="12" hidden="false" customHeight="true" outlineLevel="2" collapsed="false">
      <c r="A304" s="20" t="s">
        <v>313</v>
      </c>
      <c r="B304" s="21" t="s">
        <v>2545</v>
      </c>
      <c r="C304" s="22" t="n">
        <v>510</v>
      </c>
      <c r="D304" s="15" t="s">
        <v>31</v>
      </c>
    </row>
    <row r="305" s="16" customFormat="true" ht="12" hidden="false" customHeight="true" outlineLevel="2" collapsed="false">
      <c r="A305" s="20" t="s">
        <v>314</v>
      </c>
      <c r="B305" s="21" t="s">
        <v>2546</v>
      </c>
      <c r="C305" s="22" t="n">
        <v>510</v>
      </c>
      <c r="D305" s="15" t="s">
        <v>31</v>
      </c>
    </row>
    <row r="306" s="16" customFormat="true" ht="12" hidden="false" customHeight="true" outlineLevel="2" collapsed="false">
      <c r="A306" s="20" t="s">
        <v>315</v>
      </c>
      <c r="B306" s="21" t="s">
        <v>2547</v>
      </c>
      <c r="C306" s="22" t="n">
        <v>510</v>
      </c>
      <c r="D306" s="15" t="s">
        <v>31</v>
      </c>
    </row>
    <row r="307" s="16" customFormat="true" ht="12" hidden="false" customHeight="true" outlineLevel="2" collapsed="false">
      <c r="A307" s="20" t="s">
        <v>316</v>
      </c>
      <c r="B307" s="21" t="s">
        <v>2548</v>
      </c>
      <c r="C307" s="22" t="n">
        <v>510</v>
      </c>
      <c r="D307" s="15" t="s">
        <v>31</v>
      </c>
    </row>
    <row r="308" s="16" customFormat="true" ht="12" hidden="false" customHeight="true" outlineLevel="2" collapsed="false">
      <c r="A308" s="20" t="s">
        <v>317</v>
      </c>
      <c r="B308" s="21" t="s">
        <v>2549</v>
      </c>
      <c r="C308" s="22" t="n">
        <v>510</v>
      </c>
      <c r="D308" s="15" t="s">
        <v>31</v>
      </c>
    </row>
    <row r="309" s="16" customFormat="true" ht="12" hidden="false" customHeight="true" outlineLevel="2" collapsed="false">
      <c r="A309" s="20" t="s">
        <v>318</v>
      </c>
      <c r="B309" s="21" t="s">
        <v>2550</v>
      </c>
      <c r="C309" s="22" t="n">
        <v>510</v>
      </c>
      <c r="D309" s="15" t="s">
        <v>31</v>
      </c>
    </row>
    <row r="310" s="16" customFormat="true" ht="12" hidden="false" customHeight="true" outlineLevel="2" collapsed="false">
      <c r="A310" s="20" t="s">
        <v>319</v>
      </c>
      <c r="B310" s="21" t="s">
        <v>2551</v>
      </c>
      <c r="C310" s="22" t="n">
        <v>510</v>
      </c>
      <c r="D310" s="15" t="s">
        <v>31</v>
      </c>
    </row>
    <row r="311" s="16" customFormat="true" ht="12" hidden="false" customHeight="true" outlineLevel="2" collapsed="false">
      <c r="A311" s="20" t="s">
        <v>320</v>
      </c>
      <c r="B311" s="21" t="s">
        <v>2552</v>
      </c>
      <c r="C311" s="22" t="n">
        <v>770</v>
      </c>
      <c r="D311" s="15" t="s">
        <v>31</v>
      </c>
    </row>
    <row r="312" s="16" customFormat="true" ht="12" hidden="false" customHeight="true" outlineLevel="2" collapsed="false">
      <c r="A312" s="20" t="s">
        <v>321</v>
      </c>
      <c r="B312" s="21" t="s">
        <v>2553</v>
      </c>
      <c r="C312" s="14" t="s">
        <v>2554</v>
      </c>
      <c r="D312" s="15" t="s">
        <v>56</v>
      </c>
    </row>
    <row r="313" s="16" customFormat="true" ht="12" hidden="false" customHeight="true" outlineLevel="2" collapsed="false">
      <c r="A313" s="20" t="s">
        <v>322</v>
      </c>
      <c r="B313" s="21" t="s">
        <v>2555</v>
      </c>
      <c r="C313" s="14" t="s">
        <v>2556</v>
      </c>
      <c r="D313" s="15" t="s">
        <v>56</v>
      </c>
    </row>
    <row r="314" s="16" customFormat="true" ht="12" hidden="false" customHeight="true" outlineLevel="2" collapsed="false">
      <c r="A314" s="20" t="s">
        <v>323</v>
      </c>
      <c r="B314" s="21" t="s">
        <v>2557</v>
      </c>
      <c r="C314" s="22" t="n">
        <v>510</v>
      </c>
      <c r="D314" s="15" t="s">
        <v>31</v>
      </c>
    </row>
    <row r="315" s="16" customFormat="true" ht="12" hidden="false" customHeight="true" outlineLevel="2" collapsed="false">
      <c r="A315" s="20" t="s">
        <v>324</v>
      </c>
      <c r="B315" s="21" t="s">
        <v>2558</v>
      </c>
      <c r="C315" s="22" t="n">
        <v>510</v>
      </c>
      <c r="D315" s="15" t="s">
        <v>31</v>
      </c>
    </row>
    <row r="316" s="16" customFormat="true" ht="12" hidden="false" customHeight="true" outlineLevel="2" collapsed="false">
      <c r="A316" s="20" t="s">
        <v>325</v>
      </c>
      <c r="B316" s="21" t="s">
        <v>2559</v>
      </c>
      <c r="C316" s="22" t="n">
        <v>510</v>
      </c>
      <c r="D316" s="15" t="s">
        <v>31</v>
      </c>
    </row>
    <row r="317" s="16" customFormat="true" ht="12" hidden="false" customHeight="true" outlineLevel="2" collapsed="false">
      <c r="A317" s="20" t="s">
        <v>326</v>
      </c>
      <c r="B317" s="21" t="s">
        <v>2560</v>
      </c>
      <c r="C317" s="22" t="n">
        <v>510</v>
      </c>
      <c r="D317" s="15" t="s">
        <v>31</v>
      </c>
    </row>
    <row r="318" s="16" customFormat="true" ht="12" hidden="false" customHeight="true" outlineLevel="2" collapsed="false">
      <c r="A318" s="20" t="s">
        <v>327</v>
      </c>
      <c r="B318" s="21" t="s">
        <v>2561</v>
      </c>
      <c r="C318" s="22" t="n">
        <v>510</v>
      </c>
      <c r="D318" s="15" t="s">
        <v>31</v>
      </c>
    </row>
    <row r="319" s="16" customFormat="true" ht="12" hidden="false" customHeight="true" outlineLevel="2" collapsed="false">
      <c r="A319" s="20" t="s">
        <v>328</v>
      </c>
      <c r="B319" s="21" t="s">
        <v>2562</v>
      </c>
      <c r="C319" s="22" t="n">
        <v>510</v>
      </c>
      <c r="D319" s="15" t="s">
        <v>31</v>
      </c>
    </row>
    <row r="320" s="16" customFormat="true" ht="12" hidden="false" customHeight="true" outlineLevel="2" collapsed="false">
      <c r="A320" s="20" t="s">
        <v>329</v>
      </c>
      <c r="B320" s="21" t="s">
        <v>2563</v>
      </c>
      <c r="C320" s="22" t="n">
        <v>510</v>
      </c>
      <c r="D320" s="15" t="s">
        <v>31</v>
      </c>
    </row>
    <row r="321" s="16" customFormat="true" ht="12" hidden="false" customHeight="true" outlineLevel="2" collapsed="false">
      <c r="A321" s="20" t="s">
        <v>330</v>
      </c>
      <c r="B321" s="21" t="s">
        <v>2564</v>
      </c>
      <c r="C321" s="22" t="n">
        <v>510</v>
      </c>
      <c r="D321" s="15" t="s">
        <v>31</v>
      </c>
    </row>
    <row r="322" s="16" customFormat="true" ht="12" hidden="false" customHeight="true" outlineLevel="2" collapsed="false">
      <c r="A322" s="20" t="s">
        <v>331</v>
      </c>
      <c r="B322" s="21" t="s">
        <v>2565</v>
      </c>
      <c r="C322" s="22" t="n">
        <v>510</v>
      </c>
      <c r="D322" s="15" t="s">
        <v>31</v>
      </c>
    </row>
    <row r="323" s="16" customFormat="true" ht="12" hidden="false" customHeight="true" outlineLevel="2" collapsed="false">
      <c r="A323" s="20" t="s">
        <v>332</v>
      </c>
      <c r="B323" s="21" t="s">
        <v>2566</v>
      </c>
      <c r="C323" s="22" t="n">
        <v>510</v>
      </c>
      <c r="D323" s="15" t="s">
        <v>31</v>
      </c>
    </row>
    <row r="324" s="16" customFormat="true" ht="12" hidden="false" customHeight="true" outlineLevel="2" collapsed="false">
      <c r="A324" s="20" t="s">
        <v>333</v>
      </c>
      <c r="B324" s="21" t="s">
        <v>2567</v>
      </c>
      <c r="C324" s="22" t="n">
        <v>510</v>
      </c>
      <c r="D324" s="15" t="s">
        <v>31</v>
      </c>
    </row>
    <row r="325" s="16" customFormat="true" ht="12" hidden="false" customHeight="true" outlineLevel="2" collapsed="false">
      <c r="A325" s="20" t="s">
        <v>334</v>
      </c>
      <c r="B325" s="21" t="s">
        <v>2568</v>
      </c>
      <c r="C325" s="22" t="n">
        <v>510</v>
      </c>
      <c r="D325" s="15" t="s">
        <v>31</v>
      </c>
    </row>
    <row r="326" s="16" customFormat="true" ht="12" hidden="false" customHeight="true" outlineLevel="2" collapsed="false">
      <c r="A326" s="20" t="s">
        <v>335</v>
      </c>
      <c r="B326" s="21" t="s">
        <v>2569</v>
      </c>
      <c r="C326" s="22" t="n">
        <v>510</v>
      </c>
      <c r="D326" s="15" t="s">
        <v>31</v>
      </c>
    </row>
    <row r="327" s="16" customFormat="true" ht="12" hidden="false" customHeight="true" outlineLevel="2" collapsed="false">
      <c r="A327" s="20" t="s">
        <v>336</v>
      </c>
      <c r="B327" s="21" t="s">
        <v>2570</v>
      </c>
      <c r="C327" s="22" t="n">
        <v>510</v>
      </c>
      <c r="D327" s="15" t="s">
        <v>31</v>
      </c>
    </row>
    <row r="328" s="16" customFormat="true" ht="12" hidden="false" customHeight="true" outlineLevel="2" collapsed="false">
      <c r="A328" s="20" t="s">
        <v>337</v>
      </c>
      <c r="B328" s="21" t="s">
        <v>2571</v>
      </c>
      <c r="C328" s="22" t="n">
        <v>510</v>
      </c>
      <c r="D328" s="15" t="s">
        <v>31</v>
      </c>
    </row>
    <row r="329" s="16" customFormat="true" ht="12" hidden="false" customHeight="true" outlineLevel="2" collapsed="false">
      <c r="A329" s="20" t="s">
        <v>338</v>
      </c>
      <c r="B329" s="21" t="s">
        <v>2572</v>
      </c>
      <c r="C329" s="22" t="n">
        <v>510</v>
      </c>
      <c r="D329" s="15" t="s">
        <v>31</v>
      </c>
    </row>
    <row r="330" s="16" customFormat="true" ht="12" hidden="false" customHeight="true" outlineLevel="2" collapsed="false">
      <c r="A330" s="20" t="s">
        <v>339</v>
      </c>
      <c r="B330" s="21" t="s">
        <v>2573</v>
      </c>
      <c r="C330" s="22" t="n">
        <v>510</v>
      </c>
      <c r="D330" s="15" t="s">
        <v>31</v>
      </c>
    </row>
    <row r="331" s="16" customFormat="true" ht="12" hidden="false" customHeight="true" outlineLevel="2" collapsed="false">
      <c r="A331" s="20" t="s">
        <v>340</v>
      </c>
      <c r="B331" s="21" t="s">
        <v>2574</v>
      </c>
      <c r="C331" s="22" t="n">
        <v>510</v>
      </c>
      <c r="D331" s="15" t="s">
        <v>31</v>
      </c>
    </row>
    <row r="332" s="16" customFormat="true" ht="12" hidden="false" customHeight="true" outlineLevel="2" collapsed="false">
      <c r="A332" s="20" t="s">
        <v>341</v>
      </c>
      <c r="B332" s="21" t="s">
        <v>2575</v>
      </c>
      <c r="C332" s="22" t="n">
        <v>510</v>
      </c>
      <c r="D332" s="15" t="s">
        <v>31</v>
      </c>
    </row>
    <row r="333" s="16" customFormat="true" ht="12" hidden="false" customHeight="true" outlineLevel="2" collapsed="false">
      <c r="A333" s="20" t="s">
        <v>342</v>
      </c>
      <c r="B333" s="21" t="s">
        <v>2576</v>
      </c>
      <c r="C333" s="22" t="n">
        <v>510</v>
      </c>
      <c r="D333" s="15" t="s">
        <v>31</v>
      </c>
    </row>
    <row r="334" s="16" customFormat="true" ht="12" hidden="false" customHeight="true" outlineLevel="2" collapsed="false">
      <c r="A334" s="20" t="s">
        <v>343</v>
      </c>
      <c r="B334" s="21" t="s">
        <v>2577</v>
      </c>
      <c r="C334" s="22" t="n">
        <v>510</v>
      </c>
      <c r="D334" s="15" t="s">
        <v>279</v>
      </c>
    </row>
    <row r="335" s="16" customFormat="true" ht="12" hidden="false" customHeight="true" outlineLevel="2" collapsed="false">
      <c r="A335" s="20" t="s">
        <v>344</v>
      </c>
      <c r="B335" s="21" t="s">
        <v>2578</v>
      </c>
      <c r="C335" s="22" t="n">
        <v>510</v>
      </c>
      <c r="D335" s="15" t="s">
        <v>279</v>
      </c>
    </row>
    <row r="336" s="16" customFormat="true" ht="12" hidden="false" customHeight="true" outlineLevel="2" collapsed="false">
      <c r="A336" s="20" t="s">
        <v>345</v>
      </c>
      <c r="B336" s="21" t="s">
        <v>2579</v>
      </c>
      <c r="C336" s="22" t="n">
        <v>510</v>
      </c>
      <c r="D336" s="15" t="s">
        <v>279</v>
      </c>
    </row>
    <row r="337" s="16" customFormat="true" ht="12" hidden="false" customHeight="true" outlineLevel="2" collapsed="false">
      <c r="A337" s="20" t="s">
        <v>346</v>
      </c>
      <c r="B337" s="21" t="s">
        <v>2580</v>
      </c>
      <c r="C337" s="22" t="n">
        <v>510</v>
      </c>
      <c r="D337" s="15" t="s">
        <v>279</v>
      </c>
    </row>
    <row r="338" s="16" customFormat="true" ht="12" hidden="false" customHeight="true" outlineLevel="2" collapsed="false">
      <c r="A338" s="20" t="s">
        <v>347</v>
      </c>
      <c r="B338" s="21" t="s">
        <v>2581</v>
      </c>
      <c r="C338" s="22" t="n">
        <v>510</v>
      </c>
      <c r="D338" s="15" t="s">
        <v>279</v>
      </c>
    </row>
    <row r="339" s="16" customFormat="true" ht="12" hidden="false" customHeight="true" outlineLevel="2" collapsed="false">
      <c r="A339" s="20" t="s">
        <v>348</v>
      </c>
      <c r="B339" s="21" t="s">
        <v>2582</v>
      </c>
      <c r="C339" s="22" t="n">
        <v>510</v>
      </c>
      <c r="D339" s="15" t="s">
        <v>279</v>
      </c>
    </row>
    <row r="340" s="16" customFormat="true" ht="12" hidden="false" customHeight="true" outlineLevel="2" collapsed="false">
      <c r="A340" s="20" t="s">
        <v>349</v>
      </c>
      <c r="B340" s="21" t="s">
        <v>2583</v>
      </c>
      <c r="C340" s="22" t="n">
        <v>510</v>
      </c>
      <c r="D340" s="15" t="s">
        <v>279</v>
      </c>
    </row>
    <row r="341" s="16" customFormat="true" ht="12" hidden="false" customHeight="true" outlineLevel="2" collapsed="false">
      <c r="A341" s="20" t="s">
        <v>350</v>
      </c>
      <c r="B341" s="21" t="s">
        <v>2584</v>
      </c>
      <c r="C341" s="22" t="n">
        <v>510</v>
      </c>
      <c r="D341" s="15" t="s">
        <v>279</v>
      </c>
    </row>
    <row r="342" s="16" customFormat="true" ht="12" hidden="false" customHeight="true" outlineLevel="2" collapsed="false">
      <c r="A342" s="20" t="s">
        <v>351</v>
      </c>
      <c r="B342" s="21" t="s">
        <v>2585</v>
      </c>
      <c r="C342" s="22" t="n">
        <v>510</v>
      </c>
      <c r="D342" s="15" t="s">
        <v>279</v>
      </c>
    </row>
    <row r="343" s="16" customFormat="true" ht="12" hidden="false" customHeight="true" outlineLevel="2" collapsed="false">
      <c r="A343" s="20" t="s">
        <v>352</v>
      </c>
      <c r="B343" s="21" t="s">
        <v>2586</v>
      </c>
      <c r="C343" s="22" t="n">
        <v>510</v>
      </c>
      <c r="D343" s="15" t="s">
        <v>279</v>
      </c>
    </row>
    <row r="344" s="16" customFormat="true" ht="12" hidden="false" customHeight="true" outlineLevel="2" collapsed="false">
      <c r="A344" s="20" t="s">
        <v>353</v>
      </c>
      <c r="B344" s="21" t="s">
        <v>2587</v>
      </c>
      <c r="C344" s="22" t="n">
        <v>510</v>
      </c>
      <c r="D344" s="15" t="s">
        <v>279</v>
      </c>
    </row>
    <row r="345" s="16" customFormat="true" ht="12" hidden="false" customHeight="true" outlineLevel="2" collapsed="false">
      <c r="A345" s="20" t="s">
        <v>354</v>
      </c>
      <c r="B345" s="21" t="s">
        <v>2588</v>
      </c>
      <c r="C345" s="22" t="n">
        <v>510</v>
      </c>
      <c r="D345" s="15" t="s">
        <v>279</v>
      </c>
    </row>
    <row r="346" s="16" customFormat="true" ht="12" hidden="false" customHeight="true" outlineLevel="2" collapsed="false">
      <c r="A346" s="20" t="s">
        <v>355</v>
      </c>
      <c r="B346" s="21" t="s">
        <v>2589</v>
      </c>
      <c r="C346" s="22" t="n">
        <v>510</v>
      </c>
      <c r="D346" s="15" t="s">
        <v>279</v>
      </c>
    </row>
    <row r="347" s="16" customFormat="true" ht="12" hidden="false" customHeight="true" outlineLevel="2" collapsed="false">
      <c r="A347" s="20" t="s">
        <v>356</v>
      </c>
      <c r="B347" s="21" t="s">
        <v>2590</v>
      </c>
      <c r="C347" s="22" t="n">
        <v>510</v>
      </c>
      <c r="D347" s="15" t="s">
        <v>279</v>
      </c>
    </row>
    <row r="348" s="16" customFormat="true" ht="12" hidden="false" customHeight="true" outlineLevel="2" collapsed="false">
      <c r="A348" s="20" t="s">
        <v>357</v>
      </c>
      <c r="B348" s="21" t="s">
        <v>2591</v>
      </c>
      <c r="C348" s="22" t="n">
        <v>510</v>
      </c>
      <c r="D348" s="15" t="s">
        <v>279</v>
      </c>
    </row>
    <row r="349" s="16" customFormat="true" ht="12" hidden="false" customHeight="true" outlineLevel="2" collapsed="false">
      <c r="A349" s="20" t="s">
        <v>358</v>
      </c>
      <c r="B349" s="21" t="s">
        <v>2592</v>
      </c>
      <c r="C349" s="22" t="n">
        <v>510</v>
      </c>
      <c r="D349" s="15" t="s">
        <v>279</v>
      </c>
    </row>
    <row r="350" s="16" customFormat="true" ht="12" hidden="false" customHeight="true" outlineLevel="2" collapsed="false">
      <c r="A350" s="20" t="s">
        <v>359</v>
      </c>
      <c r="B350" s="21" t="s">
        <v>2593</v>
      </c>
      <c r="C350" s="22" t="n">
        <v>510</v>
      </c>
      <c r="D350" s="15" t="s">
        <v>279</v>
      </c>
    </row>
    <row r="351" s="16" customFormat="true" ht="12" hidden="false" customHeight="true" outlineLevel="2" collapsed="false">
      <c r="A351" s="20" t="s">
        <v>360</v>
      </c>
      <c r="B351" s="21" t="s">
        <v>2594</v>
      </c>
      <c r="C351" s="22" t="n">
        <v>510</v>
      </c>
      <c r="D351" s="15" t="s">
        <v>279</v>
      </c>
    </row>
    <row r="352" s="16" customFormat="true" ht="12" hidden="false" customHeight="true" outlineLevel="2" collapsed="false">
      <c r="A352" s="20" t="s">
        <v>361</v>
      </c>
      <c r="B352" s="21" t="s">
        <v>2595</v>
      </c>
      <c r="C352" s="22" t="n">
        <v>510</v>
      </c>
      <c r="D352" s="15" t="s">
        <v>279</v>
      </c>
    </row>
    <row r="353" s="16" customFormat="true" ht="12" hidden="false" customHeight="true" outlineLevel="2" collapsed="false">
      <c r="A353" s="20" t="s">
        <v>362</v>
      </c>
      <c r="B353" s="21" t="s">
        <v>2596</v>
      </c>
      <c r="C353" s="22" t="n">
        <v>510</v>
      </c>
      <c r="D353" s="15" t="s">
        <v>279</v>
      </c>
    </row>
    <row r="354" s="16" customFormat="true" ht="24" hidden="false" customHeight="true" outlineLevel="2" collapsed="false">
      <c r="A354" s="20" t="s">
        <v>363</v>
      </c>
      <c r="B354" s="21" t="s">
        <v>2597</v>
      </c>
      <c r="C354" s="14" t="s">
        <v>2598</v>
      </c>
      <c r="D354" s="15" t="s">
        <v>235</v>
      </c>
    </row>
    <row r="355" s="16" customFormat="true" ht="12" hidden="false" customHeight="true" outlineLevel="2" collapsed="false">
      <c r="A355" s="20" t="s">
        <v>364</v>
      </c>
      <c r="B355" s="21" t="s">
        <v>2599</v>
      </c>
      <c r="C355" s="14" t="s">
        <v>2600</v>
      </c>
      <c r="D355" s="15" t="s">
        <v>237</v>
      </c>
    </row>
    <row r="356" s="16" customFormat="true" ht="12" hidden="false" customHeight="true" outlineLevel="2" collapsed="false">
      <c r="A356" s="20" t="s">
        <v>365</v>
      </c>
      <c r="B356" s="21" t="s">
        <v>2601</v>
      </c>
      <c r="C356" s="14" t="s">
        <v>2602</v>
      </c>
      <c r="D356" s="15" t="s">
        <v>237</v>
      </c>
    </row>
    <row r="357" s="16" customFormat="true" ht="24" hidden="false" customHeight="true" outlineLevel="2" collapsed="false">
      <c r="A357" s="20" t="s">
        <v>366</v>
      </c>
      <c r="B357" s="21" t="s">
        <v>2603</v>
      </c>
      <c r="C357" s="14" t="s">
        <v>2604</v>
      </c>
      <c r="D357" s="15" t="s">
        <v>279</v>
      </c>
    </row>
    <row r="358" s="16" customFormat="true" ht="24" hidden="false" customHeight="true" outlineLevel="2" collapsed="false">
      <c r="A358" s="20" t="s">
        <v>367</v>
      </c>
      <c r="B358" s="21" t="s">
        <v>2605</v>
      </c>
      <c r="C358" s="14" t="s">
        <v>2606</v>
      </c>
      <c r="D358" s="15" t="s">
        <v>279</v>
      </c>
    </row>
    <row r="359" s="16" customFormat="true" ht="12" hidden="false" customHeight="true" outlineLevel="2" collapsed="false">
      <c r="A359" s="20" t="s">
        <v>368</v>
      </c>
      <c r="B359" s="21" t="s">
        <v>2607</v>
      </c>
      <c r="C359" s="14" t="s">
        <v>2608</v>
      </c>
      <c r="D359" s="15" t="s">
        <v>279</v>
      </c>
    </row>
    <row r="360" s="16" customFormat="true" ht="12" hidden="false" customHeight="true" outlineLevel="2" collapsed="false">
      <c r="A360" s="20" t="s">
        <v>369</v>
      </c>
      <c r="B360" s="21" t="s">
        <v>2609</v>
      </c>
      <c r="C360" s="22" t="n">
        <v>510</v>
      </c>
      <c r="D360" s="15" t="s">
        <v>279</v>
      </c>
    </row>
    <row r="361" s="16" customFormat="true" ht="12" hidden="false" customHeight="true" outlineLevel="2" collapsed="false">
      <c r="A361" s="20" t="s">
        <v>370</v>
      </c>
      <c r="B361" s="21" t="s">
        <v>2610</v>
      </c>
      <c r="C361" s="22" t="n">
        <v>510</v>
      </c>
      <c r="D361" s="15" t="s">
        <v>279</v>
      </c>
    </row>
    <row r="362" s="16" customFormat="true" ht="12" hidden="false" customHeight="true" outlineLevel="2" collapsed="false">
      <c r="A362" s="20" t="s">
        <v>371</v>
      </c>
      <c r="B362" s="21" t="s">
        <v>2611</v>
      </c>
      <c r="C362" s="22" t="n">
        <v>510</v>
      </c>
      <c r="D362" s="15" t="s">
        <v>279</v>
      </c>
    </row>
    <row r="363" s="16" customFormat="true" ht="12" hidden="false" customHeight="true" outlineLevel="2" collapsed="false">
      <c r="A363" s="20" t="s">
        <v>372</v>
      </c>
      <c r="B363" s="21" t="s">
        <v>2612</v>
      </c>
      <c r="C363" s="22" t="n">
        <v>510</v>
      </c>
      <c r="D363" s="15" t="s">
        <v>279</v>
      </c>
    </row>
    <row r="364" s="16" customFormat="true" ht="12" hidden="false" customHeight="true" outlineLevel="2" collapsed="false">
      <c r="A364" s="20" t="s">
        <v>373</v>
      </c>
      <c r="B364" s="21" t="s">
        <v>2613</v>
      </c>
      <c r="C364" s="22" t="n">
        <v>510</v>
      </c>
      <c r="D364" s="15" t="s">
        <v>279</v>
      </c>
    </row>
    <row r="365" s="16" customFormat="true" ht="12" hidden="false" customHeight="true" outlineLevel="2" collapsed="false">
      <c r="A365" s="20" t="s">
        <v>374</v>
      </c>
      <c r="B365" s="21" t="s">
        <v>2614</v>
      </c>
      <c r="C365" s="22" t="n">
        <v>510</v>
      </c>
      <c r="D365" s="15" t="s">
        <v>279</v>
      </c>
    </row>
    <row r="366" s="16" customFormat="true" ht="12" hidden="false" customHeight="true" outlineLevel="2" collapsed="false">
      <c r="A366" s="20" t="s">
        <v>375</v>
      </c>
      <c r="B366" s="21" t="s">
        <v>2615</v>
      </c>
      <c r="C366" s="22" t="n">
        <v>510</v>
      </c>
      <c r="D366" s="15" t="s">
        <v>279</v>
      </c>
    </row>
    <row r="367" s="16" customFormat="true" ht="12" hidden="false" customHeight="true" outlineLevel="2" collapsed="false">
      <c r="A367" s="20" t="s">
        <v>376</v>
      </c>
      <c r="B367" s="21" t="s">
        <v>2616</v>
      </c>
      <c r="C367" s="22" t="n">
        <v>510</v>
      </c>
      <c r="D367" s="15" t="s">
        <v>279</v>
      </c>
    </row>
    <row r="368" s="16" customFormat="true" ht="12" hidden="false" customHeight="true" outlineLevel="2" collapsed="false">
      <c r="A368" s="20" t="s">
        <v>377</v>
      </c>
      <c r="B368" s="21" t="s">
        <v>2617</v>
      </c>
      <c r="C368" s="22" t="n">
        <v>510</v>
      </c>
      <c r="D368" s="15" t="s">
        <v>279</v>
      </c>
    </row>
    <row r="369" s="16" customFormat="true" ht="12" hidden="false" customHeight="true" outlineLevel="2" collapsed="false">
      <c r="A369" s="20" t="s">
        <v>378</v>
      </c>
      <c r="B369" s="21" t="s">
        <v>2618</v>
      </c>
      <c r="C369" s="22" t="n">
        <v>510</v>
      </c>
      <c r="D369" s="15" t="s">
        <v>279</v>
      </c>
    </row>
    <row r="370" s="16" customFormat="true" ht="12" hidden="false" customHeight="true" outlineLevel="2" collapsed="false">
      <c r="A370" s="20" t="s">
        <v>379</v>
      </c>
      <c r="B370" s="21" t="s">
        <v>2619</v>
      </c>
      <c r="C370" s="22" t="n">
        <v>510</v>
      </c>
      <c r="D370" s="15" t="s">
        <v>279</v>
      </c>
    </row>
    <row r="371" s="16" customFormat="true" ht="12" hidden="false" customHeight="true" outlineLevel="2" collapsed="false">
      <c r="A371" s="20" t="s">
        <v>380</v>
      </c>
      <c r="B371" s="21" t="s">
        <v>2620</v>
      </c>
      <c r="C371" s="22" t="n">
        <v>510</v>
      </c>
      <c r="D371" s="15" t="s">
        <v>279</v>
      </c>
    </row>
    <row r="372" s="16" customFormat="true" ht="12" hidden="false" customHeight="true" outlineLevel="2" collapsed="false">
      <c r="A372" s="20" t="s">
        <v>381</v>
      </c>
      <c r="B372" s="21" t="s">
        <v>2621</v>
      </c>
      <c r="C372" s="22" t="n">
        <v>510</v>
      </c>
      <c r="D372" s="15" t="s">
        <v>279</v>
      </c>
    </row>
    <row r="373" s="16" customFormat="true" ht="12" hidden="false" customHeight="true" outlineLevel="2" collapsed="false">
      <c r="A373" s="20" t="s">
        <v>382</v>
      </c>
      <c r="B373" s="21" t="s">
        <v>2622</v>
      </c>
      <c r="C373" s="22" t="n">
        <v>510</v>
      </c>
      <c r="D373" s="15" t="s">
        <v>279</v>
      </c>
    </row>
    <row r="374" s="16" customFormat="true" ht="12" hidden="false" customHeight="true" outlineLevel="2" collapsed="false">
      <c r="A374" s="20" t="s">
        <v>383</v>
      </c>
      <c r="B374" s="21" t="s">
        <v>2623</v>
      </c>
      <c r="C374" s="22" t="n">
        <v>510</v>
      </c>
      <c r="D374" s="15" t="s">
        <v>279</v>
      </c>
    </row>
    <row r="375" s="16" customFormat="true" ht="12" hidden="false" customHeight="true" outlineLevel="2" collapsed="false">
      <c r="A375" s="20" t="s">
        <v>384</v>
      </c>
      <c r="B375" s="21" t="s">
        <v>2624</v>
      </c>
      <c r="C375" s="22" t="n">
        <v>510</v>
      </c>
      <c r="D375" s="15" t="s">
        <v>279</v>
      </c>
    </row>
    <row r="376" s="16" customFormat="true" ht="12" hidden="false" customHeight="true" outlineLevel="2" collapsed="false">
      <c r="A376" s="20" t="s">
        <v>385</v>
      </c>
      <c r="B376" s="21" t="s">
        <v>2625</v>
      </c>
      <c r="C376" s="22" t="n">
        <v>510</v>
      </c>
      <c r="D376" s="15" t="s">
        <v>279</v>
      </c>
    </row>
    <row r="377" s="16" customFormat="true" ht="12" hidden="false" customHeight="true" outlineLevel="2" collapsed="false">
      <c r="A377" s="20" t="s">
        <v>386</v>
      </c>
      <c r="B377" s="21" t="s">
        <v>2626</v>
      </c>
      <c r="C377" s="22" t="n">
        <v>510</v>
      </c>
      <c r="D377" s="15" t="s">
        <v>279</v>
      </c>
    </row>
    <row r="378" s="16" customFormat="true" ht="12" hidden="false" customHeight="true" outlineLevel="2" collapsed="false">
      <c r="A378" s="20" t="s">
        <v>387</v>
      </c>
      <c r="B378" s="21" t="s">
        <v>2627</v>
      </c>
      <c r="C378" s="22" t="n">
        <v>510</v>
      </c>
      <c r="D378" s="15" t="s">
        <v>279</v>
      </c>
    </row>
    <row r="379" s="16" customFormat="true" ht="12" hidden="false" customHeight="true" outlineLevel="2" collapsed="false">
      <c r="A379" s="20" t="s">
        <v>388</v>
      </c>
      <c r="B379" s="21" t="s">
        <v>2628</v>
      </c>
      <c r="C379" s="22" t="n">
        <v>510</v>
      </c>
      <c r="D379" s="15" t="s">
        <v>279</v>
      </c>
    </row>
    <row r="380" s="16" customFormat="true" ht="12" hidden="false" customHeight="true" outlineLevel="2" collapsed="false">
      <c r="A380" s="20" t="s">
        <v>389</v>
      </c>
      <c r="B380" s="21" t="s">
        <v>2629</v>
      </c>
      <c r="C380" s="22" t="n">
        <v>510</v>
      </c>
      <c r="D380" s="15" t="s">
        <v>279</v>
      </c>
    </row>
    <row r="381" s="16" customFormat="true" ht="12" hidden="false" customHeight="true" outlineLevel="2" collapsed="false">
      <c r="A381" s="20" t="s">
        <v>390</v>
      </c>
      <c r="B381" s="21" t="s">
        <v>2630</v>
      </c>
      <c r="C381" s="22" t="n">
        <v>510</v>
      </c>
      <c r="D381" s="15" t="s">
        <v>279</v>
      </c>
    </row>
    <row r="382" s="16" customFormat="true" ht="12" hidden="false" customHeight="true" outlineLevel="2" collapsed="false">
      <c r="A382" s="20" t="s">
        <v>391</v>
      </c>
      <c r="B382" s="21" t="s">
        <v>2631</v>
      </c>
      <c r="C382" s="22" t="n">
        <v>510</v>
      </c>
      <c r="D382" s="15" t="s">
        <v>279</v>
      </c>
    </row>
    <row r="383" s="16" customFormat="true" ht="12" hidden="false" customHeight="true" outlineLevel="2" collapsed="false">
      <c r="A383" s="20" t="s">
        <v>392</v>
      </c>
      <c r="B383" s="21" t="s">
        <v>2632</v>
      </c>
      <c r="C383" s="22" t="n">
        <v>510</v>
      </c>
      <c r="D383" s="15" t="s">
        <v>279</v>
      </c>
    </row>
    <row r="384" s="16" customFormat="true" ht="12" hidden="false" customHeight="true" outlineLevel="2" collapsed="false">
      <c r="A384" s="20" t="s">
        <v>393</v>
      </c>
      <c r="B384" s="21" t="s">
        <v>2633</v>
      </c>
      <c r="C384" s="22" t="n">
        <v>510</v>
      </c>
      <c r="D384" s="15" t="s">
        <v>279</v>
      </c>
    </row>
    <row r="385" s="16" customFormat="true" ht="12" hidden="false" customHeight="true" outlineLevel="2" collapsed="false">
      <c r="A385" s="20" t="s">
        <v>394</v>
      </c>
      <c r="B385" s="21" t="s">
        <v>2634</v>
      </c>
      <c r="C385" s="22" t="n">
        <v>510</v>
      </c>
      <c r="D385" s="15" t="s">
        <v>279</v>
      </c>
    </row>
    <row r="386" s="16" customFormat="true" ht="12" hidden="false" customHeight="true" outlineLevel="2" collapsed="false">
      <c r="A386" s="20" t="s">
        <v>395</v>
      </c>
      <c r="B386" s="21" t="s">
        <v>2635</v>
      </c>
      <c r="C386" s="22" t="n">
        <v>510</v>
      </c>
      <c r="D386" s="15" t="s">
        <v>279</v>
      </c>
    </row>
    <row r="387" s="16" customFormat="true" ht="12" hidden="false" customHeight="true" outlineLevel="2" collapsed="false">
      <c r="A387" s="20" t="s">
        <v>396</v>
      </c>
      <c r="B387" s="21" t="s">
        <v>2636</v>
      </c>
      <c r="C387" s="22" t="n">
        <v>510</v>
      </c>
      <c r="D387" s="15" t="s">
        <v>279</v>
      </c>
    </row>
    <row r="388" s="16" customFormat="true" ht="24" hidden="false" customHeight="true" outlineLevel="2" collapsed="false">
      <c r="A388" s="20" t="s">
        <v>397</v>
      </c>
      <c r="B388" s="21" t="s">
        <v>2637</v>
      </c>
      <c r="C388" s="14" t="s">
        <v>2638</v>
      </c>
      <c r="D388" s="15" t="s">
        <v>237</v>
      </c>
    </row>
    <row r="389" s="16" customFormat="true" ht="12" hidden="false" customHeight="true" outlineLevel="2" collapsed="false">
      <c r="A389" s="20" t="s">
        <v>398</v>
      </c>
      <c r="B389" s="21" t="s">
        <v>2639</v>
      </c>
      <c r="C389" s="14" t="s">
        <v>2640</v>
      </c>
      <c r="D389" s="15" t="s">
        <v>399</v>
      </c>
    </row>
    <row r="390" s="16" customFormat="true" ht="15" hidden="false" customHeight="true" outlineLevel="1" collapsed="false">
      <c r="A390" s="17" t="s">
        <v>2641</v>
      </c>
      <c r="B390" s="17"/>
      <c r="C390" s="18"/>
      <c r="D390" s="19"/>
    </row>
    <row r="391" s="16" customFormat="true" ht="12" hidden="false" customHeight="true" outlineLevel="2" collapsed="false">
      <c r="A391" s="20" t="s">
        <v>400</v>
      </c>
      <c r="B391" s="21" t="s">
        <v>2642</v>
      </c>
      <c r="C391" s="22" t="n">
        <v>345</v>
      </c>
      <c r="D391" s="23" t="n">
        <v>1</v>
      </c>
    </row>
    <row r="392" s="16" customFormat="true" ht="12" hidden="false" customHeight="true" outlineLevel="2" collapsed="false">
      <c r="A392" s="20" t="s">
        <v>401</v>
      </c>
      <c r="B392" s="21" t="s">
        <v>2643</v>
      </c>
      <c r="C392" s="22" t="n">
        <v>395</v>
      </c>
      <c r="D392" s="15" t="s">
        <v>56</v>
      </c>
    </row>
    <row r="393" s="16" customFormat="true" ht="12" hidden="false" customHeight="true" outlineLevel="2" collapsed="false">
      <c r="A393" s="20" t="s">
        <v>402</v>
      </c>
      <c r="B393" s="21" t="s">
        <v>2644</v>
      </c>
      <c r="C393" s="22" t="n">
        <v>165</v>
      </c>
      <c r="D393" s="23" t="n">
        <v>1</v>
      </c>
    </row>
    <row r="394" s="16" customFormat="true" ht="12" hidden="false" customHeight="true" outlineLevel="2" collapsed="false">
      <c r="A394" s="20" t="s">
        <v>403</v>
      </c>
      <c r="B394" s="21" t="s">
        <v>2645</v>
      </c>
      <c r="C394" s="22" t="n">
        <v>210</v>
      </c>
      <c r="D394" s="23" t="n">
        <v>1</v>
      </c>
    </row>
    <row r="395" s="16" customFormat="true" ht="84" hidden="false" customHeight="true" outlineLevel="2" collapsed="false">
      <c r="A395" s="20" t="s">
        <v>404</v>
      </c>
      <c r="B395" s="21" t="s">
        <v>2646</v>
      </c>
      <c r="C395" s="22" t="n">
        <v>605</v>
      </c>
      <c r="D395" s="15" t="s">
        <v>405</v>
      </c>
    </row>
    <row r="396" s="16" customFormat="true" ht="24" hidden="false" customHeight="true" outlineLevel="2" collapsed="false">
      <c r="A396" s="20" t="s">
        <v>406</v>
      </c>
      <c r="B396" s="21" t="s">
        <v>2647</v>
      </c>
      <c r="C396" s="22" t="n">
        <v>440</v>
      </c>
      <c r="D396" s="15" t="s">
        <v>128</v>
      </c>
    </row>
    <row r="397" s="16" customFormat="true" ht="12" hidden="false" customHeight="true" outlineLevel="2" collapsed="false">
      <c r="A397" s="20" t="s">
        <v>407</v>
      </c>
      <c r="B397" s="21" t="s">
        <v>2648</v>
      </c>
      <c r="C397" s="22" t="n">
        <v>350</v>
      </c>
      <c r="D397" s="15" t="s">
        <v>237</v>
      </c>
    </row>
    <row r="398" s="16" customFormat="true" ht="12" hidden="false" customHeight="true" outlineLevel="2" collapsed="false">
      <c r="A398" s="20" t="s">
        <v>408</v>
      </c>
      <c r="B398" s="21" t="s">
        <v>2649</v>
      </c>
      <c r="C398" s="22" t="n">
        <v>200</v>
      </c>
      <c r="D398" s="15" t="s">
        <v>56</v>
      </c>
    </row>
    <row r="399" s="16" customFormat="true" ht="12" hidden="false" customHeight="true" outlineLevel="2" collapsed="false">
      <c r="A399" s="20" t="s">
        <v>409</v>
      </c>
      <c r="B399" s="21" t="s">
        <v>2650</v>
      </c>
      <c r="C399" s="22" t="n">
        <v>190</v>
      </c>
      <c r="D399" s="15" t="s">
        <v>31</v>
      </c>
    </row>
    <row r="400" s="16" customFormat="true" ht="12" hidden="false" customHeight="true" outlineLevel="2" collapsed="false">
      <c r="A400" s="20" t="s">
        <v>410</v>
      </c>
      <c r="B400" s="21" t="s">
        <v>2651</v>
      </c>
      <c r="C400" s="22" t="n">
        <v>190</v>
      </c>
      <c r="D400" s="15" t="s">
        <v>31</v>
      </c>
    </row>
    <row r="401" s="16" customFormat="true" ht="12" hidden="false" customHeight="true" outlineLevel="2" collapsed="false">
      <c r="A401" s="20" t="s">
        <v>411</v>
      </c>
      <c r="B401" s="21" t="s">
        <v>2652</v>
      </c>
      <c r="C401" s="22" t="n">
        <v>190</v>
      </c>
      <c r="D401" s="15" t="s">
        <v>31</v>
      </c>
    </row>
    <row r="402" s="16" customFormat="true" ht="12" hidden="false" customHeight="true" outlineLevel="2" collapsed="false">
      <c r="A402" s="20" t="s">
        <v>412</v>
      </c>
      <c r="B402" s="21" t="s">
        <v>2653</v>
      </c>
      <c r="C402" s="22" t="n">
        <v>430</v>
      </c>
      <c r="D402" s="15" t="s">
        <v>31</v>
      </c>
    </row>
    <row r="403" s="16" customFormat="true" ht="12" hidden="false" customHeight="true" outlineLevel="2" collapsed="false">
      <c r="A403" s="20" t="s">
        <v>413</v>
      </c>
      <c r="B403" s="21" t="s">
        <v>2654</v>
      </c>
      <c r="C403" s="22" t="n">
        <v>165</v>
      </c>
      <c r="D403" s="23" t="n">
        <v>1</v>
      </c>
    </row>
    <row r="404" s="16" customFormat="true" ht="12" hidden="false" customHeight="true" outlineLevel="2" collapsed="false">
      <c r="A404" s="20" t="s">
        <v>414</v>
      </c>
      <c r="B404" s="21" t="s">
        <v>2655</v>
      </c>
      <c r="C404" s="22" t="n">
        <v>165</v>
      </c>
      <c r="D404" s="23" t="n">
        <v>1</v>
      </c>
    </row>
    <row r="405" s="16" customFormat="true" ht="12" hidden="false" customHeight="true" outlineLevel="2" collapsed="false">
      <c r="A405" s="20" t="s">
        <v>415</v>
      </c>
      <c r="B405" s="21" t="s">
        <v>2656</v>
      </c>
      <c r="C405" s="22" t="n">
        <v>190</v>
      </c>
      <c r="D405" s="15" t="s">
        <v>31</v>
      </c>
    </row>
    <row r="406" s="16" customFormat="true" ht="12" hidden="false" customHeight="true" outlineLevel="2" collapsed="false">
      <c r="A406" s="20" t="s">
        <v>416</v>
      </c>
      <c r="B406" s="21" t="s">
        <v>2657</v>
      </c>
      <c r="C406" s="22" t="n">
        <v>235</v>
      </c>
      <c r="D406" s="15" t="s">
        <v>128</v>
      </c>
    </row>
    <row r="407" s="16" customFormat="true" ht="12" hidden="false" customHeight="true" outlineLevel="2" collapsed="false">
      <c r="A407" s="20" t="s">
        <v>417</v>
      </c>
      <c r="B407" s="21" t="s">
        <v>2658</v>
      </c>
      <c r="C407" s="22" t="n">
        <v>255</v>
      </c>
      <c r="D407" s="15" t="s">
        <v>31</v>
      </c>
    </row>
    <row r="408" s="16" customFormat="true" ht="12" hidden="false" customHeight="true" outlineLevel="2" collapsed="false">
      <c r="A408" s="20" t="s">
        <v>418</v>
      </c>
      <c r="B408" s="21" t="s">
        <v>2659</v>
      </c>
      <c r="C408" s="22" t="n">
        <v>255</v>
      </c>
      <c r="D408" s="15" t="s">
        <v>31</v>
      </c>
    </row>
    <row r="409" s="16" customFormat="true" ht="12" hidden="false" customHeight="true" outlineLevel="2" collapsed="false">
      <c r="A409" s="20" t="s">
        <v>419</v>
      </c>
      <c r="B409" s="21" t="s">
        <v>2660</v>
      </c>
      <c r="C409" s="22" t="n">
        <v>190</v>
      </c>
      <c r="D409" s="15" t="s">
        <v>135</v>
      </c>
    </row>
    <row r="410" s="16" customFormat="true" ht="12" hidden="false" customHeight="true" outlineLevel="2" collapsed="false">
      <c r="A410" s="20" t="s">
        <v>420</v>
      </c>
      <c r="B410" s="21" t="s">
        <v>2661</v>
      </c>
      <c r="C410" s="22" t="n">
        <v>620</v>
      </c>
      <c r="D410" s="15" t="s">
        <v>56</v>
      </c>
    </row>
    <row r="411" s="16" customFormat="true" ht="84" hidden="false" customHeight="true" outlineLevel="2" collapsed="false">
      <c r="A411" s="20" t="s">
        <v>421</v>
      </c>
      <c r="B411" s="21" t="s">
        <v>2662</v>
      </c>
      <c r="C411" s="22" t="n">
        <v>245</v>
      </c>
      <c r="D411" s="15" t="s">
        <v>422</v>
      </c>
    </row>
    <row r="412" s="16" customFormat="true" ht="12" hidden="false" customHeight="true" outlineLevel="2" collapsed="false">
      <c r="A412" s="20" t="s">
        <v>423</v>
      </c>
      <c r="B412" s="21" t="s">
        <v>2663</v>
      </c>
      <c r="C412" s="22" t="n">
        <v>310</v>
      </c>
      <c r="D412" s="15" t="s">
        <v>56</v>
      </c>
    </row>
    <row r="413" s="16" customFormat="true" ht="12" hidden="false" customHeight="true" outlineLevel="2" collapsed="false">
      <c r="A413" s="20" t="s">
        <v>424</v>
      </c>
      <c r="B413" s="21" t="s">
        <v>2664</v>
      </c>
      <c r="C413" s="22" t="n">
        <v>245</v>
      </c>
      <c r="D413" s="23" t="n">
        <v>1</v>
      </c>
    </row>
    <row r="414" s="16" customFormat="true" ht="12" hidden="false" customHeight="true" outlineLevel="2" collapsed="false">
      <c r="A414" s="20" t="s">
        <v>425</v>
      </c>
      <c r="B414" s="21" t="s">
        <v>2665</v>
      </c>
      <c r="C414" s="22" t="n">
        <v>180</v>
      </c>
      <c r="D414" s="23" t="n">
        <v>1</v>
      </c>
    </row>
    <row r="415" s="16" customFormat="true" ht="12" hidden="false" customHeight="true" outlineLevel="2" collapsed="false">
      <c r="A415" s="20" t="s">
        <v>426</v>
      </c>
      <c r="B415" s="21" t="s">
        <v>2666</v>
      </c>
      <c r="C415" s="22" t="n">
        <v>220</v>
      </c>
      <c r="D415" s="15" t="s">
        <v>271</v>
      </c>
    </row>
    <row r="416" s="16" customFormat="true" ht="120" hidden="false" customHeight="true" outlineLevel="2" collapsed="false">
      <c r="A416" s="20" t="s">
        <v>427</v>
      </c>
      <c r="B416" s="21" t="s">
        <v>2667</v>
      </c>
      <c r="C416" s="22" t="n">
        <v>105</v>
      </c>
      <c r="D416" s="15" t="s">
        <v>428</v>
      </c>
    </row>
    <row r="417" s="16" customFormat="true" ht="12" hidden="false" customHeight="true" outlineLevel="2" collapsed="false">
      <c r="A417" s="20" t="s">
        <v>429</v>
      </c>
      <c r="B417" s="21" t="s">
        <v>2668</v>
      </c>
      <c r="C417" s="22" t="n">
        <v>165</v>
      </c>
      <c r="D417" s="15" t="s">
        <v>128</v>
      </c>
    </row>
    <row r="418" s="16" customFormat="true" ht="12" hidden="false" customHeight="true" outlineLevel="2" collapsed="false">
      <c r="A418" s="20" t="s">
        <v>430</v>
      </c>
      <c r="B418" s="21" t="s">
        <v>2669</v>
      </c>
      <c r="C418" s="22" t="n">
        <v>145</v>
      </c>
      <c r="D418" s="15" t="s">
        <v>56</v>
      </c>
    </row>
    <row r="419" s="16" customFormat="true" ht="12" hidden="false" customHeight="true" outlineLevel="2" collapsed="false">
      <c r="A419" s="20" t="s">
        <v>431</v>
      </c>
      <c r="B419" s="21" t="s">
        <v>2670</v>
      </c>
      <c r="C419" s="22" t="n">
        <v>200</v>
      </c>
      <c r="D419" s="15" t="s">
        <v>31</v>
      </c>
    </row>
    <row r="420" s="16" customFormat="true" ht="12" hidden="false" customHeight="true" outlineLevel="2" collapsed="false">
      <c r="A420" s="20" t="s">
        <v>432</v>
      </c>
      <c r="B420" s="21" t="s">
        <v>2671</v>
      </c>
      <c r="C420" s="22" t="n">
        <v>190</v>
      </c>
      <c r="D420" s="15" t="s">
        <v>31</v>
      </c>
    </row>
    <row r="421" s="16" customFormat="true" ht="12" hidden="false" customHeight="true" outlineLevel="2" collapsed="false">
      <c r="A421" s="20" t="s">
        <v>433</v>
      </c>
      <c r="B421" s="21" t="s">
        <v>2672</v>
      </c>
      <c r="C421" s="22" t="n">
        <v>190</v>
      </c>
      <c r="D421" s="15" t="s">
        <v>31</v>
      </c>
    </row>
    <row r="422" s="16" customFormat="true" ht="12" hidden="false" customHeight="true" outlineLevel="2" collapsed="false">
      <c r="A422" s="20" t="s">
        <v>434</v>
      </c>
      <c r="B422" s="21" t="s">
        <v>2673</v>
      </c>
      <c r="C422" s="22" t="n">
        <v>320</v>
      </c>
      <c r="D422" s="23" t="n">
        <v>1</v>
      </c>
    </row>
    <row r="423" s="16" customFormat="true" ht="12" hidden="false" customHeight="true" outlineLevel="2" collapsed="false">
      <c r="A423" s="20" t="s">
        <v>435</v>
      </c>
      <c r="B423" s="21" t="s">
        <v>2674</v>
      </c>
      <c r="C423" s="22" t="n">
        <v>330</v>
      </c>
      <c r="D423" s="23" t="n">
        <v>1</v>
      </c>
    </row>
    <row r="424" s="16" customFormat="true" ht="12" hidden="false" customHeight="true" outlineLevel="2" collapsed="false">
      <c r="A424" s="20" t="s">
        <v>436</v>
      </c>
      <c r="B424" s="21" t="s">
        <v>2675</v>
      </c>
      <c r="C424" s="22" t="n">
        <v>190</v>
      </c>
      <c r="D424" s="15" t="s">
        <v>135</v>
      </c>
    </row>
    <row r="425" s="16" customFormat="true" ht="12" hidden="false" customHeight="true" outlineLevel="2" collapsed="false">
      <c r="A425" s="20" t="s">
        <v>437</v>
      </c>
      <c r="B425" s="21" t="s">
        <v>2676</v>
      </c>
      <c r="C425" s="22" t="n">
        <v>275</v>
      </c>
      <c r="D425" s="23" t="n">
        <v>1</v>
      </c>
    </row>
    <row r="426" s="16" customFormat="true" ht="12" hidden="false" customHeight="true" outlineLevel="2" collapsed="false">
      <c r="A426" s="20" t="s">
        <v>438</v>
      </c>
      <c r="B426" s="21" t="s">
        <v>2677</v>
      </c>
      <c r="C426" s="22" t="n">
        <v>275</v>
      </c>
      <c r="D426" s="23" t="n">
        <v>1</v>
      </c>
    </row>
    <row r="427" s="16" customFormat="true" ht="12" hidden="false" customHeight="true" outlineLevel="2" collapsed="false">
      <c r="A427" s="20" t="s">
        <v>439</v>
      </c>
      <c r="B427" s="21" t="s">
        <v>2678</v>
      </c>
      <c r="C427" s="22" t="n">
        <v>245</v>
      </c>
      <c r="D427" s="15" t="s">
        <v>135</v>
      </c>
    </row>
    <row r="428" s="16" customFormat="true" ht="12" hidden="false" customHeight="true" outlineLevel="2" collapsed="false">
      <c r="A428" s="20" t="s">
        <v>440</v>
      </c>
      <c r="B428" s="21" t="s">
        <v>2679</v>
      </c>
      <c r="C428" s="22" t="n">
        <v>245</v>
      </c>
      <c r="D428" s="15" t="s">
        <v>135</v>
      </c>
    </row>
    <row r="429" s="16" customFormat="true" ht="12" hidden="false" customHeight="true" outlineLevel="2" collapsed="false">
      <c r="A429" s="20" t="s">
        <v>441</v>
      </c>
      <c r="B429" s="21" t="s">
        <v>2680</v>
      </c>
      <c r="C429" s="22" t="n">
        <v>165</v>
      </c>
      <c r="D429" s="23" t="n">
        <v>1</v>
      </c>
    </row>
    <row r="430" s="16" customFormat="true" ht="12" hidden="false" customHeight="true" outlineLevel="2" collapsed="false">
      <c r="A430" s="20" t="s">
        <v>442</v>
      </c>
      <c r="B430" s="21" t="s">
        <v>2681</v>
      </c>
      <c r="C430" s="22" t="n">
        <v>190</v>
      </c>
      <c r="D430" s="15" t="s">
        <v>31</v>
      </c>
    </row>
    <row r="431" s="16" customFormat="true" ht="12" hidden="false" customHeight="true" outlineLevel="2" collapsed="false">
      <c r="A431" s="20" t="s">
        <v>443</v>
      </c>
      <c r="B431" s="21" t="s">
        <v>2682</v>
      </c>
      <c r="C431" s="22" t="n">
        <v>190</v>
      </c>
      <c r="D431" s="15" t="s">
        <v>31</v>
      </c>
    </row>
    <row r="432" s="16" customFormat="true" ht="12" hidden="false" customHeight="true" outlineLevel="2" collapsed="false">
      <c r="A432" s="20" t="s">
        <v>444</v>
      </c>
      <c r="B432" s="21" t="s">
        <v>2683</v>
      </c>
      <c r="C432" s="22" t="n">
        <v>190</v>
      </c>
      <c r="D432" s="15" t="s">
        <v>31</v>
      </c>
    </row>
    <row r="433" s="16" customFormat="true" ht="12" hidden="false" customHeight="true" outlineLevel="2" collapsed="false">
      <c r="A433" s="20" t="s">
        <v>445</v>
      </c>
      <c r="B433" s="21" t="s">
        <v>2684</v>
      </c>
      <c r="C433" s="22" t="n">
        <v>190</v>
      </c>
      <c r="D433" s="15" t="s">
        <v>31</v>
      </c>
    </row>
    <row r="434" s="16" customFormat="true" ht="12" hidden="false" customHeight="true" outlineLevel="2" collapsed="false">
      <c r="A434" s="20" t="s">
        <v>446</v>
      </c>
      <c r="B434" s="21" t="s">
        <v>2685</v>
      </c>
      <c r="C434" s="22" t="n">
        <v>255</v>
      </c>
      <c r="D434" s="15" t="s">
        <v>31</v>
      </c>
    </row>
    <row r="435" s="16" customFormat="true" ht="12" hidden="false" customHeight="true" outlineLevel="2" collapsed="false">
      <c r="A435" s="20" t="s">
        <v>447</v>
      </c>
      <c r="B435" s="21" t="s">
        <v>2686</v>
      </c>
      <c r="C435" s="22" t="n">
        <v>330</v>
      </c>
      <c r="D435" s="15" t="s">
        <v>31</v>
      </c>
    </row>
    <row r="436" s="16" customFormat="true" ht="24" hidden="false" customHeight="true" outlineLevel="2" collapsed="false">
      <c r="A436" s="20" t="s">
        <v>448</v>
      </c>
      <c r="B436" s="21" t="s">
        <v>2687</v>
      </c>
      <c r="C436" s="22" t="n">
        <v>90</v>
      </c>
      <c r="D436" s="24" t="n">
        <v>2</v>
      </c>
    </row>
    <row r="437" s="16" customFormat="true" ht="12" hidden="false" customHeight="true" outlineLevel="2" collapsed="false">
      <c r="A437" s="20" t="s">
        <v>449</v>
      </c>
      <c r="B437" s="21" t="s">
        <v>2688</v>
      </c>
      <c r="C437" s="22" t="n">
        <v>245</v>
      </c>
      <c r="D437" s="15" t="s">
        <v>31</v>
      </c>
    </row>
    <row r="438" s="16" customFormat="true" ht="12" hidden="false" customHeight="true" outlineLevel="2" collapsed="false">
      <c r="A438" s="20" t="s">
        <v>450</v>
      </c>
      <c r="B438" s="21" t="s">
        <v>2689</v>
      </c>
      <c r="C438" s="22" t="n">
        <v>245</v>
      </c>
      <c r="D438" s="15" t="s">
        <v>31</v>
      </c>
    </row>
    <row r="439" s="16" customFormat="true" ht="12" hidden="false" customHeight="true" outlineLevel="2" collapsed="false">
      <c r="A439" s="20" t="s">
        <v>451</v>
      </c>
      <c r="B439" s="21" t="s">
        <v>2690</v>
      </c>
      <c r="C439" s="22" t="n">
        <v>190</v>
      </c>
      <c r="D439" s="15" t="s">
        <v>237</v>
      </c>
    </row>
    <row r="440" s="16" customFormat="true" ht="12" hidden="false" customHeight="true" outlineLevel="2" collapsed="false">
      <c r="A440" s="20" t="s">
        <v>452</v>
      </c>
      <c r="B440" s="21" t="s">
        <v>2691</v>
      </c>
      <c r="C440" s="22" t="n">
        <v>290</v>
      </c>
      <c r="D440" s="15" t="s">
        <v>237</v>
      </c>
    </row>
    <row r="441" s="16" customFormat="true" ht="12" hidden="false" customHeight="true" outlineLevel="2" collapsed="false">
      <c r="A441" s="20" t="s">
        <v>453</v>
      </c>
      <c r="B441" s="21" t="s">
        <v>2692</v>
      </c>
      <c r="C441" s="22" t="n">
        <v>320</v>
      </c>
      <c r="D441" s="15" t="s">
        <v>135</v>
      </c>
    </row>
    <row r="442" s="16" customFormat="true" ht="12" hidden="false" customHeight="true" outlineLevel="2" collapsed="false">
      <c r="A442" s="20" t="s">
        <v>454</v>
      </c>
      <c r="B442" s="21" t="s">
        <v>2693</v>
      </c>
      <c r="C442" s="22" t="n">
        <v>220</v>
      </c>
      <c r="D442" s="15" t="s">
        <v>31</v>
      </c>
    </row>
    <row r="443" s="16" customFormat="true" ht="12" hidden="false" customHeight="true" outlineLevel="2" collapsed="false">
      <c r="A443" s="20" t="s">
        <v>455</v>
      </c>
      <c r="B443" s="21" t="s">
        <v>2694</v>
      </c>
      <c r="C443" s="22" t="n">
        <v>220</v>
      </c>
      <c r="D443" s="15" t="s">
        <v>31</v>
      </c>
    </row>
    <row r="444" s="16" customFormat="true" ht="12" hidden="false" customHeight="true" outlineLevel="2" collapsed="false">
      <c r="A444" s="20" t="s">
        <v>456</v>
      </c>
      <c r="B444" s="21" t="s">
        <v>2695</v>
      </c>
      <c r="C444" s="22" t="n">
        <v>330</v>
      </c>
      <c r="D444" s="15" t="s">
        <v>31</v>
      </c>
    </row>
    <row r="445" s="16" customFormat="true" ht="12" hidden="false" customHeight="true" outlineLevel="2" collapsed="false">
      <c r="A445" s="20" t="s">
        <v>457</v>
      </c>
      <c r="B445" s="21" t="s">
        <v>2696</v>
      </c>
      <c r="C445" s="22" t="n">
        <v>330</v>
      </c>
      <c r="D445" s="15" t="s">
        <v>31</v>
      </c>
    </row>
    <row r="446" s="16" customFormat="true" ht="12" hidden="false" customHeight="true" outlineLevel="2" collapsed="false">
      <c r="A446" s="20" t="s">
        <v>458</v>
      </c>
      <c r="B446" s="21" t="s">
        <v>2697</v>
      </c>
      <c r="C446" s="22" t="n">
        <v>330</v>
      </c>
      <c r="D446" s="15" t="s">
        <v>31</v>
      </c>
    </row>
    <row r="447" s="16" customFormat="true" ht="12" hidden="false" customHeight="true" outlineLevel="2" collapsed="false">
      <c r="A447" s="20" t="s">
        <v>459</v>
      </c>
      <c r="B447" s="21" t="s">
        <v>2698</v>
      </c>
      <c r="C447" s="22" t="n">
        <v>310</v>
      </c>
      <c r="D447" s="15" t="s">
        <v>31</v>
      </c>
    </row>
    <row r="448" s="16" customFormat="true" ht="12" hidden="false" customHeight="true" outlineLevel="2" collapsed="false">
      <c r="A448" s="20" t="s">
        <v>460</v>
      </c>
      <c r="B448" s="21" t="s">
        <v>2699</v>
      </c>
      <c r="C448" s="22" t="n">
        <v>375</v>
      </c>
      <c r="D448" s="15" t="s">
        <v>271</v>
      </c>
    </row>
    <row r="449" s="16" customFormat="true" ht="12" hidden="false" customHeight="true" outlineLevel="2" collapsed="false">
      <c r="A449" s="20" t="s">
        <v>461</v>
      </c>
      <c r="B449" s="21" t="s">
        <v>2700</v>
      </c>
      <c r="C449" s="22" t="n">
        <v>255</v>
      </c>
      <c r="D449" s="15" t="s">
        <v>31</v>
      </c>
    </row>
    <row r="450" s="16" customFormat="true" ht="12" hidden="false" customHeight="true" outlineLevel="2" collapsed="false">
      <c r="A450" s="20" t="s">
        <v>462</v>
      </c>
      <c r="B450" s="21" t="s">
        <v>2701</v>
      </c>
      <c r="C450" s="22" t="n">
        <v>255</v>
      </c>
      <c r="D450" s="15" t="s">
        <v>31</v>
      </c>
    </row>
    <row r="451" s="16" customFormat="true" ht="12" hidden="false" customHeight="true" outlineLevel="2" collapsed="false">
      <c r="A451" s="20" t="s">
        <v>463</v>
      </c>
      <c r="B451" s="21" t="s">
        <v>2702</v>
      </c>
      <c r="C451" s="22" t="n">
        <v>380</v>
      </c>
      <c r="D451" s="15" t="s">
        <v>237</v>
      </c>
    </row>
    <row r="452" s="16" customFormat="true" ht="12" hidden="false" customHeight="true" outlineLevel="2" collapsed="false">
      <c r="A452" s="20" t="s">
        <v>464</v>
      </c>
      <c r="B452" s="21" t="s">
        <v>2703</v>
      </c>
      <c r="C452" s="22" t="n">
        <v>380</v>
      </c>
      <c r="D452" s="15" t="s">
        <v>237</v>
      </c>
    </row>
    <row r="453" s="16" customFormat="true" ht="12" hidden="false" customHeight="true" outlineLevel="2" collapsed="false">
      <c r="A453" s="20" t="s">
        <v>465</v>
      </c>
      <c r="B453" s="21" t="s">
        <v>2704</v>
      </c>
      <c r="C453" s="22" t="n">
        <v>220</v>
      </c>
      <c r="D453" s="15" t="s">
        <v>31</v>
      </c>
    </row>
    <row r="454" s="16" customFormat="true" ht="24" hidden="false" customHeight="true" outlineLevel="2" collapsed="false">
      <c r="A454" s="20" t="s">
        <v>466</v>
      </c>
      <c r="B454" s="21" t="s">
        <v>2705</v>
      </c>
      <c r="C454" s="22" t="n">
        <v>270</v>
      </c>
      <c r="D454" s="15" t="s">
        <v>271</v>
      </c>
    </row>
    <row r="455" s="16" customFormat="true" ht="84" hidden="false" customHeight="true" outlineLevel="2" collapsed="false">
      <c r="A455" s="20" t="s">
        <v>467</v>
      </c>
      <c r="B455" s="21" t="s">
        <v>2706</v>
      </c>
      <c r="C455" s="22" t="n">
        <v>115</v>
      </c>
      <c r="D455" s="15" t="s">
        <v>468</v>
      </c>
    </row>
    <row r="456" s="16" customFormat="true" ht="12" hidden="false" customHeight="true" outlineLevel="2" collapsed="false">
      <c r="A456" s="20" t="s">
        <v>469</v>
      </c>
      <c r="B456" s="21" t="s">
        <v>2707</v>
      </c>
      <c r="C456" s="22" t="n">
        <v>100</v>
      </c>
      <c r="D456" s="24" t="n">
        <v>2</v>
      </c>
    </row>
    <row r="457" s="16" customFormat="true" ht="12" hidden="false" customHeight="true" outlineLevel="2" collapsed="false">
      <c r="A457" s="20" t="s">
        <v>470</v>
      </c>
      <c r="B457" s="21" t="s">
        <v>2708</v>
      </c>
      <c r="C457" s="22" t="n">
        <v>450</v>
      </c>
      <c r="D457" s="15" t="s">
        <v>31</v>
      </c>
    </row>
    <row r="458" s="16" customFormat="true" ht="12" hidden="false" customHeight="true" outlineLevel="2" collapsed="false">
      <c r="A458" s="20" t="s">
        <v>471</v>
      </c>
      <c r="B458" s="21" t="s">
        <v>2709</v>
      </c>
      <c r="C458" s="22" t="n">
        <v>750</v>
      </c>
      <c r="D458" s="15" t="s">
        <v>472</v>
      </c>
    </row>
    <row r="459" s="16" customFormat="true" ht="12" hidden="false" customHeight="true" outlineLevel="2" collapsed="false">
      <c r="A459" s="20" t="s">
        <v>473</v>
      </c>
      <c r="B459" s="21" t="s">
        <v>2710</v>
      </c>
      <c r="C459" s="22" t="n">
        <v>205</v>
      </c>
      <c r="D459" s="24" t="n">
        <v>2</v>
      </c>
    </row>
    <row r="460" s="16" customFormat="true" ht="12" hidden="false" customHeight="true" outlineLevel="2" collapsed="false">
      <c r="A460" s="20" t="s">
        <v>474</v>
      </c>
      <c r="B460" s="21" t="s">
        <v>2711</v>
      </c>
      <c r="C460" s="22" t="n">
        <v>180</v>
      </c>
      <c r="D460" s="24" t="n">
        <v>2</v>
      </c>
    </row>
    <row r="461" s="16" customFormat="true" ht="12" hidden="false" customHeight="true" outlineLevel="2" collapsed="false">
      <c r="A461" s="20" t="s">
        <v>475</v>
      </c>
      <c r="B461" s="21" t="s">
        <v>2712</v>
      </c>
      <c r="C461" s="22" t="n">
        <v>345</v>
      </c>
      <c r="D461" s="15" t="s">
        <v>31</v>
      </c>
    </row>
    <row r="462" s="16" customFormat="true" ht="12" hidden="false" customHeight="true" outlineLevel="2" collapsed="false">
      <c r="A462" s="20" t="s">
        <v>476</v>
      </c>
      <c r="B462" s="21" t="s">
        <v>2713</v>
      </c>
      <c r="C462" s="22" t="n">
        <v>310</v>
      </c>
      <c r="D462" s="15" t="s">
        <v>56</v>
      </c>
    </row>
    <row r="463" s="16" customFormat="true" ht="24" hidden="false" customHeight="true" outlineLevel="2" collapsed="false">
      <c r="A463" s="20" t="s">
        <v>477</v>
      </c>
      <c r="B463" s="21" t="s">
        <v>2714</v>
      </c>
      <c r="C463" s="22" t="n">
        <v>330</v>
      </c>
      <c r="D463" s="15" t="s">
        <v>31</v>
      </c>
    </row>
    <row r="464" s="16" customFormat="true" ht="24" hidden="false" customHeight="true" outlineLevel="2" collapsed="false">
      <c r="A464" s="20" t="s">
        <v>478</v>
      </c>
      <c r="B464" s="21" t="s">
        <v>2715</v>
      </c>
      <c r="C464" s="22" t="n">
        <v>345</v>
      </c>
      <c r="D464" s="15" t="s">
        <v>237</v>
      </c>
    </row>
    <row r="465" s="16" customFormat="true" ht="24" hidden="false" customHeight="true" outlineLevel="2" collapsed="false">
      <c r="A465" s="20" t="s">
        <v>479</v>
      </c>
      <c r="B465" s="21" t="s">
        <v>2716</v>
      </c>
      <c r="C465" s="22" t="n">
        <v>345</v>
      </c>
      <c r="D465" s="15" t="s">
        <v>237</v>
      </c>
    </row>
    <row r="466" s="16" customFormat="true" ht="24" hidden="false" customHeight="true" outlineLevel="2" collapsed="false">
      <c r="A466" s="20" t="s">
        <v>480</v>
      </c>
      <c r="B466" s="21" t="s">
        <v>2717</v>
      </c>
      <c r="C466" s="22" t="n">
        <v>345</v>
      </c>
      <c r="D466" s="15" t="s">
        <v>237</v>
      </c>
    </row>
    <row r="467" s="16" customFormat="true" ht="12" hidden="false" customHeight="true" outlineLevel="2" collapsed="false">
      <c r="A467" s="20" t="s">
        <v>481</v>
      </c>
      <c r="B467" s="21" t="s">
        <v>2718</v>
      </c>
      <c r="C467" s="22" t="n">
        <v>170</v>
      </c>
      <c r="D467" s="24" t="n">
        <v>2</v>
      </c>
    </row>
    <row r="468" s="16" customFormat="true" ht="12" hidden="false" customHeight="true" outlineLevel="2" collapsed="false">
      <c r="A468" s="20" t="s">
        <v>482</v>
      </c>
      <c r="B468" s="21" t="s">
        <v>2719</v>
      </c>
      <c r="C468" s="22" t="n">
        <v>800</v>
      </c>
      <c r="D468" s="23" t="n">
        <v>1</v>
      </c>
    </row>
    <row r="469" s="16" customFormat="true" ht="12" hidden="false" customHeight="true" outlineLevel="2" collapsed="false">
      <c r="A469" s="20" t="s">
        <v>483</v>
      </c>
      <c r="B469" s="21" t="s">
        <v>2720</v>
      </c>
      <c r="C469" s="22" t="n">
        <v>190</v>
      </c>
      <c r="D469" s="15" t="s">
        <v>31</v>
      </c>
    </row>
    <row r="470" s="16" customFormat="true" ht="12" hidden="false" customHeight="true" outlineLevel="2" collapsed="false">
      <c r="A470" s="20" t="s">
        <v>484</v>
      </c>
      <c r="B470" s="21" t="s">
        <v>2721</v>
      </c>
      <c r="C470" s="22" t="n">
        <v>335</v>
      </c>
      <c r="D470" s="23" t="n">
        <v>1</v>
      </c>
    </row>
    <row r="471" s="16" customFormat="true" ht="12" hidden="false" customHeight="true" outlineLevel="2" collapsed="false">
      <c r="A471" s="20" t="s">
        <v>485</v>
      </c>
      <c r="B471" s="21" t="s">
        <v>2722</v>
      </c>
      <c r="C471" s="22" t="n">
        <v>345</v>
      </c>
      <c r="D471" s="15" t="s">
        <v>31</v>
      </c>
    </row>
    <row r="472" s="16" customFormat="true" ht="12" hidden="false" customHeight="true" outlineLevel="2" collapsed="false">
      <c r="A472" s="20" t="s">
        <v>486</v>
      </c>
      <c r="B472" s="21" t="s">
        <v>2723</v>
      </c>
      <c r="C472" s="22" t="n">
        <v>380</v>
      </c>
      <c r="D472" s="23" t="n">
        <v>1</v>
      </c>
    </row>
    <row r="473" s="16" customFormat="true" ht="12" hidden="false" customHeight="true" outlineLevel="2" collapsed="false">
      <c r="A473" s="20" t="s">
        <v>487</v>
      </c>
      <c r="B473" s="21" t="s">
        <v>2724</v>
      </c>
      <c r="C473" s="22" t="n">
        <v>450</v>
      </c>
      <c r="D473" s="23" t="n">
        <v>1</v>
      </c>
    </row>
    <row r="474" s="16" customFormat="true" ht="12" hidden="false" customHeight="true" outlineLevel="2" collapsed="false">
      <c r="A474" s="20" t="s">
        <v>488</v>
      </c>
      <c r="B474" s="21" t="s">
        <v>2725</v>
      </c>
      <c r="C474" s="22" t="n">
        <v>250</v>
      </c>
      <c r="D474" s="23" t="n">
        <v>1</v>
      </c>
    </row>
    <row r="475" s="16" customFormat="true" ht="120" hidden="false" customHeight="true" outlineLevel="2" collapsed="false">
      <c r="A475" s="20" t="s">
        <v>489</v>
      </c>
      <c r="B475" s="21" t="s">
        <v>2726</v>
      </c>
      <c r="C475" s="22" t="n">
        <v>235</v>
      </c>
      <c r="D475" s="15" t="s">
        <v>428</v>
      </c>
    </row>
    <row r="476" s="16" customFormat="true" ht="12" hidden="false" customHeight="true" outlineLevel="2" collapsed="false">
      <c r="A476" s="20" t="s">
        <v>490</v>
      </c>
      <c r="B476" s="21" t="s">
        <v>2727</v>
      </c>
      <c r="C476" s="22" t="n">
        <v>872</v>
      </c>
      <c r="D476" s="15" t="s">
        <v>399</v>
      </c>
    </row>
    <row r="477" s="16" customFormat="true" ht="12" hidden="false" customHeight="true" outlineLevel="2" collapsed="false">
      <c r="A477" s="20" t="s">
        <v>491</v>
      </c>
      <c r="B477" s="21" t="s">
        <v>2728</v>
      </c>
      <c r="C477" s="22" t="n">
        <v>710</v>
      </c>
      <c r="D477" s="15" t="s">
        <v>472</v>
      </c>
    </row>
    <row r="478" s="16" customFormat="true" ht="12" hidden="false" customHeight="true" outlineLevel="2" collapsed="false">
      <c r="A478" s="20" t="s">
        <v>492</v>
      </c>
      <c r="B478" s="21" t="s">
        <v>2729</v>
      </c>
      <c r="C478" s="22" t="n">
        <v>595</v>
      </c>
      <c r="D478" s="15" t="s">
        <v>285</v>
      </c>
    </row>
    <row r="479" s="16" customFormat="true" ht="12" hidden="false" customHeight="true" outlineLevel="2" collapsed="false">
      <c r="A479" s="20" t="s">
        <v>493</v>
      </c>
      <c r="B479" s="21" t="s">
        <v>2730</v>
      </c>
      <c r="C479" s="22" t="n">
        <v>350</v>
      </c>
      <c r="D479" s="15" t="s">
        <v>135</v>
      </c>
    </row>
    <row r="480" s="16" customFormat="true" ht="12" hidden="false" customHeight="true" outlineLevel="2" collapsed="false">
      <c r="A480" s="20" t="s">
        <v>494</v>
      </c>
      <c r="B480" s="21" t="s">
        <v>2731</v>
      </c>
      <c r="C480" s="22" t="n">
        <v>350</v>
      </c>
      <c r="D480" s="15" t="s">
        <v>135</v>
      </c>
    </row>
    <row r="481" s="16" customFormat="true" ht="12" hidden="false" customHeight="true" outlineLevel="2" collapsed="false">
      <c r="A481" s="20" t="s">
        <v>495</v>
      </c>
      <c r="B481" s="21" t="s">
        <v>2732</v>
      </c>
      <c r="C481" s="22" t="n">
        <v>350</v>
      </c>
      <c r="D481" s="15" t="s">
        <v>135</v>
      </c>
    </row>
    <row r="482" s="16" customFormat="true" ht="12" hidden="false" customHeight="true" outlineLevel="2" collapsed="false">
      <c r="A482" s="20" t="s">
        <v>496</v>
      </c>
      <c r="B482" s="21" t="s">
        <v>2733</v>
      </c>
      <c r="C482" s="22" t="n">
        <v>350</v>
      </c>
      <c r="D482" s="15" t="s">
        <v>135</v>
      </c>
    </row>
    <row r="483" s="16" customFormat="true" ht="12" hidden="false" customHeight="true" outlineLevel="2" collapsed="false">
      <c r="A483" s="20" t="s">
        <v>497</v>
      </c>
      <c r="B483" s="21" t="s">
        <v>2734</v>
      </c>
      <c r="C483" s="22" t="n">
        <v>495</v>
      </c>
      <c r="D483" s="15" t="s">
        <v>237</v>
      </c>
    </row>
    <row r="484" s="16" customFormat="true" ht="12" hidden="false" customHeight="true" outlineLevel="2" collapsed="false">
      <c r="A484" s="20" t="s">
        <v>498</v>
      </c>
      <c r="B484" s="21" t="s">
        <v>2735</v>
      </c>
      <c r="C484" s="22" t="n">
        <v>355</v>
      </c>
      <c r="D484" s="15" t="s">
        <v>499</v>
      </c>
    </row>
    <row r="485" s="16" customFormat="true" ht="12" hidden="false" customHeight="true" outlineLevel="2" collapsed="false">
      <c r="A485" s="20" t="s">
        <v>500</v>
      </c>
      <c r="B485" s="21" t="s">
        <v>2736</v>
      </c>
      <c r="C485" s="22" t="n">
        <v>520</v>
      </c>
      <c r="D485" s="15" t="s">
        <v>56</v>
      </c>
    </row>
    <row r="486" s="16" customFormat="true" ht="12" hidden="false" customHeight="true" outlineLevel="2" collapsed="false">
      <c r="A486" s="20" t="s">
        <v>501</v>
      </c>
      <c r="B486" s="21" t="s">
        <v>2737</v>
      </c>
      <c r="C486" s="22" t="n">
        <v>760</v>
      </c>
      <c r="D486" s="23" t="n">
        <v>1</v>
      </c>
    </row>
    <row r="487" s="16" customFormat="true" ht="12" hidden="false" customHeight="true" outlineLevel="2" collapsed="false">
      <c r="A487" s="20" t="s">
        <v>502</v>
      </c>
      <c r="B487" s="21" t="s">
        <v>2738</v>
      </c>
      <c r="C487" s="22" t="n">
        <v>290</v>
      </c>
      <c r="D487" s="15" t="s">
        <v>271</v>
      </c>
    </row>
    <row r="488" s="16" customFormat="true" ht="12" hidden="false" customHeight="true" outlineLevel="2" collapsed="false">
      <c r="A488" s="20" t="s">
        <v>503</v>
      </c>
      <c r="B488" s="21" t="s">
        <v>2739</v>
      </c>
      <c r="C488" s="22" t="n">
        <v>795</v>
      </c>
      <c r="D488" s="15" t="s">
        <v>271</v>
      </c>
    </row>
    <row r="489" s="16" customFormat="true" ht="12" hidden="false" customHeight="true" outlineLevel="2" collapsed="false">
      <c r="A489" s="20" t="s">
        <v>504</v>
      </c>
      <c r="B489" s="21" t="s">
        <v>2740</v>
      </c>
      <c r="C489" s="22" t="n">
        <v>440</v>
      </c>
      <c r="D489" s="15" t="s">
        <v>237</v>
      </c>
    </row>
    <row r="490" s="16" customFormat="true" ht="12" hidden="false" customHeight="true" outlineLevel="2" collapsed="false">
      <c r="A490" s="20" t="s">
        <v>505</v>
      </c>
      <c r="B490" s="21" t="s">
        <v>2741</v>
      </c>
      <c r="C490" s="22" t="n">
        <v>670</v>
      </c>
      <c r="D490" s="15" t="s">
        <v>506</v>
      </c>
    </row>
    <row r="491" s="16" customFormat="true" ht="12" hidden="false" customHeight="true" outlineLevel="2" collapsed="false">
      <c r="A491" s="20" t="s">
        <v>507</v>
      </c>
      <c r="B491" s="21" t="s">
        <v>2742</v>
      </c>
      <c r="C491" s="22" t="n">
        <v>815</v>
      </c>
      <c r="D491" s="15" t="s">
        <v>237</v>
      </c>
    </row>
    <row r="492" s="16" customFormat="true" ht="12" hidden="false" customHeight="true" outlineLevel="2" collapsed="false">
      <c r="A492" s="20" t="s">
        <v>508</v>
      </c>
      <c r="B492" s="21" t="s">
        <v>2743</v>
      </c>
      <c r="C492" s="22" t="n">
        <v>815</v>
      </c>
      <c r="D492" s="15" t="s">
        <v>237</v>
      </c>
    </row>
    <row r="493" s="16" customFormat="true" ht="12" hidden="false" customHeight="true" outlineLevel="2" collapsed="false">
      <c r="A493" s="20" t="s">
        <v>509</v>
      </c>
      <c r="B493" s="21" t="s">
        <v>2744</v>
      </c>
      <c r="C493" s="22" t="n">
        <v>815</v>
      </c>
      <c r="D493" s="15" t="s">
        <v>237</v>
      </c>
    </row>
    <row r="494" s="16" customFormat="true" ht="12" hidden="false" customHeight="true" outlineLevel="2" collapsed="false">
      <c r="A494" s="20" t="s">
        <v>510</v>
      </c>
      <c r="B494" s="21" t="s">
        <v>2745</v>
      </c>
      <c r="C494" s="22" t="n">
        <v>175</v>
      </c>
      <c r="D494" s="15" t="s">
        <v>56</v>
      </c>
    </row>
    <row r="495" s="16" customFormat="true" ht="12" hidden="false" customHeight="true" outlineLevel="2" collapsed="false">
      <c r="A495" s="20" t="s">
        <v>511</v>
      </c>
      <c r="B495" s="21" t="s">
        <v>2746</v>
      </c>
      <c r="C495" s="22" t="n">
        <v>740</v>
      </c>
      <c r="D495" s="15" t="s">
        <v>399</v>
      </c>
    </row>
    <row r="496" s="16" customFormat="true" ht="12" hidden="false" customHeight="true" outlineLevel="2" collapsed="false">
      <c r="A496" s="20" t="s">
        <v>512</v>
      </c>
      <c r="B496" s="21" t="s">
        <v>2747</v>
      </c>
      <c r="C496" s="22" t="n">
        <v>705</v>
      </c>
      <c r="D496" s="15" t="s">
        <v>399</v>
      </c>
    </row>
    <row r="497" s="16" customFormat="true" ht="12" hidden="false" customHeight="true" outlineLevel="2" collapsed="false">
      <c r="A497" s="20" t="s">
        <v>513</v>
      </c>
      <c r="B497" s="21" t="s">
        <v>2748</v>
      </c>
      <c r="C497" s="14" t="s">
        <v>2241</v>
      </c>
      <c r="D497" s="15" t="s">
        <v>514</v>
      </c>
    </row>
    <row r="498" s="16" customFormat="true" ht="12" hidden="false" customHeight="true" outlineLevel="2" collapsed="false">
      <c r="A498" s="20" t="s">
        <v>515</v>
      </c>
      <c r="B498" s="21" t="s">
        <v>2749</v>
      </c>
      <c r="C498" s="14" t="s">
        <v>2241</v>
      </c>
      <c r="D498" s="15" t="s">
        <v>514</v>
      </c>
    </row>
    <row r="499" s="16" customFormat="true" ht="12" hidden="false" customHeight="true" outlineLevel="2" collapsed="false">
      <c r="A499" s="20" t="s">
        <v>516</v>
      </c>
      <c r="B499" s="21" t="s">
        <v>2750</v>
      </c>
      <c r="C499" s="22" t="n">
        <v>560</v>
      </c>
      <c r="D499" s="15" t="s">
        <v>135</v>
      </c>
    </row>
    <row r="500" s="16" customFormat="true" ht="12" hidden="false" customHeight="true" outlineLevel="2" collapsed="false">
      <c r="A500" s="20" t="s">
        <v>517</v>
      </c>
      <c r="B500" s="21" t="s">
        <v>2751</v>
      </c>
      <c r="C500" s="22" t="n">
        <v>925</v>
      </c>
      <c r="D500" s="15" t="s">
        <v>56</v>
      </c>
    </row>
    <row r="501" s="16" customFormat="true" ht="12" hidden="false" customHeight="true" outlineLevel="2" collapsed="false">
      <c r="A501" s="20" t="s">
        <v>518</v>
      </c>
      <c r="B501" s="21" t="s">
        <v>2752</v>
      </c>
      <c r="C501" s="22" t="n">
        <v>590</v>
      </c>
      <c r="D501" s="23" t="n">
        <v>1</v>
      </c>
    </row>
    <row r="502" s="16" customFormat="true" ht="12" hidden="false" customHeight="true" outlineLevel="2" collapsed="false">
      <c r="A502" s="20" t="s">
        <v>519</v>
      </c>
      <c r="B502" s="21" t="s">
        <v>2753</v>
      </c>
      <c r="C502" s="22" t="n">
        <v>295</v>
      </c>
      <c r="D502" s="15" t="s">
        <v>237</v>
      </c>
    </row>
    <row r="503" s="16" customFormat="true" ht="12" hidden="false" customHeight="true" outlineLevel="2" collapsed="false">
      <c r="A503" s="20" t="s">
        <v>520</v>
      </c>
      <c r="B503" s="21" t="s">
        <v>2754</v>
      </c>
      <c r="C503" s="22" t="n">
        <v>270</v>
      </c>
      <c r="D503" s="15" t="s">
        <v>237</v>
      </c>
    </row>
    <row r="504" s="16" customFormat="true" ht="12" hidden="false" customHeight="true" outlineLevel="2" collapsed="false">
      <c r="A504" s="20" t="s">
        <v>521</v>
      </c>
      <c r="B504" s="21" t="s">
        <v>2755</v>
      </c>
      <c r="C504" s="22" t="n">
        <v>450</v>
      </c>
      <c r="D504" s="15" t="s">
        <v>237</v>
      </c>
    </row>
    <row r="505" s="16" customFormat="true" ht="12" hidden="false" customHeight="true" outlineLevel="2" collapsed="false">
      <c r="A505" s="20" t="s">
        <v>522</v>
      </c>
      <c r="B505" s="21" t="s">
        <v>2756</v>
      </c>
      <c r="C505" s="22" t="n">
        <v>330</v>
      </c>
      <c r="D505" s="15" t="s">
        <v>73</v>
      </c>
    </row>
    <row r="506" s="16" customFormat="true" ht="12" hidden="false" customHeight="true" outlineLevel="2" collapsed="false">
      <c r="A506" s="20" t="s">
        <v>523</v>
      </c>
      <c r="B506" s="21" t="s">
        <v>2757</v>
      </c>
      <c r="C506" s="22" t="n">
        <v>890</v>
      </c>
      <c r="D506" s="15" t="s">
        <v>514</v>
      </c>
    </row>
    <row r="507" s="16" customFormat="true" ht="12" hidden="false" customHeight="true" outlineLevel="2" collapsed="false">
      <c r="A507" s="20" t="s">
        <v>524</v>
      </c>
      <c r="B507" s="21" t="s">
        <v>2758</v>
      </c>
      <c r="C507" s="22" t="n">
        <v>890</v>
      </c>
      <c r="D507" s="15" t="s">
        <v>514</v>
      </c>
    </row>
    <row r="508" s="16" customFormat="true" ht="12" hidden="false" customHeight="true" outlineLevel="2" collapsed="false">
      <c r="A508" s="20" t="s">
        <v>525</v>
      </c>
      <c r="B508" s="21" t="s">
        <v>2759</v>
      </c>
      <c r="C508" s="22" t="n">
        <v>890</v>
      </c>
      <c r="D508" s="15" t="s">
        <v>514</v>
      </c>
    </row>
    <row r="509" s="16" customFormat="true" ht="24" hidden="false" customHeight="true" outlineLevel="2" collapsed="false">
      <c r="A509" s="20" t="s">
        <v>526</v>
      </c>
      <c r="B509" s="21" t="s">
        <v>2760</v>
      </c>
      <c r="C509" s="22" t="n">
        <v>470</v>
      </c>
      <c r="D509" s="15" t="s">
        <v>279</v>
      </c>
    </row>
    <row r="510" s="16" customFormat="true" ht="24" hidden="false" customHeight="true" outlineLevel="2" collapsed="false">
      <c r="A510" s="20" t="s">
        <v>527</v>
      </c>
      <c r="B510" s="21" t="s">
        <v>2761</v>
      </c>
      <c r="C510" s="22" t="n">
        <v>775</v>
      </c>
      <c r="D510" s="15" t="s">
        <v>279</v>
      </c>
    </row>
    <row r="511" s="16" customFormat="true" ht="12" hidden="false" customHeight="true" outlineLevel="2" collapsed="false">
      <c r="A511" s="20" t="s">
        <v>528</v>
      </c>
      <c r="B511" s="21" t="s">
        <v>2762</v>
      </c>
      <c r="C511" s="22" t="n">
        <v>675</v>
      </c>
      <c r="D511" s="15" t="s">
        <v>472</v>
      </c>
    </row>
    <row r="512" s="16" customFormat="true" ht="12" hidden="false" customHeight="true" outlineLevel="2" collapsed="false">
      <c r="A512" s="20" t="s">
        <v>529</v>
      </c>
      <c r="B512" s="21" t="s">
        <v>2763</v>
      </c>
      <c r="C512" s="22" t="n">
        <v>845</v>
      </c>
      <c r="D512" s="15" t="s">
        <v>399</v>
      </c>
    </row>
    <row r="513" s="16" customFormat="true" ht="12" hidden="false" customHeight="true" outlineLevel="2" collapsed="false">
      <c r="A513" s="20" t="s">
        <v>530</v>
      </c>
      <c r="B513" s="21" t="s">
        <v>2764</v>
      </c>
      <c r="C513" s="14" t="s">
        <v>2765</v>
      </c>
      <c r="D513" s="15" t="s">
        <v>399</v>
      </c>
    </row>
    <row r="514" s="16" customFormat="true" ht="12" hidden="false" customHeight="true" outlineLevel="2" collapsed="false">
      <c r="A514" s="20" t="s">
        <v>531</v>
      </c>
      <c r="B514" s="21" t="s">
        <v>2766</v>
      </c>
      <c r="C514" s="22" t="n">
        <v>365</v>
      </c>
      <c r="D514" s="15" t="s">
        <v>135</v>
      </c>
    </row>
    <row r="515" s="16" customFormat="true" ht="12" hidden="false" customHeight="true" outlineLevel="2" collapsed="false">
      <c r="A515" s="20" t="s">
        <v>532</v>
      </c>
      <c r="B515" s="21" t="s">
        <v>2767</v>
      </c>
      <c r="C515" s="22" t="n">
        <v>810</v>
      </c>
      <c r="D515" s="15" t="s">
        <v>237</v>
      </c>
    </row>
    <row r="516" s="16" customFormat="true" ht="12" hidden="false" customHeight="true" outlineLevel="2" collapsed="false">
      <c r="A516" s="20" t="s">
        <v>533</v>
      </c>
      <c r="B516" s="21" t="s">
        <v>2768</v>
      </c>
      <c r="C516" s="14" t="s">
        <v>2769</v>
      </c>
      <c r="D516" s="15" t="s">
        <v>279</v>
      </c>
    </row>
    <row r="517" s="16" customFormat="true" ht="12" hidden="false" customHeight="true" outlineLevel="2" collapsed="false">
      <c r="A517" s="20" t="s">
        <v>534</v>
      </c>
      <c r="B517" s="21" t="s">
        <v>2770</v>
      </c>
      <c r="C517" s="14" t="s">
        <v>2769</v>
      </c>
      <c r="D517" s="15" t="s">
        <v>279</v>
      </c>
    </row>
    <row r="518" s="16" customFormat="true" ht="12" hidden="false" customHeight="true" outlineLevel="2" collapsed="false">
      <c r="A518" s="20" t="s">
        <v>535</v>
      </c>
      <c r="B518" s="21" t="s">
        <v>2771</v>
      </c>
      <c r="C518" s="14" t="s">
        <v>2769</v>
      </c>
      <c r="D518" s="15" t="s">
        <v>279</v>
      </c>
    </row>
    <row r="519" s="16" customFormat="true" ht="12" hidden="false" customHeight="true" outlineLevel="2" collapsed="false">
      <c r="A519" s="20" t="s">
        <v>536</v>
      </c>
      <c r="B519" s="21" t="s">
        <v>2772</v>
      </c>
      <c r="C519" s="14" t="s">
        <v>2769</v>
      </c>
      <c r="D519" s="15" t="s">
        <v>279</v>
      </c>
    </row>
    <row r="520" s="16" customFormat="true" ht="12" hidden="false" customHeight="true" outlineLevel="2" collapsed="false">
      <c r="A520" s="20" t="s">
        <v>537</v>
      </c>
      <c r="B520" s="21" t="s">
        <v>2773</v>
      </c>
      <c r="C520" s="14" t="s">
        <v>2774</v>
      </c>
      <c r="D520" s="15" t="s">
        <v>279</v>
      </c>
    </row>
    <row r="521" s="16" customFormat="true" ht="12" hidden="false" customHeight="true" outlineLevel="2" collapsed="false">
      <c r="A521" s="20" t="s">
        <v>538</v>
      </c>
      <c r="B521" s="21" t="s">
        <v>2775</v>
      </c>
      <c r="C521" s="14" t="s">
        <v>2774</v>
      </c>
      <c r="D521" s="15" t="s">
        <v>279</v>
      </c>
    </row>
    <row r="522" s="16" customFormat="true" ht="12" hidden="false" customHeight="true" outlineLevel="2" collapsed="false">
      <c r="A522" s="20" t="s">
        <v>539</v>
      </c>
      <c r="B522" s="21" t="s">
        <v>2776</v>
      </c>
      <c r="C522" s="14" t="s">
        <v>2769</v>
      </c>
      <c r="D522" s="15" t="s">
        <v>279</v>
      </c>
    </row>
    <row r="523" s="16" customFormat="true" ht="12" hidden="false" customHeight="true" outlineLevel="2" collapsed="false">
      <c r="A523" s="20" t="s">
        <v>540</v>
      </c>
      <c r="B523" s="21" t="s">
        <v>2777</v>
      </c>
      <c r="C523" s="14" t="s">
        <v>2769</v>
      </c>
      <c r="D523" s="15" t="s">
        <v>279</v>
      </c>
    </row>
    <row r="524" s="16" customFormat="true" ht="12" hidden="false" customHeight="true" outlineLevel="2" collapsed="false">
      <c r="A524" s="20" t="s">
        <v>541</v>
      </c>
      <c r="B524" s="21" t="s">
        <v>2778</v>
      </c>
      <c r="C524" s="22" t="n">
        <v>490</v>
      </c>
      <c r="D524" s="15" t="s">
        <v>31</v>
      </c>
    </row>
    <row r="525" s="16" customFormat="true" ht="12" hidden="false" customHeight="true" outlineLevel="2" collapsed="false">
      <c r="A525" s="20" t="s">
        <v>542</v>
      </c>
      <c r="B525" s="21" t="s">
        <v>2779</v>
      </c>
      <c r="C525" s="22" t="n">
        <v>480</v>
      </c>
      <c r="D525" s="15" t="s">
        <v>472</v>
      </c>
    </row>
    <row r="526" s="16" customFormat="true" ht="12" hidden="false" customHeight="true" outlineLevel="2" collapsed="false">
      <c r="A526" s="20" t="s">
        <v>543</v>
      </c>
      <c r="B526" s="21" t="s">
        <v>2780</v>
      </c>
      <c r="C526" s="22" t="n">
        <v>605</v>
      </c>
      <c r="D526" s="15" t="s">
        <v>31</v>
      </c>
    </row>
    <row r="527" s="16" customFormat="true" ht="12" hidden="false" customHeight="true" outlineLevel="2" collapsed="false">
      <c r="A527" s="20" t="s">
        <v>544</v>
      </c>
      <c r="B527" s="21" t="s">
        <v>2781</v>
      </c>
      <c r="C527" s="22" t="n">
        <v>325</v>
      </c>
      <c r="D527" s="15" t="s">
        <v>472</v>
      </c>
    </row>
    <row r="528" s="16" customFormat="true" ht="12" hidden="false" customHeight="true" outlineLevel="2" collapsed="false">
      <c r="A528" s="20" t="s">
        <v>545</v>
      </c>
      <c r="B528" s="21" t="s">
        <v>2782</v>
      </c>
      <c r="C528" s="22" t="n">
        <v>700</v>
      </c>
      <c r="D528" s="15" t="s">
        <v>472</v>
      </c>
    </row>
    <row r="529" s="16" customFormat="true" ht="12" hidden="false" customHeight="true" outlineLevel="2" collapsed="false">
      <c r="A529" s="20" t="s">
        <v>546</v>
      </c>
      <c r="B529" s="21" t="s">
        <v>2783</v>
      </c>
      <c r="C529" s="22" t="n">
        <v>620</v>
      </c>
      <c r="D529" s="15" t="s">
        <v>472</v>
      </c>
    </row>
    <row r="530" s="16" customFormat="true" ht="12" hidden="false" customHeight="true" outlineLevel="2" collapsed="false">
      <c r="A530" s="20" t="s">
        <v>547</v>
      </c>
      <c r="B530" s="21" t="s">
        <v>2784</v>
      </c>
      <c r="C530" s="22" t="n">
        <v>620</v>
      </c>
      <c r="D530" s="15" t="s">
        <v>472</v>
      </c>
    </row>
    <row r="531" s="16" customFormat="true" ht="12" hidden="false" customHeight="true" outlineLevel="2" collapsed="false">
      <c r="A531" s="20" t="s">
        <v>548</v>
      </c>
      <c r="B531" s="21" t="s">
        <v>2785</v>
      </c>
      <c r="C531" s="22" t="n">
        <v>565</v>
      </c>
      <c r="D531" s="15" t="s">
        <v>472</v>
      </c>
    </row>
    <row r="532" s="16" customFormat="true" ht="12" hidden="false" customHeight="true" outlineLevel="2" collapsed="false">
      <c r="A532" s="20" t="s">
        <v>549</v>
      </c>
      <c r="B532" s="21" t="s">
        <v>2786</v>
      </c>
      <c r="C532" s="22" t="n">
        <v>945</v>
      </c>
      <c r="D532" s="15" t="s">
        <v>472</v>
      </c>
    </row>
    <row r="533" s="16" customFormat="true" ht="12" hidden="false" customHeight="true" outlineLevel="2" collapsed="false">
      <c r="A533" s="20" t="s">
        <v>550</v>
      </c>
      <c r="B533" s="21" t="s">
        <v>2787</v>
      </c>
      <c r="C533" s="22" t="n">
        <v>640</v>
      </c>
      <c r="D533" s="15" t="s">
        <v>31</v>
      </c>
    </row>
    <row r="534" s="16" customFormat="true" ht="12" hidden="false" customHeight="true" outlineLevel="2" collapsed="false">
      <c r="A534" s="20" t="s">
        <v>551</v>
      </c>
      <c r="B534" s="21" t="s">
        <v>2788</v>
      </c>
      <c r="C534" s="22" t="n">
        <v>570</v>
      </c>
      <c r="D534" s="15" t="s">
        <v>31</v>
      </c>
    </row>
    <row r="535" s="16" customFormat="true" ht="12" hidden="false" customHeight="true" outlineLevel="2" collapsed="false">
      <c r="A535" s="20" t="s">
        <v>552</v>
      </c>
      <c r="B535" s="21" t="s">
        <v>2789</v>
      </c>
      <c r="C535" s="22" t="n">
        <v>490</v>
      </c>
      <c r="D535" s="15" t="s">
        <v>31</v>
      </c>
    </row>
    <row r="536" s="16" customFormat="true" ht="12" hidden="false" customHeight="true" outlineLevel="2" collapsed="false">
      <c r="A536" s="20" t="s">
        <v>553</v>
      </c>
      <c r="B536" s="21" t="s">
        <v>2790</v>
      </c>
      <c r="C536" s="22" t="n">
        <v>590</v>
      </c>
      <c r="D536" s="15" t="s">
        <v>472</v>
      </c>
    </row>
    <row r="537" s="16" customFormat="true" ht="12" hidden="false" customHeight="true" outlineLevel="2" collapsed="false">
      <c r="A537" s="20" t="s">
        <v>554</v>
      </c>
      <c r="B537" s="21" t="s">
        <v>2791</v>
      </c>
      <c r="C537" s="22" t="n">
        <v>710</v>
      </c>
      <c r="D537" s="15" t="s">
        <v>472</v>
      </c>
    </row>
    <row r="538" s="16" customFormat="true" ht="12" hidden="false" customHeight="true" outlineLevel="2" collapsed="false">
      <c r="A538" s="20" t="s">
        <v>555</v>
      </c>
      <c r="B538" s="21" t="s">
        <v>2792</v>
      </c>
      <c r="C538" s="22" t="n">
        <v>640</v>
      </c>
      <c r="D538" s="15" t="s">
        <v>135</v>
      </c>
    </row>
    <row r="539" s="16" customFormat="true" ht="12" hidden="false" customHeight="true" outlineLevel="2" collapsed="false">
      <c r="A539" s="20" t="s">
        <v>556</v>
      </c>
      <c r="B539" s="21" t="s">
        <v>2793</v>
      </c>
      <c r="C539" s="22" t="n">
        <v>410</v>
      </c>
      <c r="D539" s="15" t="s">
        <v>135</v>
      </c>
    </row>
    <row r="540" s="16" customFormat="true" ht="12" hidden="false" customHeight="true" outlineLevel="2" collapsed="false">
      <c r="A540" s="20" t="s">
        <v>557</v>
      </c>
      <c r="B540" s="21" t="s">
        <v>2794</v>
      </c>
      <c r="C540" s="14" t="s">
        <v>2795</v>
      </c>
      <c r="D540" s="15" t="s">
        <v>31</v>
      </c>
    </row>
    <row r="541" s="16" customFormat="true" ht="12" hidden="false" customHeight="true" outlineLevel="2" collapsed="false">
      <c r="A541" s="20" t="s">
        <v>558</v>
      </c>
      <c r="B541" s="21" t="s">
        <v>2796</v>
      </c>
      <c r="C541" s="14" t="s">
        <v>2797</v>
      </c>
      <c r="D541" s="15" t="s">
        <v>285</v>
      </c>
    </row>
    <row r="542" s="16" customFormat="true" ht="24" hidden="false" customHeight="true" outlineLevel="2" collapsed="false">
      <c r="A542" s="20" t="s">
        <v>559</v>
      </c>
      <c r="B542" s="21" t="s">
        <v>2798</v>
      </c>
      <c r="C542" s="14" t="s">
        <v>2799</v>
      </c>
      <c r="D542" s="15" t="s">
        <v>285</v>
      </c>
    </row>
    <row r="543" s="16" customFormat="true" ht="36" hidden="false" customHeight="true" outlineLevel="2" collapsed="false">
      <c r="A543" s="20" t="s">
        <v>560</v>
      </c>
      <c r="B543" s="21" t="s">
        <v>2800</v>
      </c>
      <c r="C543" s="22" t="n">
        <v>625</v>
      </c>
      <c r="D543" s="15" t="s">
        <v>237</v>
      </c>
    </row>
    <row r="544" s="16" customFormat="true" ht="12" hidden="false" customHeight="true" outlineLevel="2" collapsed="false">
      <c r="A544" s="20" t="s">
        <v>561</v>
      </c>
      <c r="B544" s="21" t="s">
        <v>2801</v>
      </c>
      <c r="C544" s="22" t="n">
        <v>810</v>
      </c>
      <c r="D544" s="15" t="s">
        <v>237</v>
      </c>
    </row>
    <row r="545" s="16" customFormat="true" ht="36" hidden="false" customHeight="true" outlineLevel="2" collapsed="false">
      <c r="A545" s="20" t="s">
        <v>562</v>
      </c>
      <c r="B545" s="21" t="s">
        <v>2802</v>
      </c>
      <c r="C545" s="22" t="n">
        <v>700</v>
      </c>
      <c r="D545" s="23" t="n">
        <v>1</v>
      </c>
    </row>
    <row r="546" s="16" customFormat="true" ht="24" hidden="false" customHeight="true" outlineLevel="2" collapsed="false">
      <c r="A546" s="20" t="s">
        <v>563</v>
      </c>
      <c r="B546" s="21" t="s">
        <v>2803</v>
      </c>
      <c r="C546" s="14" t="s">
        <v>2804</v>
      </c>
      <c r="D546" s="24" t="n">
        <v>2</v>
      </c>
    </row>
    <row r="547" s="16" customFormat="true" ht="24" hidden="false" customHeight="true" outlineLevel="2" collapsed="false">
      <c r="A547" s="20" t="s">
        <v>564</v>
      </c>
      <c r="B547" s="21" t="s">
        <v>2805</v>
      </c>
      <c r="C547" s="22" t="n">
        <v>750</v>
      </c>
      <c r="D547" s="24" t="n">
        <v>2</v>
      </c>
    </row>
    <row r="548" s="16" customFormat="true" ht="24" hidden="false" customHeight="true" outlineLevel="2" collapsed="false">
      <c r="A548" s="20" t="s">
        <v>565</v>
      </c>
      <c r="B548" s="21" t="s">
        <v>2806</v>
      </c>
      <c r="C548" s="14" t="s">
        <v>2446</v>
      </c>
      <c r="D548" s="24" t="n">
        <v>2</v>
      </c>
    </row>
    <row r="549" s="16" customFormat="true" ht="36" hidden="false" customHeight="true" outlineLevel="2" collapsed="false">
      <c r="A549" s="20" t="s">
        <v>566</v>
      </c>
      <c r="B549" s="21" t="s">
        <v>2807</v>
      </c>
      <c r="C549" s="22" t="n">
        <v>750</v>
      </c>
      <c r="D549" s="23" t="n">
        <v>1</v>
      </c>
    </row>
    <row r="550" s="16" customFormat="true" ht="24" hidden="false" customHeight="true" outlineLevel="2" collapsed="false">
      <c r="A550" s="20" t="s">
        <v>567</v>
      </c>
      <c r="B550" s="21" t="s">
        <v>2808</v>
      </c>
      <c r="C550" s="22" t="n">
        <v>550</v>
      </c>
      <c r="D550" s="23" t="n">
        <v>1</v>
      </c>
    </row>
    <row r="551" s="16" customFormat="true" ht="15" hidden="false" customHeight="true" outlineLevel="1" collapsed="false">
      <c r="A551" s="17" t="s">
        <v>2809</v>
      </c>
      <c r="B551" s="17"/>
      <c r="C551" s="18"/>
      <c r="D551" s="19"/>
    </row>
    <row r="552" s="16" customFormat="true" ht="12" hidden="false" customHeight="true" outlineLevel="2" collapsed="false">
      <c r="A552" s="20" t="s">
        <v>568</v>
      </c>
      <c r="B552" s="21" t="s">
        <v>2810</v>
      </c>
      <c r="C552" s="22" t="n">
        <v>910</v>
      </c>
      <c r="D552" s="15" t="s">
        <v>279</v>
      </c>
    </row>
    <row r="553" s="16" customFormat="true" ht="12" hidden="false" customHeight="true" outlineLevel="2" collapsed="false">
      <c r="A553" s="20" t="s">
        <v>569</v>
      </c>
      <c r="B553" s="21" t="s">
        <v>2811</v>
      </c>
      <c r="C553" s="22" t="n">
        <v>235</v>
      </c>
      <c r="D553" s="15" t="s">
        <v>135</v>
      </c>
    </row>
    <row r="554" s="16" customFormat="true" ht="12" hidden="false" customHeight="true" outlineLevel="2" collapsed="false">
      <c r="A554" s="20" t="s">
        <v>570</v>
      </c>
      <c r="B554" s="21" t="s">
        <v>2812</v>
      </c>
      <c r="C554" s="22" t="n">
        <v>225</v>
      </c>
      <c r="D554" s="23" t="n">
        <v>1</v>
      </c>
    </row>
    <row r="555" s="16" customFormat="true" ht="12" hidden="false" customHeight="true" outlineLevel="2" collapsed="false">
      <c r="A555" s="20" t="s">
        <v>571</v>
      </c>
      <c r="B555" s="21" t="s">
        <v>2813</v>
      </c>
      <c r="C555" s="22" t="n">
        <v>310</v>
      </c>
      <c r="D555" s="23" t="n">
        <v>1</v>
      </c>
    </row>
    <row r="556" s="16" customFormat="true" ht="12" hidden="false" customHeight="true" outlineLevel="2" collapsed="false">
      <c r="A556" s="20" t="s">
        <v>572</v>
      </c>
      <c r="B556" s="21" t="s">
        <v>2814</v>
      </c>
      <c r="C556" s="22" t="n">
        <v>310</v>
      </c>
      <c r="D556" s="23" t="n">
        <v>1</v>
      </c>
    </row>
    <row r="557" s="16" customFormat="true" ht="12" hidden="false" customHeight="true" outlineLevel="2" collapsed="false">
      <c r="A557" s="20" t="s">
        <v>573</v>
      </c>
      <c r="B557" s="21" t="s">
        <v>2815</v>
      </c>
      <c r="C557" s="22" t="n">
        <v>400</v>
      </c>
      <c r="D557" s="23" t="n">
        <v>1</v>
      </c>
    </row>
    <row r="558" s="16" customFormat="true" ht="12" hidden="false" customHeight="true" outlineLevel="2" collapsed="false">
      <c r="A558" s="20" t="s">
        <v>574</v>
      </c>
      <c r="B558" s="21" t="s">
        <v>2816</v>
      </c>
      <c r="C558" s="22" t="n">
        <v>850</v>
      </c>
      <c r="D558" s="15" t="s">
        <v>135</v>
      </c>
    </row>
    <row r="559" s="16" customFormat="true" ht="12" hidden="false" customHeight="true" outlineLevel="2" collapsed="false">
      <c r="A559" s="20" t="s">
        <v>575</v>
      </c>
      <c r="B559" s="21" t="s">
        <v>2817</v>
      </c>
      <c r="C559" s="22" t="n">
        <v>145</v>
      </c>
      <c r="D559" s="23" t="n">
        <v>1</v>
      </c>
    </row>
    <row r="560" s="16" customFormat="true" ht="12" hidden="false" customHeight="true" outlineLevel="2" collapsed="false">
      <c r="A560" s="20" t="s">
        <v>576</v>
      </c>
      <c r="B560" s="21" t="s">
        <v>2818</v>
      </c>
      <c r="C560" s="22" t="n">
        <v>145</v>
      </c>
      <c r="D560" s="23" t="n">
        <v>1</v>
      </c>
    </row>
    <row r="561" s="16" customFormat="true" ht="12" hidden="false" customHeight="true" outlineLevel="2" collapsed="false">
      <c r="A561" s="20" t="s">
        <v>577</v>
      </c>
      <c r="B561" s="21" t="s">
        <v>2819</v>
      </c>
      <c r="C561" s="22" t="n">
        <v>145</v>
      </c>
      <c r="D561" s="23" t="n">
        <v>1</v>
      </c>
    </row>
    <row r="562" s="16" customFormat="true" ht="12" hidden="false" customHeight="true" outlineLevel="2" collapsed="false">
      <c r="A562" s="20" t="s">
        <v>578</v>
      </c>
      <c r="B562" s="21" t="s">
        <v>2820</v>
      </c>
      <c r="C562" s="22" t="n">
        <v>255</v>
      </c>
      <c r="D562" s="23" t="n">
        <v>1</v>
      </c>
    </row>
    <row r="563" s="16" customFormat="true" ht="12" hidden="false" customHeight="true" outlineLevel="2" collapsed="false">
      <c r="A563" s="20" t="s">
        <v>579</v>
      </c>
      <c r="B563" s="21" t="s">
        <v>2821</v>
      </c>
      <c r="C563" s="22" t="n">
        <v>370</v>
      </c>
      <c r="D563" s="15" t="s">
        <v>237</v>
      </c>
    </row>
    <row r="564" s="16" customFormat="true" ht="12" hidden="false" customHeight="true" outlineLevel="2" collapsed="false">
      <c r="A564" s="20" t="s">
        <v>580</v>
      </c>
      <c r="B564" s="21" t="s">
        <v>2822</v>
      </c>
      <c r="C564" s="22" t="n">
        <v>385</v>
      </c>
      <c r="D564" s="23" t="n">
        <v>1</v>
      </c>
    </row>
    <row r="565" s="16" customFormat="true" ht="12" hidden="false" customHeight="true" outlineLevel="2" collapsed="false">
      <c r="A565" s="20" t="s">
        <v>581</v>
      </c>
      <c r="B565" s="21" t="s">
        <v>2823</v>
      </c>
      <c r="C565" s="22" t="n">
        <v>210</v>
      </c>
      <c r="D565" s="23" t="n">
        <v>1</v>
      </c>
    </row>
    <row r="566" s="16" customFormat="true" ht="12" hidden="false" customHeight="true" outlineLevel="2" collapsed="false">
      <c r="A566" s="20" t="s">
        <v>582</v>
      </c>
      <c r="B566" s="21" t="s">
        <v>2824</v>
      </c>
      <c r="C566" s="22" t="n">
        <v>255</v>
      </c>
      <c r="D566" s="23" t="n">
        <v>1</v>
      </c>
    </row>
    <row r="567" s="16" customFormat="true" ht="12" hidden="false" customHeight="true" outlineLevel="2" collapsed="false">
      <c r="A567" s="20" t="s">
        <v>583</v>
      </c>
      <c r="B567" s="21" t="s">
        <v>2825</v>
      </c>
      <c r="C567" s="22" t="n">
        <v>470</v>
      </c>
      <c r="D567" s="15" t="s">
        <v>73</v>
      </c>
    </row>
    <row r="568" s="16" customFormat="true" ht="12" hidden="false" customHeight="true" outlineLevel="2" collapsed="false">
      <c r="A568" s="20" t="s">
        <v>584</v>
      </c>
      <c r="B568" s="21" t="s">
        <v>2826</v>
      </c>
      <c r="C568" s="22" t="n">
        <v>480</v>
      </c>
      <c r="D568" s="15" t="s">
        <v>73</v>
      </c>
    </row>
    <row r="569" s="16" customFormat="true" ht="24" hidden="false" customHeight="true" outlineLevel="2" collapsed="false">
      <c r="A569" s="20" t="s">
        <v>585</v>
      </c>
      <c r="B569" s="21" t="s">
        <v>2827</v>
      </c>
      <c r="C569" s="22" t="n">
        <v>185</v>
      </c>
      <c r="D569" s="23" t="n">
        <v>1</v>
      </c>
    </row>
    <row r="570" s="16" customFormat="true" ht="24" hidden="false" customHeight="true" outlineLevel="2" collapsed="false">
      <c r="A570" s="20" t="s">
        <v>586</v>
      </c>
      <c r="B570" s="21" t="s">
        <v>2828</v>
      </c>
      <c r="C570" s="22" t="n">
        <v>330</v>
      </c>
      <c r="D570" s="23" t="n">
        <v>1</v>
      </c>
    </row>
    <row r="571" s="16" customFormat="true" ht="12" hidden="false" customHeight="true" outlineLevel="2" collapsed="false">
      <c r="A571" s="20" t="s">
        <v>587</v>
      </c>
      <c r="B571" s="21" t="s">
        <v>2829</v>
      </c>
      <c r="C571" s="22" t="n">
        <v>210</v>
      </c>
      <c r="D571" s="23" t="n">
        <v>1</v>
      </c>
    </row>
    <row r="572" s="16" customFormat="true" ht="12" hidden="false" customHeight="true" outlineLevel="2" collapsed="false">
      <c r="A572" s="20" t="s">
        <v>588</v>
      </c>
      <c r="B572" s="21" t="s">
        <v>2830</v>
      </c>
      <c r="C572" s="22" t="n">
        <v>355</v>
      </c>
      <c r="D572" s="15" t="s">
        <v>237</v>
      </c>
    </row>
    <row r="573" s="16" customFormat="true" ht="12" hidden="false" customHeight="true" outlineLevel="2" collapsed="false">
      <c r="A573" s="20" t="s">
        <v>589</v>
      </c>
      <c r="B573" s="21" t="s">
        <v>2831</v>
      </c>
      <c r="C573" s="22" t="n">
        <v>190</v>
      </c>
      <c r="D573" s="23" t="n">
        <v>1</v>
      </c>
    </row>
    <row r="574" s="16" customFormat="true" ht="12" hidden="false" customHeight="true" outlineLevel="2" collapsed="false">
      <c r="A574" s="20" t="s">
        <v>590</v>
      </c>
      <c r="B574" s="21" t="s">
        <v>2832</v>
      </c>
      <c r="C574" s="22" t="n">
        <v>430</v>
      </c>
      <c r="D574" s="23" t="n">
        <v>1</v>
      </c>
    </row>
    <row r="575" s="16" customFormat="true" ht="12" hidden="false" customHeight="true" outlineLevel="2" collapsed="false">
      <c r="A575" s="20" t="s">
        <v>591</v>
      </c>
      <c r="B575" s="21" t="s">
        <v>2833</v>
      </c>
      <c r="C575" s="14" t="s">
        <v>2834</v>
      </c>
      <c r="D575" s="15" t="s">
        <v>56</v>
      </c>
    </row>
    <row r="576" s="16" customFormat="true" ht="12" hidden="false" customHeight="true" outlineLevel="2" collapsed="false">
      <c r="A576" s="20" t="s">
        <v>592</v>
      </c>
      <c r="B576" s="21" t="s">
        <v>2835</v>
      </c>
      <c r="C576" s="22" t="n">
        <v>200</v>
      </c>
      <c r="D576" s="23" t="n">
        <v>1</v>
      </c>
    </row>
    <row r="577" s="16" customFormat="true" ht="12" hidden="false" customHeight="true" outlineLevel="2" collapsed="false">
      <c r="A577" s="20" t="s">
        <v>593</v>
      </c>
      <c r="B577" s="21" t="s">
        <v>2836</v>
      </c>
      <c r="C577" s="22" t="n">
        <v>710</v>
      </c>
      <c r="D577" s="15" t="s">
        <v>271</v>
      </c>
    </row>
    <row r="578" s="16" customFormat="true" ht="12" hidden="false" customHeight="true" outlineLevel="2" collapsed="false">
      <c r="A578" s="20" t="s">
        <v>594</v>
      </c>
      <c r="B578" s="21" t="s">
        <v>2837</v>
      </c>
      <c r="C578" s="22" t="n">
        <v>330</v>
      </c>
      <c r="D578" s="23" t="n">
        <v>1</v>
      </c>
    </row>
    <row r="579" s="16" customFormat="true" ht="12" hidden="false" customHeight="true" outlineLevel="2" collapsed="false">
      <c r="A579" s="20" t="s">
        <v>595</v>
      </c>
      <c r="B579" s="21" t="s">
        <v>2838</v>
      </c>
      <c r="C579" s="22" t="n">
        <v>530</v>
      </c>
      <c r="D579" s="15" t="s">
        <v>235</v>
      </c>
    </row>
    <row r="580" s="16" customFormat="true" ht="12" hidden="false" customHeight="true" outlineLevel="2" collapsed="false">
      <c r="A580" s="20" t="s">
        <v>596</v>
      </c>
      <c r="B580" s="21" t="s">
        <v>2839</v>
      </c>
      <c r="C580" s="22" t="n">
        <v>145</v>
      </c>
      <c r="D580" s="23" t="n">
        <v>1</v>
      </c>
    </row>
    <row r="581" s="16" customFormat="true" ht="12" hidden="false" customHeight="true" outlineLevel="2" collapsed="false">
      <c r="A581" s="20" t="s">
        <v>597</v>
      </c>
      <c r="B581" s="21" t="s">
        <v>2840</v>
      </c>
      <c r="C581" s="22" t="n">
        <v>235</v>
      </c>
      <c r="D581" s="23" t="n">
        <v>1</v>
      </c>
    </row>
    <row r="582" s="16" customFormat="true" ht="12" hidden="false" customHeight="true" outlineLevel="2" collapsed="false">
      <c r="A582" s="20" t="s">
        <v>598</v>
      </c>
      <c r="B582" s="21" t="s">
        <v>2841</v>
      </c>
      <c r="C582" s="22" t="n">
        <v>245</v>
      </c>
      <c r="D582" s="23" t="n">
        <v>1</v>
      </c>
    </row>
    <row r="583" s="16" customFormat="true" ht="12" hidden="false" customHeight="true" outlineLevel="2" collapsed="false">
      <c r="A583" s="20" t="s">
        <v>599</v>
      </c>
      <c r="B583" s="21" t="s">
        <v>2842</v>
      </c>
      <c r="C583" s="22" t="n">
        <v>450</v>
      </c>
      <c r="D583" s="15" t="s">
        <v>135</v>
      </c>
    </row>
    <row r="584" s="16" customFormat="true" ht="12" hidden="false" customHeight="true" outlineLevel="2" collapsed="false">
      <c r="A584" s="20" t="s">
        <v>600</v>
      </c>
      <c r="B584" s="21" t="s">
        <v>2843</v>
      </c>
      <c r="C584" s="22" t="n">
        <v>330</v>
      </c>
      <c r="D584" s="23" t="n">
        <v>1</v>
      </c>
    </row>
    <row r="585" s="16" customFormat="true" ht="12" hidden="false" customHeight="true" outlineLevel="2" collapsed="false">
      <c r="A585" s="20" t="s">
        <v>601</v>
      </c>
      <c r="B585" s="21" t="s">
        <v>2844</v>
      </c>
      <c r="C585" s="22" t="n">
        <v>165</v>
      </c>
      <c r="D585" s="23" t="n">
        <v>1</v>
      </c>
    </row>
    <row r="586" s="16" customFormat="true" ht="12" hidden="false" customHeight="true" outlineLevel="2" collapsed="false">
      <c r="A586" s="20" t="s">
        <v>602</v>
      </c>
      <c r="B586" s="21" t="s">
        <v>2845</v>
      </c>
      <c r="C586" s="22" t="n">
        <v>870</v>
      </c>
      <c r="D586" s="15" t="s">
        <v>73</v>
      </c>
    </row>
    <row r="587" s="16" customFormat="true" ht="12" hidden="false" customHeight="true" outlineLevel="2" collapsed="false">
      <c r="A587" s="20" t="s">
        <v>603</v>
      </c>
      <c r="B587" s="21" t="s">
        <v>2846</v>
      </c>
      <c r="C587" s="22" t="n">
        <v>825</v>
      </c>
      <c r="D587" s="15" t="s">
        <v>56</v>
      </c>
    </row>
    <row r="588" s="16" customFormat="true" ht="12" hidden="false" customHeight="true" outlineLevel="2" collapsed="false">
      <c r="A588" s="20" t="s">
        <v>604</v>
      </c>
      <c r="B588" s="21" t="s">
        <v>2847</v>
      </c>
      <c r="C588" s="22" t="n">
        <v>345</v>
      </c>
      <c r="D588" s="15" t="s">
        <v>56</v>
      </c>
    </row>
    <row r="589" s="16" customFormat="true" ht="36" hidden="false" customHeight="true" outlineLevel="2" collapsed="false">
      <c r="A589" s="20" t="s">
        <v>605</v>
      </c>
      <c r="B589" s="21" t="s">
        <v>2848</v>
      </c>
      <c r="C589" s="14" t="s">
        <v>2849</v>
      </c>
      <c r="D589" s="15" t="s">
        <v>279</v>
      </c>
    </row>
    <row r="590" s="16" customFormat="true" ht="36" hidden="false" customHeight="true" outlineLevel="2" collapsed="false">
      <c r="A590" s="20" t="s">
        <v>606</v>
      </c>
      <c r="B590" s="21" t="s">
        <v>2850</v>
      </c>
      <c r="C590" s="14" t="s">
        <v>2394</v>
      </c>
      <c r="D590" s="15" t="s">
        <v>56</v>
      </c>
    </row>
    <row r="591" s="16" customFormat="true" ht="24" hidden="false" customHeight="true" outlineLevel="2" collapsed="false">
      <c r="A591" s="20" t="s">
        <v>607</v>
      </c>
      <c r="B591" s="21" t="s">
        <v>2851</v>
      </c>
      <c r="C591" s="14" t="s">
        <v>2852</v>
      </c>
      <c r="D591" s="15" t="s">
        <v>56</v>
      </c>
    </row>
    <row r="592" s="16" customFormat="true" ht="12" hidden="false" customHeight="true" outlineLevel="2" collapsed="false">
      <c r="A592" s="20" t="s">
        <v>608</v>
      </c>
      <c r="B592" s="21" t="s">
        <v>2853</v>
      </c>
      <c r="C592" s="22" t="n">
        <v>895</v>
      </c>
      <c r="D592" s="15" t="s">
        <v>56</v>
      </c>
    </row>
    <row r="593" s="16" customFormat="true" ht="12" hidden="false" customHeight="true" outlineLevel="2" collapsed="false">
      <c r="A593" s="20" t="s">
        <v>609</v>
      </c>
      <c r="B593" s="21" t="s">
        <v>2854</v>
      </c>
      <c r="C593" s="22" t="n">
        <v>760</v>
      </c>
      <c r="D593" s="15" t="s">
        <v>31</v>
      </c>
    </row>
    <row r="594" s="16" customFormat="true" ht="12" hidden="false" customHeight="true" outlineLevel="2" collapsed="false">
      <c r="A594" s="20" t="s">
        <v>610</v>
      </c>
      <c r="B594" s="21" t="s">
        <v>2855</v>
      </c>
      <c r="C594" s="14" t="s">
        <v>2377</v>
      </c>
      <c r="D594" s="15" t="s">
        <v>237</v>
      </c>
    </row>
    <row r="595" s="16" customFormat="true" ht="12" hidden="false" customHeight="true" outlineLevel="2" collapsed="false">
      <c r="A595" s="20" t="s">
        <v>611</v>
      </c>
      <c r="B595" s="21" t="s">
        <v>2856</v>
      </c>
      <c r="C595" s="14" t="s">
        <v>2392</v>
      </c>
      <c r="D595" s="15" t="s">
        <v>235</v>
      </c>
    </row>
    <row r="596" s="16" customFormat="true" ht="12" hidden="false" customHeight="true" outlineLevel="2" collapsed="false">
      <c r="A596" s="20" t="s">
        <v>612</v>
      </c>
      <c r="B596" s="21" t="s">
        <v>2857</v>
      </c>
      <c r="C596" s="22" t="n">
        <v>585</v>
      </c>
      <c r="D596" s="15" t="s">
        <v>237</v>
      </c>
    </row>
    <row r="597" s="16" customFormat="true" ht="12" hidden="false" customHeight="true" outlineLevel="2" collapsed="false">
      <c r="A597" s="20" t="s">
        <v>613</v>
      </c>
      <c r="B597" s="21" t="s">
        <v>2858</v>
      </c>
      <c r="C597" s="14" t="n">
        <v>1050</v>
      </c>
      <c r="D597" s="15" t="s">
        <v>237</v>
      </c>
    </row>
    <row r="598" s="16" customFormat="true" ht="12" hidden="false" customHeight="true" outlineLevel="2" collapsed="false">
      <c r="A598" s="20" t="s">
        <v>614</v>
      </c>
      <c r="B598" s="21" t="s">
        <v>2859</v>
      </c>
      <c r="C598" s="22" t="n">
        <v>1120</v>
      </c>
      <c r="D598" s="15" t="s">
        <v>128</v>
      </c>
    </row>
    <row r="599" s="16" customFormat="true" ht="12" hidden="false" customHeight="true" outlineLevel="2" collapsed="false">
      <c r="A599" s="20" t="s">
        <v>615</v>
      </c>
      <c r="B599" s="21" t="s">
        <v>2860</v>
      </c>
      <c r="C599" s="22" t="n">
        <v>485</v>
      </c>
      <c r="D599" s="23" t="n">
        <v>1</v>
      </c>
    </row>
    <row r="600" s="16" customFormat="true" ht="12" hidden="false" customHeight="true" outlineLevel="2" collapsed="false">
      <c r="A600" s="20" t="s">
        <v>616</v>
      </c>
      <c r="B600" s="21" t="s">
        <v>2861</v>
      </c>
      <c r="C600" s="22" t="n">
        <v>890</v>
      </c>
      <c r="D600" s="15" t="s">
        <v>31</v>
      </c>
    </row>
    <row r="601" s="16" customFormat="true" ht="12" hidden="false" customHeight="true" outlineLevel="2" collapsed="false">
      <c r="A601" s="20" t="s">
        <v>617</v>
      </c>
      <c r="B601" s="21" t="s">
        <v>2862</v>
      </c>
      <c r="C601" s="22" t="n">
        <v>950</v>
      </c>
      <c r="D601" s="15" t="s">
        <v>56</v>
      </c>
    </row>
    <row r="602" s="16" customFormat="true" ht="12" hidden="false" customHeight="true" outlineLevel="2" collapsed="false">
      <c r="A602" s="20" t="s">
        <v>618</v>
      </c>
      <c r="B602" s="21" t="s">
        <v>2863</v>
      </c>
      <c r="C602" s="22" t="n">
        <v>530</v>
      </c>
      <c r="D602" s="15" t="s">
        <v>237</v>
      </c>
    </row>
    <row r="603" s="16" customFormat="true" ht="12" hidden="false" customHeight="true" outlineLevel="2" collapsed="false">
      <c r="A603" s="20" t="s">
        <v>619</v>
      </c>
      <c r="B603" s="21" t="s">
        <v>2864</v>
      </c>
      <c r="C603" s="22" t="n">
        <v>580</v>
      </c>
      <c r="D603" s="15" t="s">
        <v>237</v>
      </c>
    </row>
    <row r="604" s="16" customFormat="true" ht="12" hidden="false" customHeight="true" outlineLevel="2" collapsed="false">
      <c r="A604" s="20" t="s">
        <v>620</v>
      </c>
      <c r="B604" s="21" t="s">
        <v>2865</v>
      </c>
      <c r="C604" s="22" t="n">
        <v>615</v>
      </c>
      <c r="D604" s="15" t="s">
        <v>237</v>
      </c>
    </row>
    <row r="605" s="16" customFormat="true" ht="12" hidden="false" customHeight="true" outlineLevel="2" collapsed="false">
      <c r="A605" s="20" t="s">
        <v>621</v>
      </c>
      <c r="B605" s="21" t="s">
        <v>2866</v>
      </c>
      <c r="C605" s="22" t="n">
        <v>380</v>
      </c>
      <c r="D605" s="23" t="n">
        <v>1</v>
      </c>
    </row>
    <row r="606" s="16" customFormat="true" ht="12" hidden="false" customHeight="true" outlineLevel="2" collapsed="false">
      <c r="A606" s="20" t="s">
        <v>622</v>
      </c>
      <c r="B606" s="21" t="s">
        <v>2867</v>
      </c>
      <c r="C606" s="22" t="n">
        <v>140</v>
      </c>
      <c r="D606" s="23" t="n">
        <v>1</v>
      </c>
    </row>
    <row r="607" s="16" customFormat="true" ht="12" hidden="false" customHeight="true" outlineLevel="2" collapsed="false">
      <c r="A607" s="20" t="s">
        <v>623</v>
      </c>
      <c r="B607" s="21" t="s">
        <v>2868</v>
      </c>
      <c r="C607" s="22" t="n">
        <v>140</v>
      </c>
      <c r="D607" s="23" t="n">
        <v>1</v>
      </c>
    </row>
    <row r="608" s="16" customFormat="true" ht="12" hidden="false" customHeight="true" outlineLevel="2" collapsed="false">
      <c r="A608" s="20" t="s">
        <v>624</v>
      </c>
      <c r="B608" s="21" t="s">
        <v>2869</v>
      </c>
      <c r="C608" s="22" t="n">
        <v>165</v>
      </c>
      <c r="D608" s="23" t="n">
        <v>1</v>
      </c>
    </row>
    <row r="609" s="16" customFormat="true" ht="12" hidden="false" customHeight="true" outlineLevel="2" collapsed="false">
      <c r="A609" s="20" t="s">
        <v>625</v>
      </c>
      <c r="B609" s="21" t="s">
        <v>2870</v>
      </c>
      <c r="C609" s="22" t="n">
        <v>165</v>
      </c>
      <c r="D609" s="23" t="n">
        <v>1</v>
      </c>
    </row>
    <row r="610" s="16" customFormat="true" ht="12" hidden="false" customHeight="true" outlineLevel="2" collapsed="false">
      <c r="A610" s="20" t="s">
        <v>626</v>
      </c>
      <c r="B610" s="21" t="s">
        <v>2871</v>
      </c>
      <c r="C610" s="22" t="n">
        <v>165</v>
      </c>
      <c r="D610" s="23" t="n">
        <v>1</v>
      </c>
    </row>
    <row r="611" s="16" customFormat="true" ht="12" hidden="false" customHeight="true" outlineLevel="2" collapsed="false">
      <c r="A611" s="20" t="s">
        <v>627</v>
      </c>
      <c r="B611" s="21" t="s">
        <v>2872</v>
      </c>
      <c r="C611" s="22" t="n">
        <v>165</v>
      </c>
      <c r="D611" s="23" t="n">
        <v>1</v>
      </c>
    </row>
    <row r="612" s="16" customFormat="true" ht="12" hidden="false" customHeight="true" outlineLevel="2" collapsed="false">
      <c r="A612" s="20" t="s">
        <v>628</v>
      </c>
      <c r="B612" s="21" t="s">
        <v>2873</v>
      </c>
      <c r="C612" s="22" t="n">
        <v>140</v>
      </c>
      <c r="D612" s="23" t="n">
        <v>1</v>
      </c>
    </row>
    <row r="613" s="16" customFormat="true" ht="12" hidden="false" customHeight="true" outlineLevel="2" collapsed="false">
      <c r="A613" s="20" t="s">
        <v>629</v>
      </c>
      <c r="B613" s="21" t="s">
        <v>2874</v>
      </c>
      <c r="C613" s="22" t="n">
        <v>165</v>
      </c>
      <c r="D613" s="23" t="n">
        <v>1</v>
      </c>
    </row>
    <row r="614" s="16" customFormat="true" ht="12" hidden="false" customHeight="true" outlineLevel="2" collapsed="false">
      <c r="A614" s="20" t="s">
        <v>630</v>
      </c>
      <c r="B614" s="21" t="s">
        <v>2875</v>
      </c>
      <c r="C614" s="22" t="n">
        <v>140</v>
      </c>
      <c r="D614" s="23" t="n">
        <v>1</v>
      </c>
    </row>
    <row r="615" s="16" customFormat="true" ht="12" hidden="false" customHeight="true" outlineLevel="2" collapsed="false">
      <c r="A615" s="20" t="s">
        <v>631</v>
      </c>
      <c r="B615" s="21" t="s">
        <v>2876</v>
      </c>
      <c r="C615" s="22" t="n">
        <v>250</v>
      </c>
      <c r="D615" s="23" t="n">
        <v>1</v>
      </c>
    </row>
    <row r="616" s="16" customFormat="true" ht="12" hidden="false" customHeight="true" outlineLevel="2" collapsed="false">
      <c r="A616" s="20" t="s">
        <v>632</v>
      </c>
      <c r="B616" s="21" t="s">
        <v>2877</v>
      </c>
      <c r="C616" s="22" t="n">
        <v>355</v>
      </c>
      <c r="D616" s="23" t="n">
        <v>1</v>
      </c>
    </row>
    <row r="617" s="16" customFormat="true" ht="12" hidden="false" customHeight="true" outlineLevel="2" collapsed="false">
      <c r="A617" s="20" t="s">
        <v>633</v>
      </c>
      <c r="B617" s="21" t="s">
        <v>2878</v>
      </c>
      <c r="C617" s="22" t="n">
        <v>140</v>
      </c>
      <c r="D617" s="23" t="n">
        <v>1</v>
      </c>
    </row>
    <row r="618" s="16" customFormat="true" ht="12" hidden="false" customHeight="true" outlineLevel="2" collapsed="false">
      <c r="A618" s="20" t="s">
        <v>634</v>
      </c>
      <c r="B618" s="21" t="s">
        <v>2879</v>
      </c>
      <c r="C618" s="14" t="s">
        <v>2880</v>
      </c>
      <c r="D618" s="15" t="s">
        <v>635</v>
      </c>
    </row>
    <row r="619" s="16" customFormat="true" ht="12" hidden="false" customHeight="true" outlineLevel="2" collapsed="false">
      <c r="A619" s="20" t="s">
        <v>636</v>
      </c>
      <c r="B619" s="21" t="s">
        <v>2881</v>
      </c>
      <c r="C619" s="22" t="n">
        <v>810</v>
      </c>
      <c r="D619" s="15" t="s">
        <v>399</v>
      </c>
    </row>
    <row r="620" s="16" customFormat="true" ht="12" hidden="false" customHeight="true" outlineLevel="2" collapsed="false">
      <c r="A620" s="20" t="s">
        <v>637</v>
      </c>
      <c r="B620" s="21" t="s">
        <v>2882</v>
      </c>
      <c r="C620" s="22" t="n">
        <v>910</v>
      </c>
      <c r="D620" s="15" t="s">
        <v>235</v>
      </c>
    </row>
    <row r="621" s="16" customFormat="true" ht="12" hidden="false" customHeight="true" outlineLevel="2" collapsed="false">
      <c r="A621" s="20" t="s">
        <v>638</v>
      </c>
      <c r="B621" s="21" t="s">
        <v>2883</v>
      </c>
      <c r="C621" s="22" t="n">
        <v>400</v>
      </c>
      <c r="D621" s="23" t="n">
        <v>1</v>
      </c>
    </row>
    <row r="622" s="16" customFormat="true" ht="12" hidden="false" customHeight="true" outlineLevel="2" collapsed="false">
      <c r="A622" s="20" t="s">
        <v>639</v>
      </c>
      <c r="B622" s="21" t="s">
        <v>2884</v>
      </c>
      <c r="C622" s="14" t="s">
        <v>2885</v>
      </c>
      <c r="D622" s="15" t="s">
        <v>31</v>
      </c>
    </row>
    <row r="623" s="16" customFormat="true" ht="48" hidden="false" customHeight="true" outlineLevel="2" collapsed="false">
      <c r="A623" s="20" t="s">
        <v>640</v>
      </c>
      <c r="B623" s="21" t="s">
        <v>2886</v>
      </c>
      <c r="C623" s="14" t="s">
        <v>2887</v>
      </c>
      <c r="D623" s="15" t="s">
        <v>56</v>
      </c>
    </row>
    <row r="624" s="16" customFormat="true" ht="12" hidden="false" customHeight="true" outlineLevel="2" collapsed="false">
      <c r="A624" s="20" t="s">
        <v>641</v>
      </c>
      <c r="B624" s="21" t="s">
        <v>2888</v>
      </c>
      <c r="C624" s="14" t="s">
        <v>2889</v>
      </c>
      <c r="D624" s="15" t="s">
        <v>56</v>
      </c>
    </row>
    <row r="625" s="16" customFormat="true" ht="12" hidden="false" customHeight="true" outlineLevel="2" collapsed="false">
      <c r="A625" s="20" t="s">
        <v>642</v>
      </c>
      <c r="B625" s="21" t="s">
        <v>2890</v>
      </c>
      <c r="C625" s="14" t="s">
        <v>2889</v>
      </c>
      <c r="D625" s="15" t="s">
        <v>56</v>
      </c>
    </row>
    <row r="626" s="16" customFormat="true" ht="12" hidden="false" customHeight="true" outlineLevel="2" collapsed="false">
      <c r="A626" s="20" t="s">
        <v>643</v>
      </c>
      <c r="B626" s="21" t="s">
        <v>2891</v>
      </c>
      <c r="C626" s="14" t="s">
        <v>2892</v>
      </c>
      <c r="D626" s="15" t="s">
        <v>279</v>
      </c>
    </row>
    <row r="627" s="16" customFormat="true" ht="12" hidden="false" customHeight="true" outlineLevel="2" collapsed="false">
      <c r="A627" s="20" t="s">
        <v>644</v>
      </c>
      <c r="B627" s="21" t="s">
        <v>2893</v>
      </c>
      <c r="C627" s="14" t="s">
        <v>2849</v>
      </c>
      <c r="D627" s="23" t="n">
        <v>1</v>
      </c>
    </row>
    <row r="628" s="16" customFormat="true" ht="12" hidden="false" customHeight="true" outlineLevel="2" collapsed="false">
      <c r="A628" s="20" t="s">
        <v>645</v>
      </c>
      <c r="B628" s="21" t="s">
        <v>2894</v>
      </c>
      <c r="C628" s="22" t="n">
        <v>255</v>
      </c>
      <c r="D628" s="15" t="s">
        <v>235</v>
      </c>
    </row>
    <row r="629" s="16" customFormat="true" ht="12" hidden="false" customHeight="true" outlineLevel="2" collapsed="false">
      <c r="A629" s="20" t="s">
        <v>646</v>
      </c>
      <c r="B629" s="21" t="s">
        <v>2895</v>
      </c>
      <c r="C629" s="22" t="n">
        <v>1165</v>
      </c>
      <c r="D629" s="23" t="n">
        <v>1</v>
      </c>
    </row>
    <row r="630" s="16" customFormat="true" ht="12" hidden="false" customHeight="true" outlineLevel="2" collapsed="false">
      <c r="A630" s="20" t="s">
        <v>647</v>
      </c>
      <c r="B630" s="21" t="s">
        <v>2896</v>
      </c>
      <c r="C630" s="14" t="s">
        <v>2897</v>
      </c>
      <c r="D630" s="15" t="s">
        <v>648</v>
      </c>
    </row>
    <row r="631" s="16" customFormat="true" ht="12" hidden="false" customHeight="true" outlineLevel="2" collapsed="false">
      <c r="A631" s="20" t="s">
        <v>649</v>
      </c>
      <c r="B631" s="21" t="s">
        <v>2898</v>
      </c>
      <c r="C631" s="22" t="n">
        <v>265</v>
      </c>
      <c r="D631" s="23" t="n">
        <v>1</v>
      </c>
    </row>
    <row r="632" s="16" customFormat="true" ht="12" hidden="false" customHeight="true" outlineLevel="2" collapsed="false">
      <c r="A632" s="20" t="s">
        <v>650</v>
      </c>
      <c r="B632" s="21" t="s">
        <v>2899</v>
      </c>
      <c r="C632" s="14" t="s">
        <v>2900</v>
      </c>
      <c r="D632" s="15" t="s">
        <v>135</v>
      </c>
    </row>
    <row r="633" s="16" customFormat="true" ht="24" hidden="false" customHeight="true" outlineLevel="2" collapsed="false">
      <c r="A633" s="20" t="s">
        <v>651</v>
      </c>
      <c r="B633" s="21" t="s">
        <v>2901</v>
      </c>
      <c r="C633" s="14" t="s">
        <v>2902</v>
      </c>
      <c r="D633" s="15" t="s">
        <v>506</v>
      </c>
    </row>
    <row r="634" s="16" customFormat="true" ht="12" hidden="false" customHeight="true" outlineLevel="2" collapsed="false">
      <c r="A634" s="20" t="s">
        <v>652</v>
      </c>
      <c r="B634" s="21" t="s">
        <v>2903</v>
      </c>
      <c r="C634" s="22" t="n">
        <v>845</v>
      </c>
      <c r="D634" s="15" t="s">
        <v>279</v>
      </c>
    </row>
    <row r="635" s="16" customFormat="true" ht="12" hidden="false" customHeight="true" outlineLevel="2" collapsed="false">
      <c r="A635" s="20" t="s">
        <v>653</v>
      </c>
      <c r="B635" s="21" t="s">
        <v>2904</v>
      </c>
      <c r="C635" s="14" t="s">
        <v>2905</v>
      </c>
      <c r="D635" s="15" t="s">
        <v>506</v>
      </c>
    </row>
    <row r="636" s="16" customFormat="true" ht="12" hidden="false" customHeight="true" outlineLevel="2" collapsed="false">
      <c r="A636" s="20" t="s">
        <v>654</v>
      </c>
      <c r="B636" s="21" t="s">
        <v>2906</v>
      </c>
      <c r="C636" s="22" t="n">
        <v>450</v>
      </c>
      <c r="D636" s="15" t="s">
        <v>237</v>
      </c>
    </row>
    <row r="637" s="16" customFormat="true" ht="12" hidden="false" customHeight="true" outlineLevel="2" collapsed="false">
      <c r="A637" s="20" t="s">
        <v>655</v>
      </c>
      <c r="B637" s="21" t="s">
        <v>2907</v>
      </c>
      <c r="C637" s="14" t="s">
        <v>2908</v>
      </c>
      <c r="D637" s="15" t="s">
        <v>235</v>
      </c>
    </row>
    <row r="638" s="16" customFormat="true" ht="24" hidden="false" customHeight="true" outlineLevel="2" collapsed="false">
      <c r="A638" s="20" t="s">
        <v>656</v>
      </c>
      <c r="B638" s="21" t="s">
        <v>2909</v>
      </c>
      <c r="C638" s="14" t="s">
        <v>2910</v>
      </c>
      <c r="D638" s="15" t="s">
        <v>235</v>
      </c>
    </row>
    <row r="639" s="16" customFormat="true" ht="12" hidden="false" customHeight="true" outlineLevel="2" collapsed="false">
      <c r="A639" s="20" t="s">
        <v>657</v>
      </c>
      <c r="B639" s="21" t="s">
        <v>2911</v>
      </c>
      <c r="C639" s="14" t="s">
        <v>2912</v>
      </c>
      <c r="D639" s="15" t="s">
        <v>235</v>
      </c>
    </row>
    <row r="640" s="16" customFormat="true" ht="24" hidden="false" customHeight="true" outlineLevel="2" collapsed="false">
      <c r="A640" s="20" t="s">
        <v>658</v>
      </c>
      <c r="B640" s="21" t="s">
        <v>2913</v>
      </c>
      <c r="C640" s="14" t="s">
        <v>2914</v>
      </c>
      <c r="D640" s="15" t="s">
        <v>235</v>
      </c>
    </row>
    <row r="641" s="16" customFormat="true" ht="12" hidden="false" customHeight="true" outlineLevel="2" collapsed="false">
      <c r="A641" s="20" t="s">
        <v>659</v>
      </c>
      <c r="B641" s="21" t="s">
        <v>2915</v>
      </c>
      <c r="C641" s="14" t="s">
        <v>2916</v>
      </c>
      <c r="D641" s="15" t="s">
        <v>31</v>
      </c>
    </row>
    <row r="642" s="16" customFormat="true" ht="12" hidden="false" customHeight="true" outlineLevel="2" collapsed="false">
      <c r="A642" s="20" t="s">
        <v>660</v>
      </c>
      <c r="B642" s="21" t="s">
        <v>2917</v>
      </c>
      <c r="C642" s="14" t="s">
        <v>2918</v>
      </c>
      <c r="D642" s="15" t="s">
        <v>73</v>
      </c>
    </row>
    <row r="643" s="16" customFormat="true" ht="12" hidden="false" customHeight="true" outlineLevel="2" collapsed="false">
      <c r="A643" s="20" t="s">
        <v>661</v>
      </c>
      <c r="B643" s="21" t="s">
        <v>2919</v>
      </c>
      <c r="C643" s="14" t="s">
        <v>2920</v>
      </c>
      <c r="D643" s="15" t="s">
        <v>31</v>
      </c>
    </row>
    <row r="644" s="16" customFormat="true" ht="12" hidden="false" customHeight="true" outlineLevel="2" collapsed="false">
      <c r="A644" s="20" t="s">
        <v>662</v>
      </c>
      <c r="B644" s="21" t="s">
        <v>2921</v>
      </c>
      <c r="C644" s="14" t="s">
        <v>2922</v>
      </c>
      <c r="D644" s="15" t="s">
        <v>235</v>
      </c>
    </row>
    <row r="645" s="16" customFormat="true" ht="12" hidden="false" customHeight="true" outlineLevel="2" collapsed="false">
      <c r="A645" s="20" t="s">
        <v>663</v>
      </c>
      <c r="B645" s="21" t="s">
        <v>2923</v>
      </c>
      <c r="C645" s="22" t="n">
        <v>960</v>
      </c>
      <c r="D645" s="15" t="s">
        <v>31</v>
      </c>
    </row>
    <row r="646" s="16" customFormat="true" ht="12" hidden="false" customHeight="true" outlineLevel="2" collapsed="false">
      <c r="A646" s="20" t="s">
        <v>664</v>
      </c>
      <c r="B646" s="21" t="s">
        <v>2924</v>
      </c>
      <c r="C646" s="22" t="n">
        <v>960</v>
      </c>
      <c r="D646" s="15" t="s">
        <v>31</v>
      </c>
    </row>
    <row r="647" s="16" customFormat="true" ht="12" hidden="false" customHeight="true" outlineLevel="2" collapsed="false">
      <c r="A647" s="20" t="s">
        <v>665</v>
      </c>
      <c r="B647" s="21" t="s">
        <v>2925</v>
      </c>
      <c r="C647" s="22" t="n">
        <v>960</v>
      </c>
      <c r="D647" s="15" t="s">
        <v>31</v>
      </c>
    </row>
    <row r="648" s="16" customFormat="true" ht="12" hidden="false" customHeight="true" outlineLevel="2" collapsed="false">
      <c r="A648" s="20" t="s">
        <v>666</v>
      </c>
      <c r="B648" s="21" t="s">
        <v>2926</v>
      </c>
      <c r="C648" s="22" t="n">
        <v>960</v>
      </c>
      <c r="D648" s="15" t="s">
        <v>31</v>
      </c>
    </row>
    <row r="649" s="16" customFormat="true" ht="12" hidden="false" customHeight="true" outlineLevel="2" collapsed="false">
      <c r="A649" s="20" t="s">
        <v>667</v>
      </c>
      <c r="B649" s="21" t="s">
        <v>2927</v>
      </c>
      <c r="C649" s="14" t="s">
        <v>2928</v>
      </c>
      <c r="D649" s="15" t="s">
        <v>31</v>
      </c>
    </row>
    <row r="650" s="16" customFormat="true" ht="12" hidden="false" customHeight="true" outlineLevel="2" collapsed="false">
      <c r="A650" s="20" t="s">
        <v>668</v>
      </c>
      <c r="B650" s="21" t="s">
        <v>2929</v>
      </c>
      <c r="C650" s="14" t="s">
        <v>2930</v>
      </c>
      <c r="D650" s="15" t="s">
        <v>399</v>
      </c>
    </row>
    <row r="651" s="16" customFormat="true" ht="12" hidden="false" customHeight="true" outlineLevel="2" collapsed="false">
      <c r="A651" s="20" t="s">
        <v>669</v>
      </c>
      <c r="B651" s="21" t="s">
        <v>2931</v>
      </c>
      <c r="C651" s="14" t="s">
        <v>2932</v>
      </c>
      <c r="D651" s="15" t="s">
        <v>56</v>
      </c>
    </row>
    <row r="652" s="16" customFormat="true" ht="12" hidden="false" customHeight="true" outlineLevel="2" collapsed="false">
      <c r="A652" s="20" t="s">
        <v>670</v>
      </c>
      <c r="B652" s="21" t="s">
        <v>2933</v>
      </c>
      <c r="C652" s="14" t="s">
        <v>2934</v>
      </c>
      <c r="D652" s="15" t="s">
        <v>235</v>
      </c>
    </row>
    <row r="653" s="16" customFormat="true" ht="12" hidden="false" customHeight="true" outlineLevel="2" collapsed="false">
      <c r="A653" s="20" t="s">
        <v>671</v>
      </c>
      <c r="B653" s="21" t="s">
        <v>2935</v>
      </c>
      <c r="C653" s="14" t="s">
        <v>2936</v>
      </c>
      <c r="D653" s="15" t="s">
        <v>235</v>
      </c>
    </row>
    <row r="654" s="16" customFormat="true" ht="12" hidden="false" customHeight="true" outlineLevel="2" collapsed="false">
      <c r="A654" s="20" t="s">
        <v>672</v>
      </c>
      <c r="B654" s="21" t="s">
        <v>2937</v>
      </c>
      <c r="C654" s="14" t="s">
        <v>2938</v>
      </c>
      <c r="D654" s="15" t="s">
        <v>279</v>
      </c>
    </row>
    <row r="655" s="16" customFormat="true" ht="12" hidden="false" customHeight="true" outlineLevel="2" collapsed="false">
      <c r="A655" s="20" t="s">
        <v>673</v>
      </c>
      <c r="B655" s="21" t="s">
        <v>2939</v>
      </c>
      <c r="C655" s="14" t="s">
        <v>2940</v>
      </c>
      <c r="D655" s="15" t="s">
        <v>279</v>
      </c>
    </row>
    <row r="656" s="16" customFormat="true" ht="12" hidden="false" customHeight="true" outlineLevel="2" collapsed="false">
      <c r="A656" s="20" t="s">
        <v>674</v>
      </c>
      <c r="B656" s="21" t="s">
        <v>2941</v>
      </c>
      <c r="C656" s="14" t="s">
        <v>2940</v>
      </c>
      <c r="D656" s="15" t="s">
        <v>279</v>
      </c>
    </row>
    <row r="657" s="16" customFormat="true" ht="15" hidden="false" customHeight="true" outlineLevel="1" collapsed="false">
      <c r="A657" s="17" t="s">
        <v>2942</v>
      </c>
      <c r="B657" s="17"/>
      <c r="C657" s="18"/>
      <c r="D657" s="19"/>
    </row>
    <row r="658" s="16" customFormat="true" ht="12" hidden="false" customHeight="true" outlineLevel="2" collapsed="false">
      <c r="A658" s="20" t="s">
        <v>675</v>
      </c>
      <c r="B658" s="21" t="s">
        <v>2943</v>
      </c>
      <c r="C658" s="22" t="n">
        <v>105</v>
      </c>
      <c r="D658" s="15" t="s">
        <v>128</v>
      </c>
    </row>
    <row r="659" s="16" customFormat="true" ht="12" hidden="false" customHeight="true" outlineLevel="2" collapsed="false">
      <c r="A659" s="20" t="s">
        <v>676</v>
      </c>
      <c r="B659" s="21" t="s">
        <v>2944</v>
      </c>
      <c r="C659" s="22" t="n">
        <v>85</v>
      </c>
      <c r="D659" s="15" t="s">
        <v>128</v>
      </c>
    </row>
    <row r="660" s="16" customFormat="true" ht="12" hidden="false" customHeight="true" outlineLevel="2" collapsed="false">
      <c r="A660" s="20" t="s">
        <v>677</v>
      </c>
      <c r="B660" s="21" t="s">
        <v>2945</v>
      </c>
      <c r="C660" s="22" t="n">
        <v>105</v>
      </c>
      <c r="D660" s="15" t="s">
        <v>128</v>
      </c>
    </row>
    <row r="661" s="16" customFormat="true" ht="12" hidden="false" customHeight="true" outlineLevel="2" collapsed="false">
      <c r="A661" s="20" t="s">
        <v>678</v>
      </c>
      <c r="B661" s="21" t="s">
        <v>2946</v>
      </c>
      <c r="C661" s="22" t="n">
        <v>165</v>
      </c>
      <c r="D661" s="15" t="s">
        <v>128</v>
      </c>
    </row>
    <row r="662" s="16" customFormat="true" ht="12" hidden="false" customHeight="true" outlineLevel="2" collapsed="false">
      <c r="A662" s="20" t="s">
        <v>679</v>
      </c>
      <c r="B662" s="21" t="s">
        <v>2947</v>
      </c>
      <c r="C662" s="22" t="n">
        <v>85</v>
      </c>
      <c r="D662" s="15" t="s">
        <v>128</v>
      </c>
    </row>
    <row r="663" s="16" customFormat="true" ht="12" hidden="false" customHeight="true" outlineLevel="2" collapsed="false">
      <c r="A663" s="20" t="s">
        <v>680</v>
      </c>
      <c r="B663" s="21" t="s">
        <v>2948</v>
      </c>
      <c r="C663" s="22" t="n">
        <v>365</v>
      </c>
      <c r="D663" s="15" t="s">
        <v>128</v>
      </c>
    </row>
    <row r="664" s="16" customFormat="true" ht="12" hidden="false" customHeight="true" outlineLevel="2" collapsed="false">
      <c r="A664" s="20" t="s">
        <v>681</v>
      </c>
      <c r="B664" s="21" t="s">
        <v>2949</v>
      </c>
      <c r="C664" s="14" t="s">
        <v>2950</v>
      </c>
      <c r="D664" s="15" t="s">
        <v>135</v>
      </c>
    </row>
    <row r="665" s="16" customFormat="true" ht="24" hidden="false" customHeight="true" outlineLevel="2" collapsed="false">
      <c r="A665" s="20" t="s">
        <v>682</v>
      </c>
      <c r="B665" s="21" t="s">
        <v>2951</v>
      </c>
      <c r="C665" s="22" t="n">
        <v>560</v>
      </c>
      <c r="D665" s="15" t="s">
        <v>128</v>
      </c>
    </row>
    <row r="666" s="16" customFormat="true" ht="12" hidden="false" customHeight="true" outlineLevel="2" collapsed="false">
      <c r="A666" s="20" t="s">
        <v>683</v>
      </c>
      <c r="B666" s="21" t="s">
        <v>2952</v>
      </c>
      <c r="C666" s="22" t="n">
        <v>290</v>
      </c>
      <c r="D666" s="15" t="s">
        <v>128</v>
      </c>
    </row>
    <row r="667" s="16" customFormat="true" ht="12" hidden="false" customHeight="true" outlineLevel="2" collapsed="false">
      <c r="A667" s="20" t="s">
        <v>684</v>
      </c>
      <c r="B667" s="21" t="s">
        <v>2953</v>
      </c>
      <c r="C667" s="14" t="s">
        <v>2954</v>
      </c>
      <c r="D667" s="15" t="s">
        <v>128</v>
      </c>
    </row>
    <row r="668" s="16" customFormat="true" ht="12" hidden="false" customHeight="true" outlineLevel="2" collapsed="false">
      <c r="A668" s="20" t="s">
        <v>685</v>
      </c>
      <c r="B668" s="21" t="s">
        <v>2955</v>
      </c>
      <c r="C668" s="22" t="n">
        <v>105</v>
      </c>
      <c r="D668" s="15" t="s">
        <v>128</v>
      </c>
    </row>
    <row r="669" s="16" customFormat="true" ht="12" hidden="false" customHeight="true" outlineLevel="2" collapsed="false">
      <c r="A669" s="20" t="s">
        <v>686</v>
      </c>
      <c r="B669" s="21" t="s">
        <v>2956</v>
      </c>
      <c r="C669" s="22" t="n">
        <v>145</v>
      </c>
      <c r="D669" s="15" t="s">
        <v>128</v>
      </c>
    </row>
    <row r="670" s="16" customFormat="true" ht="12" hidden="false" customHeight="true" outlineLevel="2" collapsed="false">
      <c r="A670" s="20" t="s">
        <v>687</v>
      </c>
      <c r="B670" s="21" t="s">
        <v>2957</v>
      </c>
      <c r="C670" s="22" t="n">
        <v>405</v>
      </c>
      <c r="D670" s="15" t="s">
        <v>128</v>
      </c>
    </row>
    <row r="671" s="16" customFormat="true" ht="12" hidden="false" customHeight="true" outlineLevel="2" collapsed="false">
      <c r="A671" s="20" t="s">
        <v>688</v>
      </c>
      <c r="B671" s="21" t="s">
        <v>2958</v>
      </c>
      <c r="C671" s="22" t="n">
        <v>340</v>
      </c>
      <c r="D671" s="15" t="s">
        <v>128</v>
      </c>
    </row>
    <row r="672" s="16" customFormat="true" ht="12" hidden="false" customHeight="true" outlineLevel="2" collapsed="false">
      <c r="A672" s="20" t="s">
        <v>689</v>
      </c>
      <c r="B672" s="21" t="s">
        <v>2959</v>
      </c>
      <c r="C672" s="22" t="n">
        <v>155</v>
      </c>
      <c r="D672" s="15" t="s">
        <v>128</v>
      </c>
    </row>
    <row r="673" s="16" customFormat="true" ht="12" hidden="false" customHeight="true" outlineLevel="2" collapsed="false">
      <c r="A673" s="20" t="s">
        <v>690</v>
      </c>
      <c r="B673" s="21" t="s">
        <v>2960</v>
      </c>
      <c r="C673" s="22" t="n">
        <v>135</v>
      </c>
      <c r="D673" s="15" t="s">
        <v>128</v>
      </c>
    </row>
    <row r="674" s="16" customFormat="true" ht="12" hidden="false" customHeight="true" outlineLevel="2" collapsed="false">
      <c r="A674" s="20" t="s">
        <v>691</v>
      </c>
      <c r="B674" s="21" t="s">
        <v>2961</v>
      </c>
      <c r="C674" s="22" t="n">
        <v>160</v>
      </c>
      <c r="D674" s="15" t="s">
        <v>128</v>
      </c>
    </row>
    <row r="675" s="16" customFormat="true" ht="12" hidden="false" customHeight="true" outlineLevel="2" collapsed="false">
      <c r="A675" s="20" t="s">
        <v>692</v>
      </c>
      <c r="B675" s="21" t="s">
        <v>2962</v>
      </c>
      <c r="C675" s="22" t="n">
        <v>100</v>
      </c>
      <c r="D675" s="15" t="s">
        <v>128</v>
      </c>
    </row>
    <row r="676" s="16" customFormat="true" ht="12" hidden="false" customHeight="true" outlineLevel="2" collapsed="false">
      <c r="A676" s="20" t="s">
        <v>693</v>
      </c>
      <c r="B676" s="21" t="s">
        <v>2963</v>
      </c>
      <c r="C676" s="22" t="n">
        <v>85</v>
      </c>
      <c r="D676" s="15" t="s">
        <v>128</v>
      </c>
    </row>
    <row r="677" s="16" customFormat="true" ht="12" hidden="false" customHeight="true" outlineLevel="2" collapsed="false">
      <c r="A677" s="20" t="s">
        <v>694</v>
      </c>
      <c r="B677" s="21" t="s">
        <v>2964</v>
      </c>
      <c r="C677" s="22" t="n">
        <v>85</v>
      </c>
      <c r="D677" s="15" t="s">
        <v>128</v>
      </c>
    </row>
    <row r="678" s="16" customFormat="true" ht="12" hidden="false" customHeight="true" outlineLevel="2" collapsed="false">
      <c r="A678" s="20" t="s">
        <v>695</v>
      </c>
      <c r="B678" s="21" t="s">
        <v>2965</v>
      </c>
      <c r="C678" s="22" t="n">
        <v>85</v>
      </c>
      <c r="D678" s="15" t="s">
        <v>128</v>
      </c>
    </row>
    <row r="679" s="16" customFormat="true" ht="12" hidden="false" customHeight="true" outlineLevel="2" collapsed="false">
      <c r="A679" s="20" t="s">
        <v>696</v>
      </c>
      <c r="B679" s="21" t="s">
        <v>2966</v>
      </c>
      <c r="C679" s="22" t="n">
        <v>85</v>
      </c>
      <c r="D679" s="15" t="s">
        <v>128</v>
      </c>
    </row>
    <row r="680" s="16" customFormat="true" ht="12" hidden="false" customHeight="true" outlineLevel="2" collapsed="false">
      <c r="A680" s="20" t="s">
        <v>697</v>
      </c>
      <c r="B680" s="21" t="s">
        <v>2967</v>
      </c>
      <c r="C680" s="22" t="n">
        <v>105</v>
      </c>
      <c r="D680" s="15" t="s">
        <v>128</v>
      </c>
    </row>
    <row r="681" s="16" customFormat="true" ht="12" hidden="false" customHeight="true" outlineLevel="2" collapsed="false">
      <c r="A681" s="20" t="s">
        <v>698</v>
      </c>
      <c r="B681" s="21" t="s">
        <v>2968</v>
      </c>
      <c r="C681" s="22" t="n">
        <v>105</v>
      </c>
      <c r="D681" s="15" t="s">
        <v>128</v>
      </c>
    </row>
    <row r="682" s="16" customFormat="true" ht="12" hidden="false" customHeight="true" outlineLevel="2" collapsed="false">
      <c r="A682" s="20" t="s">
        <v>699</v>
      </c>
      <c r="B682" s="21" t="s">
        <v>2969</v>
      </c>
      <c r="C682" s="22" t="n">
        <v>210</v>
      </c>
      <c r="D682" s="15" t="s">
        <v>128</v>
      </c>
    </row>
    <row r="683" s="16" customFormat="true" ht="12" hidden="false" customHeight="true" outlineLevel="2" collapsed="false">
      <c r="A683" s="20" t="s">
        <v>700</v>
      </c>
      <c r="B683" s="21" t="s">
        <v>2970</v>
      </c>
      <c r="C683" s="22" t="n">
        <v>135</v>
      </c>
      <c r="D683" s="15" t="s">
        <v>128</v>
      </c>
    </row>
    <row r="684" s="16" customFormat="true" ht="12" hidden="false" customHeight="true" outlineLevel="2" collapsed="false">
      <c r="A684" s="20" t="s">
        <v>701</v>
      </c>
      <c r="B684" s="21" t="s">
        <v>2971</v>
      </c>
      <c r="C684" s="22" t="n">
        <v>110</v>
      </c>
      <c r="D684" s="15" t="s">
        <v>128</v>
      </c>
    </row>
    <row r="685" s="16" customFormat="true" ht="12" hidden="false" customHeight="true" outlineLevel="2" collapsed="false">
      <c r="A685" s="20" t="s">
        <v>702</v>
      </c>
      <c r="B685" s="21" t="s">
        <v>2972</v>
      </c>
      <c r="C685" s="22" t="n">
        <v>140</v>
      </c>
      <c r="D685" s="15" t="s">
        <v>128</v>
      </c>
    </row>
    <row r="686" s="16" customFormat="true" ht="12" hidden="false" customHeight="true" outlineLevel="2" collapsed="false">
      <c r="A686" s="20" t="s">
        <v>703</v>
      </c>
      <c r="B686" s="21" t="s">
        <v>2973</v>
      </c>
      <c r="C686" s="22" t="n">
        <v>320</v>
      </c>
      <c r="D686" s="15" t="s">
        <v>128</v>
      </c>
    </row>
    <row r="687" s="16" customFormat="true" ht="12" hidden="false" customHeight="true" outlineLevel="2" collapsed="false">
      <c r="A687" s="20" t="s">
        <v>704</v>
      </c>
      <c r="B687" s="21" t="s">
        <v>2974</v>
      </c>
      <c r="C687" s="22" t="n">
        <v>520</v>
      </c>
      <c r="D687" s="15" t="s">
        <v>135</v>
      </c>
    </row>
    <row r="688" s="16" customFormat="true" ht="12" hidden="false" customHeight="true" outlineLevel="2" collapsed="false">
      <c r="A688" s="20" t="s">
        <v>705</v>
      </c>
      <c r="B688" s="21" t="s">
        <v>2975</v>
      </c>
      <c r="C688" s="22" t="n">
        <v>220</v>
      </c>
      <c r="D688" s="15" t="s">
        <v>128</v>
      </c>
    </row>
    <row r="689" s="16" customFormat="true" ht="12" hidden="false" customHeight="true" outlineLevel="2" collapsed="false">
      <c r="A689" s="20" t="s">
        <v>706</v>
      </c>
      <c r="B689" s="21" t="s">
        <v>2976</v>
      </c>
      <c r="C689" s="22" t="n">
        <v>450</v>
      </c>
      <c r="D689" s="15" t="s">
        <v>73</v>
      </c>
    </row>
    <row r="690" s="16" customFormat="true" ht="12" hidden="false" customHeight="true" outlineLevel="2" collapsed="false">
      <c r="A690" s="20" t="s">
        <v>707</v>
      </c>
      <c r="B690" s="21" t="s">
        <v>2977</v>
      </c>
      <c r="C690" s="22" t="n">
        <v>530</v>
      </c>
      <c r="D690" s="15" t="s">
        <v>135</v>
      </c>
    </row>
    <row r="691" s="16" customFormat="true" ht="12" hidden="false" customHeight="true" outlineLevel="2" collapsed="false">
      <c r="A691" s="20" t="s">
        <v>708</v>
      </c>
      <c r="B691" s="21" t="s">
        <v>2978</v>
      </c>
      <c r="C691" s="22" t="n">
        <v>190</v>
      </c>
      <c r="D691" s="15" t="s">
        <v>128</v>
      </c>
    </row>
    <row r="692" s="16" customFormat="true" ht="12" hidden="false" customHeight="true" outlineLevel="2" collapsed="false">
      <c r="A692" s="20" t="s">
        <v>709</v>
      </c>
      <c r="B692" s="21" t="s">
        <v>2979</v>
      </c>
      <c r="C692" s="22" t="n">
        <v>270</v>
      </c>
      <c r="D692" s="15" t="s">
        <v>271</v>
      </c>
    </row>
    <row r="693" s="16" customFormat="true" ht="12" hidden="false" customHeight="true" outlineLevel="2" collapsed="false">
      <c r="A693" s="20" t="s">
        <v>710</v>
      </c>
      <c r="B693" s="21" t="s">
        <v>2980</v>
      </c>
      <c r="C693" s="22" t="n">
        <v>205</v>
      </c>
      <c r="D693" s="15" t="s">
        <v>128</v>
      </c>
    </row>
    <row r="694" s="16" customFormat="true" ht="12" hidden="false" customHeight="true" outlineLevel="2" collapsed="false">
      <c r="A694" s="20" t="s">
        <v>711</v>
      </c>
      <c r="B694" s="21" t="s">
        <v>2981</v>
      </c>
      <c r="C694" s="22" t="n">
        <v>145</v>
      </c>
      <c r="D694" s="15" t="s">
        <v>128</v>
      </c>
    </row>
    <row r="695" s="16" customFormat="true" ht="12" hidden="false" customHeight="true" outlineLevel="2" collapsed="false">
      <c r="A695" s="20" t="s">
        <v>712</v>
      </c>
      <c r="B695" s="21" t="s">
        <v>2982</v>
      </c>
      <c r="C695" s="22" t="n">
        <v>340</v>
      </c>
      <c r="D695" s="15" t="s">
        <v>128</v>
      </c>
    </row>
    <row r="696" s="16" customFormat="true" ht="12" hidden="false" customHeight="true" outlineLevel="2" collapsed="false">
      <c r="A696" s="20" t="s">
        <v>713</v>
      </c>
      <c r="B696" s="21" t="s">
        <v>2983</v>
      </c>
      <c r="C696" s="22" t="n">
        <v>210</v>
      </c>
      <c r="D696" s="15" t="s">
        <v>128</v>
      </c>
    </row>
    <row r="697" s="16" customFormat="true" ht="12" hidden="false" customHeight="true" outlineLevel="2" collapsed="false">
      <c r="A697" s="20" t="s">
        <v>714</v>
      </c>
      <c r="B697" s="21" t="s">
        <v>2984</v>
      </c>
      <c r="C697" s="22" t="n">
        <v>270</v>
      </c>
      <c r="D697" s="15" t="s">
        <v>73</v>
      </c>
    </row>
    <row r="698" s="16" customFormat="true" ht="12" hidden="false" customHeight="true" outlineLevel="2" collapsed="false">
      <c r="A698" s="20" t="s">
        <v>715</v>
      </c>
      <c r="B698" s="21" t="s">
        <v>2985</v>
      </c>
      <c r="C698" s="22" t="n">
        <v>290</v>
      </c>
      <c r="D698" s="15" t="s">
        <v>128</v>
      </c>
    </row>
    <row r="699" s="16" customFormat="true" ht="12" hidden="false" customHeight="true" outlineLevel="2" collapsed="false">
      <c r="A699" s="20" t="s">
        <v>716</v>
      </c>
      <c r="B699" s="21" t="s">
        <v>2986</v>
      </c>
      <c r="C699" s="22" t="n">
        <v>85</v>
      </c>
      <c r="D699" s="15" t="s">
        <v>128</v>
      </c>
    </row>
    <row r="700" s="16" customFormat="true" ht="12" hidden="false" customHeight="true" outlineLevel="2" collapsed="false">
      <c r="A700" s="20" t="s">
        <v>717</v>
      </c>
      <c r="B700" s="21" t="s">
        <v>2987</v>
      </c>
      <c r="C700" s="22" t="n">
        <v>470</v>
      </c>
      <c r="D700" s="15" t="s">
        <v>128</v>
      </c>
    </row>
    <row r="701" s="16" customFormat="true" ht="12" hidden="false" customHeight="true" outlineLevel="2" collapsed="false">
      <c r="A701" s="20" t="s">
        <v>718</v>
      </c>
      <c r="B701" s="21" t="s">
        <v>2988</v>
      </c>
      <c r="C701" s="22" t="n">
        <v>470</v>
      </c>
      <c r="D701" s="15" t="s">
        <v>128</v>
      </c>
    </row>
    <row r="702" s="16" customFormat="true" ht="12" hidden="false" customHeight="true" outlineLevel="2" collapsed="false">
      <c r="A702" s="20" t="s">
        <v>719</v>
      </c>
      <c r="B702" s="21" t="s">
        <v>2989</v>
      </c>
      <c r="C702" s="22" t="n">
        <v>300</v>
      </c>
      <c r="D702" s="15" t="s">
        <v>128</v>
      </c>
    </row>
    <row r="703" s="16" customFormat="true" ht="24" hidden="false" customHeight="true" outlineLevel="2" collapsed="false">
      <c r="A703" s="20" t="s">
        <v>720</v>
      </c>
      <c r="B703" s="21" t="s">
        <v>2990</v>
      </c>
      <c r="C703" s="22" t="n">
        <v>470</v>
      </c>
      <c r="D703" s="15" t="s">
        <v>128</v>
      </c>
    </row>
    <row r="704" s="16" customFormat="true" ht="36" hidden="false" customHeight="true" outlineLevel="2" collapsed="false">
      <c r="A704" s="20" t="s">
        <v>721</v>
      </c>
      <c r="B704" s="21" t="s">
        <v>2991</v>
      </c>
      <c r="C704" s="22" t="n">
        <v>460</v>
      </c>
      <c r="D704" s="15" t="s">
        <v>128</v>
      </c>
    </row>
    <row r="705" s="16" customFormat="true" ht="12" hidden="false" customHeight="true" outlineLevel="2" collapsed="false">
      <c r="A705" s="20" t="s">
        <v>722</v>
      </c>
      <c r="B705" s="21" t="s">
        <v>2992</v>
      </c>
      <c r="C705" s="22" t="n">
        <v>210</v>
      </c>
      <c r="D705" s="15" t="s">
        <v>128</v>
      </c>
    </row>
    <row r="706" s="16" customFormat="true" ht="12" hidden="false" customHeight="true" outlineLevel="2" collapsed="false">
      <c r="A706" s="20" t="s">
        <v>723</v>
      </c>
      <c r="B706" s="21" t="s">
        <v>2993</v>
      </c>
      <c r="C706" s="22" t="n">
        <v>330</v>
      </c>
      <c r="D706" s="15" t="s">
        <v>128</v>
      </c>
    </row>
    <row r="707" s="16" customFormat="true" ht="12" hidden="false" customHeight="true" outlineLevel="2" collapsed="false">
      <c r="A707" s="20" t="s">
        <v>724</v>
      </c>
      <c r="B707" s="21" t="s">
        <v>2994</v>
      </c>
      <c r="C707" s="25" t="n">
        <v>1305</v>
      </c>
      <c r="D707" s="15" t="s">
        <v>128</v>
      </c>
    </row>
    <row r="708" s="16" customFormat="true" ht="12" hidden="false" customHeight="true" outlineLevel="2" collapsed="false">
      <c r="A708" s="20" t="s">
        <v>725</v>
      </c>
      <c r="B708" s="21" t="s">
        <v>2995</v>
      </c>
      <c r="C708" s="22" t="n">
        <v>575</v>
      </c>
      <c r="D708" s="15" t="s">
        <v>128</v>
      </c>
    </row>
    <row r="709" s="16" customFormat="true" ht="12" hidden="false" customHeight="true" outlineLevel="2" collapsed="false">
      <c r="A709" s="20" t="s">
        <v>726</v>
      </c>
      <c r="B709" s="21" t="s">
        <v>2996</v>
      </c>
      <c r="C709" s="22" t="n">
        <v>760</v>
      </c>
      <c r="D709" s="15" t="s">
        <v>128</v>
      </c>
    </row>
    <row r="710" s="16" customFormat="true" ht="12" hidden="false" customHeight="true" outlineLevel="2" collapsed="false">
      <c r="A710" s="20" t="s">
        <v>727</v>
      </c>
      <c r="B710" s="21" t="s">
        <v>2997</v>
      </c>
      <c r="C710" s="22" t="n">
        <v>570</v>
      </c>
      <c r="D710" s="15" t="s">
        <v>128</v>
      </c>
    </row>
    <row r="711" s="16" customFormat="true" ht="12" hidden="false" customHeight="true" outlineLevel="2" collapsed="false">
      <c r="A711" s="20" t="s">
        <v>728</v>
      </c>
      <c r="B711" s="21" t="s">
        <v>2998</v>
      </c>
      <c r="C711" s="22" t="n">
        <v>265</v>
      </c>
      <c r="D711" s="15" t="s">
        <v>128</v>
      </c>
    </row>
    <row r="712" s="16" customFormat="true" ht="12" hidden="false" customHeight="true" outlineLevel="2" collapsed="false">
      <c r="A712" s="20" t="s">
        <v>729</v>
      </c>
      <c r="B712" s="21" t="s">
        <v>2999</v>
      </c>
      <c r="C712" s="22" t="n">
        <v>125</v>
      </c>
      <c r="D712" s="15" t="s">
        <v>128</v>
      </c>
    </row>
    <row r="713" s="16" customFormat="true" ht="36" hidden="false" customHeight="true" outlineLevel="2" collapsed="false">
      <c r="A713" s="20" t="s">
        <v>730</v>
      </c>
      <c r="B713" s="21" t="s">
        <v>3000</v>
      </c>
      <c r="C713" s="14" t="s">
        <v>3001</v>
      </c>
      <c r="D713" s="15" t="s">
        <v>271</v>
      </c>
    </row>
    <row r="714" s="16" customFormat="true" ht="12" hidden="false" customHeight="true" outlineLevel="2" collapsed="false">
      <c r="A714" s="20" t="s">
        <v>731</v>
      </c>
      <c r="B714" s="21" t="s">
        <v>3002</v>
      </c>
      <c r="C714" s="22" t="n">
        <v>360</v>
      </c>
      <c r="D714" s="15" t="s">
        <v>237</v>
      </c>
    </row>
    <row r="715" s="16" customFormat="true" ht="48" hidden="false" customHeight="true" outlineLevel="2" collapsed="false">
      <c r="A715" s="20" t="s">
        <v>732</v>
      </c>
      <c r="B715" s="21" t="s">
        <v>3003</v>
      </c>
      <c r="C715" s="22" t="n">
        <v>880</v>
      </c>
      <c r="D715" s="15" t="s">
        <v>128</v>
      </c>
    </row>
    <row r="716" s="16" customFormat="true" ht="12" hidden="false" customHeight="true" outlineLevel="2" collapsed="false">
      <c r="A716" s="20" t="s">
        <v>733</v>
      </c>
      <c r="B716" s="21" t="s">
        <v>3004</v>
      </c>
      <c r="C716" s="22" t="n">
        <v>125</v>
      </c>
      <c r="D716" s="15" t="s">
        <v>128</v>
      </c>
    </row>
    <row r="717" s="16" customFormat="true" ht="12" hidden="false" customHeight="true" outlineLevel="2" collapsed="false">
      <c r="A717" s="20" t="s">
        <v>734</v>
      </c>
      <c r="B717" s="21" t="s">
        <v>3005</v>
      </c>
      <c r="C717" s="22" t="n">
        <v>125</v>
      </c>
      <c r="D717" s="15" t="s">
        <v>128</v>
      </c>
    </row>
    <row r="718" s="16" customFormat="true" ht="12" hidden="false" customHeight="true" outlineLevel="2" collapsed="false">
      <c r="A718" s="20" t="s">
        <v>735</v>
      </c>
      <c r="B718" s="21" t="s">
        <v>3006</v>
      </c>
      <c r="C718" s="22" t="n">
        <v>375</v>
      </c>
      <c r="D718" s="15" t="s">
        <v>128</v>
      </c>
    </row>
    <row r="719" s="16" customFormat="true" ht="12" hidden="false" customHeight="true" outlineLevel="2" collapsed="false">
      <c r="A719" s="20" t="s">
        <v>736</v>
      </c>
      <c r="B719" s="21" t="s">
        <v>3007</v>
      </c>
      <c r="C719" s="22" t="n">
        <v>110</v>
      </c>
      <c r="D719" s="15" t="s">
        <v>128</v>
      </c>
    </row>
    <row r="720" s="16" customFormat="true" ht="12" hidden="false" customHeight="true" outlineLevel="2" collapsed="false">
      <c r="A720" s="20" t="s">
        <v>737</v>
      </c>
      <c r="B720" s="21" t="s">
        <v>3008</v>
      </c>
      <c r="C720" s="22" t="n">
        <v>110</v>
      </c>
      <c r="D720" s="15" t="s">
        <v>128</v>
      </c>
    </row>
    <row r="721" s="16" customFormat="true" ht="24" hidden="false" customHeight="true" outlineLevel="2" collapsed="false">
      <c r="A721" s="20" t="s">
        <v>738</v>
      </c>
      <c r="B721" s="21" t="s">
        <v>3009</v>
      </c>
      <c r="C721" s="22" t="n">
        <v>160</v>
      </c>
      <c r="D721" s="15" t="s">
        <v>128</v>
      </c>
    </row>
    <row r="722" s="16" customFormat="true" ht="24" hidden="false" customHeight="true" outlineLevel="2" collapsed="false">
      <c r="A722" s="20" t="s">
        <v>739</v>
      </c>
      <c r="B722" s="21" t="s">
        <v>3010</v>
      </c>
      <c r="C722" s="22" t="n">
        <v>630</v>
      </c>
      <c r="D722" s="15" t="s">
        <v>128</v>
      </c>
    </row>
    <row r="723" s="16" customFormat="true" ht="12" hidden="false" customHeight="true" outlineLevel="2" collapsed="false">
      <c r="A723" s="20" t="s">
        <v>740</v>
      </c>
      <c r="B723" s="21" t="s">
        <v>3011</v>
      </c>
      <c r="C723" s="22" t="n">
        <v>470</v>
      </c>
      <c r="D723" s="15" t="s">
        <v>128</v>
      </c>
    </row>
    <row r="724" s="16" customFormat="true" ht="36" hidden="false" customHeight="true" outlineLevel="2" collapsed="false">
      <c r="A724" s="20" t="s">
        <v>741</v>
      </c>
      <c r="B724" s="21" t="s">
        <v>3012</v>
      </c>
      <c r="C724" s="22" t="n">
        <v>305</v>
      </c>
      <c r="D724" s="15" t="s">
        <v>135</v>
      </c>
    </row>
    <row r="725" s="16" customFormat="true" ht="24" hidden="false" customHeight="true" outlineLevel="2" collapsed="false">
      <c r="A725" s="20" t="s">
        <v>742</v>
      </c>
      <c r="B725" s="21" t="s">
        <v>3013</v>
      </c>
      <c r="C725" s="14" t="s">
        <v>3014</v>
      </c>
      <c r="D725" s="15" t="s">
        <v>235</v>
      </c>
    </row>
    <row r="726" s="16" customFormat="true" ht="12" hidden="false" customHeight="true" outlineLevel="2" collapsed="false">
      <c r="A726" s="20" t="s">
        <v>743</v>
      </c>
      <c r="B726" s="21" t="s">
        <v>3015</v>
      </c>
      <c r="C726" s="22" t="n">
        <v>185</v>
      </c>
      <c r="D726" s="15" t="s">
        <v>271</v>
      </c>
    </row>
    <row r="727" s="16" customFormat="true" ht="12" hidden="false" customHeight="true" outlineLevel="2" collapsed="false">
      <c r="A727" s="20" t="s">
        <v>744</v>
      </c>
      <c r="B727" s="21" t="s">
        <v>3016</v>
      </c>
      <c r="C727" s="22" t="n">
        <v>420</v>
      </c>
      <c r="D727" s="15" t="s">
        <v>271</v>
      </c>
    </row>
    <row r="728" s="16" customFormat="true" ht="24" hidden="false" customHeight="true" outlineLevel="2" collapsed="false">
      <c r="A728" s="20" t="s">
        <v>745</v>
      </c>
      <c r="B728" s="21" t="s">
        <v>3017</v>
      </c>
      <c r="C728" s="22" t="n">
        <v>365</v>
      </c>
      <c r="D728" s="15" t="s">
        <v>271</v>
      </c>
    </row>
    <row r="729" s="16" customFormat="true" ht="24" hidden="false" customHeight="true" outlineLevel="2" collapsed="false">
      <c r="A729" s="20" t="s">
        <v>746</v>
      </c>
      <c r="B729" s="21" t="s">
        <v>3018</v>
      </c>
      <c r="C729" s="22" t="n">
        <v>595</v>
      </c>
      <c r="D729" s="15" t="s">
        <v>271</v>
      </c>
    </row>
    <row r="730" s="16" customFormat="true" ht="48" hidden="false" customHeight="true" outlineLevel="2" collapsed="false">
      <c r="A730" s="20" t="s">
        <v>747</v>
      </c>
      <c r="B730" s="21" t="s">
        <v>3019</v>
      </c>
      <c r="C730" s="14" t="s">
        <v>3020</v>
      </c>
      <c r="D730" s="15" t="s">
        <v>56</v>
      </c>
    </row>
    <row r="731" s="16" customFormat="true" ht="12" hidden="false" customHeight="true" outlineLevel="2" collapsed="false">
      <c r="A731" s="20" t="s">
        <v>748</v>
      </c>
      <c r="B731" s="21" t="s">
        <v>3021</v>
      </c>
      <c r="C731" s="22" t="n">
        <v>560</v>
      </c>
      <c r="D731" s="15" t="s">
        <v>128</v>
      </c>
    </row>
    <row r="732" s="16" customFormat="true" ht="24" hidden="false" customHeight="true" outlineLevel="2" collapsed="false">
      <c r="A732" s="20" t="s">
        <v>749</v>
      </c>
      <c r="B732" s="21" t="s">
        <v>3022</v>
      </c>
      <c r="C732" s="14" t="s">
        <v>2316</v>
      </c>
      <c r="D732" s="15" t="s">
        <v>128</v>
      </c>
    </row>
    <row r="733" s="16" customFormat="true" ht="12" hidden="false" customHeight="true" outlineLevel="2" collapsed="false">
      <c r="A733" s="20" t="s">
        <v>750</v>
      </c>
      <c r="B733" s="21" t="s">
        <v>3023</v>
      </c>
      <c r="C733" s="14" t="s">
        <v>2515</v>
      </c>
      <c r="D733" s="15" t="s">
        <v>128</v>
      </c>
    </row>
    <row r="734" s="16" customFormat="true" ht="12" hidden="false" customHeight="true" outlineLevel="2" collapsed="false">
      <c r="A734" s="20" t="s">
        <v>751</v>
      </c>
      <c r="B734" s="21" t="s">
        <v>3024</v>
      </c>
      <c r="C734" s="22" t="n">
        <v>450</v>
      </c>
      <c r="D734" s="15" t="s">
        <v>73</v>
      </c>
    </row>
    <row r="735" s="16" customFormat="true" ht="12" hidden="false" customHeight="true" outlineLevel="2" collapsed="false">
      <c r="A735" s="20" t="s">
        <v>752</v>
      </c>
      <c r="B735" s="21" t="s">
        <v>3025</v>
      </c>
      <c r="C735" s="22" t="n">
        <v>400</v>
      </c>
      <c r="D735" s="15" t="s">
        <v>73</v>
      </c>
    </row>
    <row r="736" s="16" customFormat="true" ht="12" hidden="false" customHeight="true" outlineLevel="2" collapsed="false">
      <c r="A736" s="20" t="s">
        <v>753</v>
      </c>
      <c r="B736" s="21" t="s">
        <v>3026</v>
      </c>
      <c r="C736" s="22" t="n">
        <v>400</v>
      </c>
      <c r="D736" s="15" t="s">
        <v>73</v>
      </c>
    </row>
    <row r="737" s="16" customFormat="true" ht="24" hidden="false" customHeight="true" outlineLevel="2" collapsed="false">
      <c r="A737" s="20" t="s">
        <v>754</v>
      </c>
      <c r="B737" s="21" t="s">
        <v>3027</v>
      </c>
      <c r="C737" s="14" t="s">
        <v>3028</v>
      </c>
      <c r="D737" s="15" t="s">
        <v>285</v>
      </c>
    </row>
    <row r="738" s="16" customFormat="true" ht="24" hidden="false" customHeight="true" outlineLevel="2" collapsed="false">
      <c r="A738" s="20" t="s">
        <v>755</v>
      </c>
      <c r="B738" s="21" t="s">
        <v>3029</v>
      </c>
      <c r="C738" s="14" t="s">
        <v>3028</v>
      </c>
      <c r="D738" s="15" t="s">
        <v>285</v>
      </c>
    </row>
    <row r="739" s="16" customFormat="true" ht="12" hidden="false" customHeight="true" outlineLevel="2" collapsed="false">
      <c r="A739" s="20" t="s">
        <v>756</v>
      </c>
      <c r="B739" s="21" t="s">
        <v>3030</v>
      </c>
      <c r="C739" s="22" t="n">
        <v>310</v>
      </c>
      <c r="D739" s="15" t="s">
        <v>271</v>
      </c>
    </row>
    <row r="740" s="16" customFormat="true" ht="12" hidden="false" customHeight="true" outlineLevel="2" collapsed="false">
      <c r="A740" s="20" t="s">
        <v>757</v>
      </c>
      <c r="B740" s="21" t="s">
        <v>3031</v>
      </c>
      <c r="C740" s="22" t="n">
        <v>310</v>
      </c>
      <c r="D740" s="15" t="s">
        <v>271</v>
      </c>
    </row>
    <row r="741" s="16" customFormat="true" ht="36" hidden="false" customHeight="true" outlineLevel="2" collapsed="false">
      <c r="A741" s="20" t="s">
        <v>758</v>
      </c>
      <c r="B741" s="21" t="s">
        <v>3032</v>
      </c>
      <c r="C741" s="22" t="n">
        <v>425</v>
      </c>
      <c r="D741" s="15" t="s">
        <v>128</v>
      </c>
    </row>
    <row r="742" s="16" customFormat="true" ht="48" hidden="false" customHeight="true" outlineLevel="2" collapsed="false">
      <c r="A742" s="20" t="s">
        <v>759</v>
      </c>
      <c r="B742" s="21" t="s">
        <v>3033</v>
      </c>
      <c r="C742" s="22" t="n">
        <v>510</v>
      </c>
      <c r="D742" s="15" t="s">
        <v>128</v>
      </c>
    </row>
    <row r="743" s="16" customFormat="true" ht="120" hidden="false" customHeight="true" outlineLevel="2" collapsed="false">
      <c r="A743" s="20" t="s">
        <v>760</v>
      </c>
      <c r="B743" s="21" t="s">
        <v>3034</v>
      </c>
      <c r="C743" s="14" t="n">
        <v>900</v>
      </c>
      <c r="D743" s="15" t="s">
        <v>761</v>
      </c>
    </row>
    <row r="744" s="16" customFormat="true" ht="120" hidden="false" customHeight="true" outlineLevel="2" collapsed="false">
      <c r="A744" s="20" t="s">
        <v>762</v>
      </c>
      <c r="B744" s="21" t="s">
        <v>3035</v>
      </c>
      <c r="C744" s="14" t="s">
        <v>3036</v>
      </c>
      <c r="D744" s="15" t="s">
        <v>763</v>
      </c>
    </row>
    <row r="745" s="16" customFormat="true" ht="15" hidden="false" customHeight="true" outlineLevel="1" collapsed="false">
      <c r="A745" s="17" t="s">
        <v>3037</v>
      </c>
      <c r="B745" s="17"/>
      <c r="C745" s="18"/>
      <c r="D745" s="19"/>
    </row>
    <row r="746" s="16" customFormat="true" ht="24" hidden="false" customHeight="true" outlineLevel="2" collapsed="false">
      <c r="A746" s="20" t="s">
        <v>764</v>
      </c>
      <c r="B746" s="21" t="s">
        <v>3038</v>
      </c>
      <c r="C746" s="22" t="n">
        <v>605</v>
      </c>
      <c r="D746" s="15" t="s">
        <v>765</v>
      </c>
    </row>
    <row r="747" s="16" customFormat="true" ht="24" hidden="false" customHeight="true" outlineLevel="2" collapsed="false">
      <c r="A747" s="20" t="s">
        <v>766</v>
      </c>
      <c r="B747" s="21" t="s">
        <v>3039</v>
      </c>
      <c r="C747" s="22" t="n">
        <v>605</v>
      </c>
      <c r="D747" s="15" t="s">
        <v>765</v>
      </c>
    </row>
    <row r="748" s="16" customFormat="true" ht="24" hidden="false" customHeight="true" outlineLevel="2" collapsed="false">
      <c r="A748" s="20" t="s">
        <v>767</v>
      </c>
      <c r="B748" s="21" t="s">
        <v>3040</v>
      </c>
      <c r="C748" s="22" t="n">
        <v>255</v>
      </c>
      <c r="D748" s="15" t="s">
        <v>768</v>
      </c>
    </row>
    <row r="749" s="16" customFormat="true" ht="12" hidden="false" customHeight="true" outlineLevel="2" collapsed="false">
      <c r="A749" s="20" t="s">
        <v>769</v>
      </c>
      <c r="B749" s="21" t="s">
        <v>3041</v>
      </c>
      <c r="C749" s="22" t="n">
        <v>390</v>
      </c>
      <c r="D749" s="15" t="s">
        <v>399</v>
      </c>
    </row>
    <row r="750" s="16" customFormat="true" ht="24" hidden="false" customHeight="true" outlineLevel="2" collapsed="false">
      <c r="A750" s="20" t="s">
        <v>770</v>
      </c>
      <c r="B750" s="21" t="s">
        <v>3042</v>
      </c>
      <c r="C750" s="14" t="s">
        <v>3043</v>
      </c>
      <c r="D750" s="15" t="s">
        <v>187</v>
      </c>
    </row>
    <row r="751" s="16" customFormat="true" ht="12" hidden="false" customHeight="true" outlineLevel="2" collapsed="false">
      <c r="A751" s="20" t="s">
        <v>771</v>
      </c>
      <c r="B751" s="21" t="s">
        <v>3044</v>
      </c>
      <c r="C751" s="22" t="n">
        <v>80</v>
      </c>
      <c r="D751" s="15" t="s">
        <v>772</v>
      </c>
    </row>
    <row r="752" s="16" customFormat="true" ht="12" hidden="false" customHeight="true" outlineLevel="2" collapsed="false">
      <c r="A752" s="20" t="s">
        <v>773</v>
      </c>
      <c r="B752" s="21" t="s">
        <v>3045</v>
      </c>
      <c r="C752" s="22" t="n">
        <v>255</v>
      </c>
      <c r="D752" s="15" t="s">
        <v>774</v>
      </c>
    </row>
    <row r="753" s="16" customFormat="true" ht="12" hidden="false" customHeight="true" outlineLevel="2" collapsed="false">
      <c r="A753" s="20" t="s">
        <v>775</v>
      </c>
      <c r="B753" s="21" t="s">
        <v>3046</v>
      </c>
      <c r="C753" s="22" t="n">
        <v>310</v>
      </c>
      <c r="D753" s="15" t="s">
        <v>776</v>
      </c>
    </row>
    <row r="754" s="16" customFormat="true" ht="36" hidden="false" customHeight="true" outlineLevel="2" collapsed="false">
      <c r="A754" s="20" t="s">
        <v>777</v>
      </c>
      <c r="B754" s="21" t="s">
        <v>3047</v>
      </c>
      <c r="C754" s="22" t="n">
        <v>345</v>
      </c>
      <c r="D754" s="15" t="s">
        <v>778</v>
      </c>
    </row>
    <row r="755" s="16" customFormat="true" ht="24" hidden="false" customHeight="true" outlineLevel="2" collapsed="false">
      <c r="A755" s="20" t="s">
        <v>779</v>
      </c>
      <c r="B755" s="21" t="s">
        <v>3048</v>
      </c>
      <c r="C755" s="22" t="n">
        <v>235</v>
      </c>
      <c r="D755" s="24" t="n">
        <v>2</v>
      </c>
    </row>
    <row r="756" s="16" customFormat="true" ht="24" hidden="false" customHeight="true" outlineLevel="2" collapsed="false">
      <c r="A756" s="20" t="s">
        <v>780</v>
      </c>
      <c r="B756" s="21" t="s">
        <v>3049</v>
      </c>
      <c r="C756" s="22" t="n">
        <v>305</v>
      </c>
      <c r="D756" s="15" t="s">
        <v>778</v>
      </c>
    </row>
    <row r="757" s="16" customFormat="true" ht="24" hidden="false" customHeight="true" outlineLevel="2" collapsed="false">
      <c r="A757" s="20" t="s">
        <v>781</v>
      </c>
      <c r="B757" s="21" t="s">
        <v>3050</v>
      </c>
      <c r="C757" s="22" t="n">
        <v>455</v>
      </c>
      <c r="D757" s="15" t="s">
        <v>768</v>
      </c>
    </row>
    <row r="758" s="16" customFormat="true" ht="12" hidden="false" customHeight="true" outlineLevel="2" collapsed="false">
      <c r="A758" s="20" t="s">
        <v>782</v>
      </c>
      <c r="B758" s="21" t="s">
        <v>3051</v>
      </c>
      <c r="C758" s="22" t="n">
        <v>550</v>
      </c>
      <c r="D758" s="15" t="s">
        <v>783</v>
      </c>
    </row>
    <row r="759" s="16" customFormat="true" ht="24" hidden="false" customHeight="true" outlineLevel="2" collapsed="false">
      <c r="A759" s="20" t="s">
        <v>784</v>
      </c>
      <c r="B759" s="21" t="s">
        <v>3052</v>
      </c>
      <c r="C759" s="22" t="n">
        <v>255</v>
      </c>
      <c r="D759" s="15" t="s">
        <v>768</v>
      </c>
    </row>
    <row r="760" s="16" customFormat="true" ht="12" hidden="false" customHeight="true" outlineLevel="2" collapsed="false">
      <c r="A760" s="20" t="s">
        <v>785</v>
      </c>
      <c r="B760" s="21" t="s">
        <v>3053</v>
      </c>
      <c r="C760" s="22" t="n">
        <v>260</v>
      </c>
      <c r="D760" s="15" t="s">
        <v>279</v>
      </c>
    </row>
    <row r="761" s="16" customFormat="true" ht="12" hidden="false" customHeight="true" outlineLevel="2" collapsed="false">
      <c r="A761" s="20" t="s">
        <v>786</v>
      </c>
      <c r="B761" s="21" t="s">
        <v>3054</v>
      </c>
      <c r="C761" s="22" t="n">
        <v>260</v>
      </c>
      <c r="D761" s="15" t="s">
        <v>279</v>
      </c>
    </row>
    <row r="762" s="16" customFormat="true" ht="48" hidden="false" customHeight="true" outlineLevel="2" collapsed="false">
      <c r="A762" s="20" t="s">
        <v>787</v>
      </c>
      <c r="B762" s="21" t="s">
        <v>3055</v>
      </c>
      <c r="C762" s="14" t="s">
        <v>2885</v>
      </c>
      <c r="D762" s="24" t="n">
        <v>3</v>
      </c>
    </row>
    <row r="763" s="16" customFormat="true" ht="12" hidden="false" customHeight="true" outlineLevel="2" collapsed="false">
      <c r="A763" s="20" t="s">
        <v>788</v>
      </c>
      <c r="B763" s="21" t="s">
        <v>3056</v>
      </c>
      <c r="C763" s="22" t="n">
        <v>550</v>
      </c>
      <c r="D763" s="15" t="s">
        <v>783</v>
      </c>
    </row>
    <row r="764" s="16" customFormat="true" ht="12" hidden="false" customHeight="true" outlineLevel="2" collapsed="false">
      <c r="A764" s="20" t="s">
        <v>789</v>
      </c>
      <c r="B764" s="21" t="s">
        <v>3057</v>
      </c>
      <c r="C764" s="22" t="n">
        <v>345</v>
      </c>
      <c r="D764" s="15" t="s">
        <v>774</v>
      </c>
    </row>
    <row r="765" s="16" customFormat="true" ht="12" hidden="false" customHeight="true" outlineLevel="2" collapsed="false">
      <c r="A765" s="20" t="s">
        <v>790</v>
      </c>
      <c r="B765" s="21" t="s">
        <v>3058</v>
      </c>
      <c r="C765" s="22" t="n">
        <v>430</v>
      </c>
      <c r="D765" s="15" t="s">
        <v>774</v>
      </c>
    </row>
    <row r="766" s="16" customFormat="true" ht="12" hidden="false" customHeight="true" outlineLevel="2" collapsed="false">
      <c r="A766" s="20" t="s">
        <v>791</v>
      </c>
      <c r="B766" s="21" t="s">
        <v>3059</v>
      </c>
      <c r="C766" s="22" t="n">
        <v>550</v>
      </c>
      <c r="D766" s="15" t="s">
        <v>783</v>
      </c>
    </row>
    <row r="767" s="16" customFormat="true" ht="12" hidden="false" customHeight="true" outlineLevel="2" collapsed="false">
      <c r="A767" s="20" t="s">
        <v>792</v>
      </c>
      <c r="B767" s="21" t="s">
        <v>3060</v>
      </c>
      <c r="C767" s="14" t="s">
        <v>2337</v>
      </c>
      <c r="D767" s="15" t="s">
        <v>506</v>
      </c>
    </row>
    <row r="768" s="16" customFormat="true" ht="24" hidden="false" customHeight="true" outlineLevel="2" collapsed="false">
      <c r="A768" s="20" t="s">
        <v>793</v>
      </c>
      <c r="B768" s="21" t="s">
        <v>3061</v>
      </c>
      <c r="C768" s="22" t="n">
        <v>365</v>
      </c>
      <c r="D768" s="15" t="s">
        <v>768</v>
      </c>
    </row>
    <row r="769" s="16" customFormat="true" ht="12" hidden="false" customHeight="true" outlineLevel="2" collapsed="false">
      <c r="A769" s="20" t="s">
        <v>794</v>
      </c>
      <c r="B769" s="21" t="s">
        <v>3062</v>
      </c>
      <c r="C769" s="22" t="n">
        <v>397</v>
      </c>
      <c r="D769" s="15" t="s">
        <v>768</v>
      </c>
    </row>
    <row r="770" s="16" customFormat="true" ht="12" hidden="false" customHeight="true" outlineLevel="2" collapsed="false">
      <c r="A770" s="20" t="s">
        <v>795</v>
      </c>
      <c r="B770" s="21" t="s">
        <v>3063</v>
      </c>
      <c r="C770" s="22" t="n">
        <v>330</v>
      </c>
      <c r="D770" s="15" t="s">
        <v>235</v>
      </c>
    </row>
    <row r="771" s="16" customFormat="true" ht="12" hidden="false" customHeight="true" outlineLevel="2" collapsed="false">
      <c r="A771" s="20" t="s">
        <v>796</v>
      </c>
      <c r="B771" s="21" t="s">
        <v>3064</v>
      </c>
      <c r="C771" s="22" t="n">
        <v>385</v>
      </c>
      <c r="D771" s="15" t="s">
        <v>279</v>
      </c>
    </row>
    <row r="772" s="16" customFormat="true" ht="12" hidden="false" customHeight="true" outlineLevel="2" collapsed="false">
      <c r="A772" s="20" t="s">
        <v>797</v>
      </c>
      <c r="B772" s="21" t="s">
        <v>3065</v>
      </c>
      <c r="C772" s="22" t="n">
        <v>165</v>
      </c>
      <c r="D772" s="15" t="s">
        <v>135</v>
      </c>
    </row>
    <row r="773" s="16" customFormat="true" ht="24" hidden="false" customHeight="true" outlineLevel="2" collapsed="false">
      <c r="A773" s="20" t="s">
        <v>798</v>
      </c>
      <c r="B773" s="21" t="s">
        <v>3066</v>
      </c>
      <c r="C773" s="22" t="n">
        <v>850</v>
      </c>
      <c r="D773" s="15" t="s">
        <v>799</v>
      </c>
    </row>
    <row r="774" s="16" customFormat="true" ht="24" hidden="false" customHeight="true" outlineLevel="2" collapsed="false">
      <c r="A774" s="20" t="s">
        <v>800</v>
      </c>
      <c r="B774" s="21" t="s">
        <v>3067</v>
      </c>
      <c r="C774" s="22" t="n">
        <v>400</v>
      </c>
      <c r="D774" s="24" t="n">
        <v>5</v>
      </c>
    </row>
    <row r="775" s="16" customFormat="true" ht="36" hidden="false" customHeight="true" outlineLevel="2" collapsed="false">
      <c r="A775" s="20" t="s">
        <v>801</v>
      </c>
      <c r="B775" s="21" t="s">
        <v>3068</v>
      </c>
      <c r="C775" s="22" t="n">
        <v>410</v>
      </c>
      <c r="D775" s="24" t="n">
        <v>4</v>
      </c>
    </row>
    <row r="776" s="16" customFormat="true" ht="36" hidden="false" customHeight="true" outlineLevel="2" collapsed="false">
      <c r="A776" s="20" t="s">
        <v>802</v>
      </c>
      <c r="B776" s="21" t="s">
        <v>3069</v>
      </c>
      <c r="C776" s="14" t="s">
        <v>3070</v>
      </c>
      <c r="D776" s="15" t="s">
        <v>31</v>
      </c>
    </row>
    <row r="777" s="16" customFormat="true" ht="36" hidden="false" customHeight="true" outlineLevel="2" collapsed="false">
      <c r="A777" s="20" t="s">
        <v>803</v>
      </c>
      <c r="B777" s="21" t="s">
        <v>3071</v>
      </c>
      <c r="C777" s="14" t="s">
        <v>3072</v>
      </c>
      <c r="D777" s="15" t="s">
        <v>31</v>
      </c>
    </row>
    <row r="778" s="16" customFormat="true" ht="24" hidden="false" customHeight="true" outlineLevel="2" collapsed="false">
      <c r="A778" s="20" t="s">
        <v>804</v>
      </c>
      <c r="B778" s="21" t="s">
        <v>3073</v>
      </c>
      <c r="C778" s="22" t="n">
        <v>220</v>
      </c>
      <c r="D778" s="15" t="s">
        <v>768</v>
      </c>
    </row>
    <row r="779" s="16" customFormat="true" ht="12" hidden="false" customHeight="true" outlineLevel="2" collapsed="false">
      <c r="A779" s="20" t="s">
        <v>805</v>
      </c>
      <c r="B779" s="21" t="s">
        <v>3074</v>
      </c>
      <c r="C779" s="22" t="n">
        <v>500</v>
      </c>
      <c r="D779" s="15" t="s">
        <v>806</v>
      </c>
    </row>
    <row r="780" s="16" customFormat="true" ht="24" hidden="false" customHeight="true" outlineLevel="2" collapsed="false">
      <c r="A780" s="20" t="s">
        <v>807</v>
      </c>
      <c r="B780" s="21" t="s">
        <v>3075</v>
      </c>
      <c r="C780" s="22" t="n">
        <v>150</v>
      </c>
      <c r="D780" s="15" t="s">
        <v>768</v>
      </c>
    </row>
    <row r="781" s="16" customFormat="true" ht="12" hidden="false" customHeight="true" outlineLevel="2" collapsed="false">
      <c r="A781" s="20" t="s">
        <v>808</v>
      </c>
      <c r="B781" s="21" t="s">
        <v>3076</v>
      </c>
      <c r="C781" s="14" t="s">
        <v>3077</v>
      </c>
      <c r="D781" s="15" t="s">
        <v>279</v>
      </c>
    </row>
    <row r="782" s="16" customFormat="true" ht="24" hidden="false" customHeight="true" outlineLevel="2" collapsed="false">
      <c r="A782" s="20" t="s">
        <v>809</v>
      </c>
      <c r="B782" s="21" t="s">
        <v>3078</v>
      </c>
      <c r="C782" s="22" t="n">
        <v>245</v>
      </c>
      <c r="D782" s="15" t="s">
        <v>648</v>
      </c>
    </row>
    <row r="783" s="16" customFormat="true" ht="24" hidden="false" customHeight="true" outlineLevel="2" collapsed="false">
      <c r="A783" s="20" t="s">
        <v>810</v>
      </c>
      <c r="B783" s="21" t="s">
        <v>3079</v>
      </c>
      <c r="C783" s="22" t="n">
        <v>375</v>
      </c>
      <c r="D783" s="15" t="s">
        <v>506</v>
      </c>
    </row>
    <row r="784" s="16" customFormat="true" ht="36" hidden="false" customHeight="true" outlineLevel="2" collapsed="false">
      <c r="A784" s="20" t="s">
        <v>811</v>
      </c>
      <c r="B784" s="21" t="s">
        <v>3080</v>
      </c>
      <c r="C784" s="22" t="n">
        <v>365</v>
      </c>
      <c r="D784" s="15" t="s">
        <v>506</v>
      </c>
    </row>
    <row r="785" s="16" customFormat="true" ht="36" hidden="false" customHeight="true" outlineLevel="2" collapsed="false">
      <c r="A785" s="20" t="s">
        <v>812</v>
      </c>
      <c r="B785" s="21" t="s">
        <v>3081</v>
      </c>
      <c r="C785" s="22" t="n">
        <v>385</v>
      </c>
      <c r="D785" s="15" t="s">
        <v>813</v>
      </c>
    </row>
    <row r="786" s="16" customFormat="true" ht="24" hidden="false" customHeight="true" outlineLevel="2" collapsed="false">
      <c r="A786" s="20" t="s">
        <v>814</v>
      </c>
      <c r="B786" s="21" t="s">
        <v>3082</v>
      </c>
      <c r="C786" s="22" t="n">
        <v>325</v>
      </c>
      <c r="D786" s="15" t="s">
        <v>768</v>
      </c>
    </row>
    <row r="787" s="16" customFormat="true" ht="36" hidden="false" customHeight="true" outlineLevel="2" collapsed="false">
      <c r="A787" s="20" t="s">
        <v>815</v>
      </c>
      <c r="B787" s="21" t="s">
        <v>3083</v>
      </c>
      <c r="C787" s="14" t="s">
        <v>3084</v>
      </c>
      <c r="D787" s="24" t="n">
        <v>3</v>
      </c>
    </row>
    <row r="788" s="16" customFormat="true" ht="24" hidden="false" customHeight="true" outlineLevel="2" collapsed="false">
      <c r="A788" s="20" t="s">
        <v>816</v>
      </c>
      <c r="B788" s="21" t="s">
        <v>3085</v>
      </c>
      <c r="C788" s="22" t="n">
        <v>615</v>
      </c>
      <c r="D788" s="15" t="s">
        <v>73</v>
      </c>
    </row>
    <row r="789" s="16" customFormat="true" ht="15" hidden="false" customHeight="true" outlineLevel="1" collapsed="false">
      <c r="A789" s="17" t="s">
        <v>3086</v>
      </c>
      <c r="B789" s="17"/>
      <c r="C789" s="18"/>
      <c r="D789" s="19"/>
    </row>
    <row r="790" s="16" customFormat="true" ht="36" hidden="false" customHeight="true" outlineLevel="2" collapsed="false">
      <c r="A790" s="20" t="s">
        <v>817</v>
      </c>
      <c r="B790" s="21" t="s">
        <v>3087</v>
      </c>
      <c r="C790" s="22" t="n">
        <v>155</v>
      </c>
      <c r="D790" s="24" t="n">
        <v>3</v>
      </c>
    </row>
    <row r="791" s="16" customFormat="true" ht="24" hidden="false" customHeight="true" outlineLevel="2" collapsed="false">
      <c r="A791" s="20" t="s">
        <v>818</v>
      </c>
      <c r="B791" s="21" t="s">
        <v>3088</v>
      </c>
      <c r="C791" s="22" t="n">
        <v>245</v>
      </c>
      <c r="D791" s="24" t="n">
        <v>3</v>
      </c>
    </row>
    <row r="792" s="16" customFormat="true" ht="24" hidden="false" customHeight="true" outlineLevel="2" collapsed="false">
      <c r="A792" s="20" t="s">
        <v>819</v>
      </c>
      <c r="B792" s="21" t="s">
        <v>3089</v>
      </c>
      <c r="C792" s="22" t="n">
        <v>235</v>
      </c>
      <c r="D792" s="24" t="n">
        <v>3</v>
      </c>
    </row>
    <row r="793" s="16" customFormat="true" ht="24" hidden="false" customHeight="true" outlineLevel="2" collapsed="false">
      <c r="A793" s="20" t="s">
        <v>820</v>
      </c>
      <c r="B793" s="21" t="s">
        <v>3090</v>
      </c>
      <c r="C793" s="22" t="n">
        <v>245</v>
      </c>
      <c r="D793" s="24" t="n">
        <v>3</v>
      </c>
    </row>
    <row r="794" s="16" customFormat="true" ht="36" hidden="false" customHeight="true" outlineLevel="2" collapsed="false">
      <c r="A794" s="20" t="s">
        <v>821</v>
      </c>
      <c r="B794" s="21" t="s">
        <v>3091</v>
      </c>
      <c r="C794" s="22" t="n">
        <v>245</v>
      </c>
      <c r="D794" s="24" t="n">
        <v>3</v>
      </c>
    </row>
    <row r="795" s="16" customFormat="true" ht="24" hidden="false" customHeight="true" outlineLevel="2" collapsed="false">
      <c r="A795" s="20" t="s">
        <v>822</v>
      </c>
      <c r="B795" s="21" t="s">
        <v>3092</v>
      </c>
      <c r="C795" s="22" t="n">
        <v>245</v>
      </c>
      <c r="D795" s="24" t="n">
        <v>3</v>
      </c>
    </row>
    <row r="796" s="16" customFormat="true" ht="48" hidden="false" customHeight="true" outlineLevel="2" collapsed="false">
      <c r="A796" s="20" t="s">
        <v>823</v>
      </c>
      <c r="B796" s="21" t="s">
        <v>3093</v>
      </c>
      <c r="C796" s="14" t="s">
        <v>3094</v>
      </c>
      <c r="D796" s="15" t="s">
        <v>506</v>
      </c>
    </row>
    <row r="797" s="16" customFormat="true" ht="24" hidden="false" customHeight="true" outlineLevel="2" collapsed="false">
      <c r="A797" s="20" t="s">
        <v>824</v>
      </c>
      <c r="B797" s="21" t="s">
        <v>3095</v>
      </c>
      <c r="C797" s="14" t="s">
        <v>3096</v>
      </c>
      <c r="D797" s="15" t="s">
        <v>279</v>
      </c>
    </row>
    <row r="798" s="16" customFormat="true" ht="24" hidden="false" customHeight="true" outlineLevel="2" collapsed="false">
      <c r="A798" s="20" t="s">
        <v>825</v>
      </c>
      <c r="B798" s="21" t="s">
        <v>3097</v>
      </c>
      <c r="C798" s="14" t="s">
        <v>3098</v>
      </c>
      <c r="D798" s="15" t="s">
        <v>472</v>
      </c>
    </row>
    <row r="799" s="16" customFormat="true" ht="24" hidden="false" customHeight="true" outlineLevel="2" collapsed="false">
      <c r="A799" s="20" t="s">
        <v>826</v>
      </c>
      <c r="B799" s="21" t="s">
        <v>3099</v>
      </c>
      <c r="C799" s="14" t="s">
        <v>2222</v>
      </c>
      <c r="D799" s="15" t="s">
        <v>279</v>
      </c>
    </row>
    <row r="800" s="16" customFormat="true" ht="36" hidden="false" customHeight="true" outlineLevel="2" collapsed="false">
      <c r="A800" s="20" t="s">
        <v>827</v>
      </c>
      <c r="B800" s="21" t="s">
        <v>3100</v>
      </c>
      <c r="C800" s="14" t="s">
        <v>3072</v>
      </c>
      <c r="D800" s="15" t="s">
        <v>279</v>
      </c>
    </row>
    <row r="801" s="16" customFormat="true" ht="48" hidden="false" customHeight="true" outlineLevel="2" collapsed="false">
      <c r="A801" s="20" t="s">
        <v>828</v>
      </c>
      <c r="B801" s="21" t="s">
        <v>3101</v>
      </c>
      <c r="C801" s="14" t="s">
        <v>2804</v>
      </c>
      <c r="D801" s="15" t="s">
        <v>279</v>
      </c>
    </row>
    <row r="802" s="16" customFormat="true" ht="48" hidden="false" customHeight="true" outlineLevel="2" collapsed="false">
      <c r="A802" s="20" t="s">
        <v>829</v>
      </c>
      <c r="B802" s="21" t="s">
        <v>3102</v>
      </c>
      <c r="C802" s="14" t="s">
        <v>2804</v>
      </c>
      <c r="D802" s="15" t="s">
        <v>279</v>
      </c>
    </row>
    <row r="803" s="16" customFormat="true" ht="24" hidden="false" customHeight="true" outlineLevel="2" collapsed="false">
      <c r="A803" s="20" t="s">
        <v>830</v>
      </c>
      <c r="B803" s="21" t="s">
        <v>3103</v>
      </c>
      <c r="C803" s="14" t="s">
        <v>3104</v>
      </c>
      <c r="D803" s="15" t="s">
        <v>237</v>
      </c>
    </row>
    <row r="804" s="16" customFormat="true" ht="72" hidden="false" customHeight="true" outlineLevel="2" collapsed="false">
      <c r="A804" s="20" t="s">
        <v>831</v>
      </c>
      <c r="B804" s="21" t="s">
        <v>3105</v>
      </c>
      <c r="C804" s="14" t="s">
        <v>3106</v>
      </c>
      <c r="D804" s="15" t="s">
        <v>279</v>
      </c>
    </row>
    <row r="805" s="16" customFormat="true" ht="12" hidden="false" customHeight="true" outlineLevel="2" collapsed="false">
      <c r="A805" s="20" t="s">
        <v>832</v>
      </c>
      <c r="B805" s="21" t="s">
        <v>3107</v>
      </c>
      <c r="C805" s="22" t="n">
        <v>370</v>
      </c>
      <c r="D805" s="24" t="n">
        <v>3</v>
      </c>
    </row>
    <row r="806" s="16" customFormat="true" ht="24" hidden="false" customHeight="true" outlineLevel="2" collapsed="false">
      <c r="A806" s="20" t="s">
        <v>833</v>
      </c>
      <c r="B806" s="21" t="s">
        <v>3108</v>
      </c>
      <c r="C806" s="22" t="n">
        <v>245</v>
      </c>
      <c r="D806" s="24" t="n">
        <v>3</v>
      </c>
    </row>
    <row r="807" s="16" customFormat="true" ht="12" hidden="false" customHeight="true" outlineLevel="2" collapsed="false">
      <c r="A807" s="20" t="s">
        <v>834</v>
      </c>
      <c r="B807" s="21" t="s">
        <v>3109</v>
      </c>
      <c r="C807" s="22" t="n">
        <v>245</v>
      </c>
      <c r="D807" s="24" t="n">
        <v>3</v>
      </c>
    </row>
    <row r="808" s="16" customFormat="true" ht="12" hidden="false" customHeight="true" outlineLevel="2" collapsed="false">
      <c r="A808" s="20" t="s">
        <v>835</v>
      </c>
      <c r="B808" s="21" t="s">
        <v>3110</v>
      </c>
      <c r="C808" s="22" t="n">
        <v>245</v>
      </c>
      <c r="D808" s="24" t="n">
        <v>3</v>
      </c>
    </row>
    <row r="809" s="16" customFormat="true" ht="12" hidden="false" customHeight="true" outlineLevel="2" collapsed="false">
      <c r="A809" s="20" t="s">
        <v>836</v>
      </c>
      <c r="B809" s="21" t="s">
        <v>3111</v>
      </c>
      <c r="C809" s="22" t="n">
        <v>245</v>
      </c>
      <c r="D809" s="24" t="n">
        <v>3</v>
      </c>
    </row>
    <row r="810" s="16" customFormat="true" ht="36" hidden="false" customHeight="true" outlineLevel="2" collapsed="false">
      <c r="A810" s="20" t="s">
        <v>837</v>
      </c>
      <c r="B810" s="21" t="s">
        <v>3112</v>
      </c>
      <c r="C810" s="14" t="s">
        <v>3113</v>
      </c>
      <c r="D810" s="24" t="n">
        <v>3</v>
      </c>
    </row>
    <row r="811" s="16" customFormat="true" ht="36" hidden="false" customHeight="true" outlineLevel="2" collapsed="false">
      <c r="A811" s="20" t="s">
        <v>838</v>
      </c>
      <c r="B811" s="21" t="s">
        <v>3114</v>
      </c>
      <c r="C811" s="14" t="s">
        <v>3113</v>
      </c>
      <c r="D811" s="24" t="n">
        <v>3</v>
      </c>
    </row>
    <row r="812" s="16" customFormat="true" ht="24" hidden="false" customHeight="true" outlineLevel="2" collapsed="false">
      <c r="A812" s="20" t="s">
        <v>839</v>
      </c>
      <c r="B812" s="21" t="s">
        <v>3115</v>
      </c>
      <c r="C812" s="22" t="n">
        <v>980</v>
      </c>
      <c r="D812" s="15" t="s">
        <v>271</v>
      </c>
    </row>
    <row r="813" s="16" customFormat="true" ht="12" hidden="false" customHeight="true" outlineLevel="2" collapsed="false">
      <c r="A813" s="20" t="s">
        <v>840</v>
      </c>
      <c r="B813" s="21" t="s">
        <v>3116</v>
      </c>
      <c r="C813" s="14" t="s">
        <v>3117</v>
      </c>
      <c r="D813" s="15" t="s">
        <v>506</v>
      </c>
    </row>
    <row r="814" s="16" customFormat="true" ht="12" hidden="false" customHeight="true" outlineLevel="2" collapsed="false">
      <c r="A814" s="20" t="s">
        <v>841</v>
      </c>
      <c r="B814" s="21" t="s">
        <v>3118</v>
      </c>
      <c r="C814" s="14" t="s">
        <v>3117</v>
      </c>
      <c r="D814" s="15" t="s">
        <v>506</v>
      </c>
    </row>
    <row r="815" s="16" customFormat="true" ht="12" hidden="false" customHeight="true" outlineLevel="2" collapsed="false">
      <c r="A815" s="20" t="s">
        <v>842</v>
      </c>
      <c r="B815" s="21" t="s">
        <v>3119</v>
      </c>
      <c r="C815" s="14" t="s">
        <v>3117</v>
      </c>
      <c r="D815" s="15" t="s">
        <v>506</v>
      </c>
    </row>
    <row r="816" s="16" customFormat="true" ht="12" hidden="false" customHeight="true" outlineLevel="2" collapsed="false">
      <c r="A816" s="20" t="s">
        <v>843</v>
      </c>
      <c r="B816" s="21" t="s">
        <v>3120</v>
      </c>
      <c r="C816" s="14" t="s">
        <v>3121</v>
      </c>
      <c r="D816" s="15" t="s">
        <v>506</v>
      </c>
    </row>
    <row r="817" s="16" customFormat="true" ht="12" hidden="false" customHeight="true" outlineLevel="2" collapsed="false">
      <c r="A817" s="20" t="s">
        <v>844</v>
      </c>
      <c r="B817" s="21" t="s">
        <v>3122</v>
      </c>
      <c r="C817" s="14" t="s">
        <v>3121</v>
      </c>
      <c r="D817" s="15" t="s">
        <v>506</v>
      </c>
    </row>
    <row r="818" s="16" customFormat="true" ht="24" hidden="false" customHeight="true" outlineLevel="2" collapsed="false">
      <c r="A818" s="20" t="s">
        <v>845</v>
      </c>
      <c r="B818" s="21" t="s">
        <v>3123</v>
      </c>
      <c r="C818" s="14" t="s">
        <v>3124</v>
      </c>
      <c r="D818" s="15" t="s">
        <v>279</v>
      </c>
    </row>
    <row r="819" s="16" customFormat="true" ht="24" hidden="false" customHeight="true" outlineLevel="2" collapsed="false">
      <c r="A819" s="20" t="s">
        <v>846</v>
      </c>
      <c r="B819" s="21" t="s">
        <v>3125</v>
      </c>
      <c r="C819" s="22" t="n">
        <v>770</v>
      </c>
      <c r="D819" s="15" t="s">
        <v>279</v>
      </c>
    </row>
    <row r="820" s="16" customFormat="true" ht="12" hidden="false" customHeight="true" outlineLevel="2" collapsed="false">
      <c r="A820" s="20" t="s">
        <v>847</v>
      </c>
      <c r="B820" s="21" t="s">
        <v>3126</v>
      </c>
      <c r="C820" s="22" t="n">
        <v>470</v>
      </c>
      <c r="D820" s="15" t="s">
        <v>279</v>
      </c>
    </row>
    <row r="821" s="16" customFormat="true" ht="24" hidden="false" customHeight="true" outlineLevel="2" collapsed="false">
      <c r="A821" s="20" t="s">
        <v>848</v>
      </c>
      <c r="B821" s="21" t="s">
        <v>3127</v>
      </c>
      <c r="C821" s="14" t="s">
        <v>2930</v>
      </c>
      <c r="D821" s="15" t="s">
        <v>279</v>
      </c>
    </row>
    <row r="822" s="16" customFormat="true" ht="96" hidden="false" customHeight="true" outlineLevel="2" collapsed="false">
      <c r="A822" s="20" t="s">
        <v>849</v>
      </c>
      <c r="B822" s="21" t="s">
        <v>3128</v>
      </c>
      <c r="C822" s="25" t="n">
        <v>1360</v>
      </c>
      <c r="D822" s="15" t="s">
        <v>279</v>
      </c>
    </row>
    <row r="823" s="16" customFormat="true" ht="48" hidden="false" customHeight="true" outlineLevel="2" collapsed="false">
      <c r="A823" s="20" t="s">
        <v>850</v>
      </c>
      <c r="B823" s="21" t="s">
        <v>3129</v>
      </c>
      <c r="C823" s="14" t="s">
        <v>3130</v>
      </c>
      <c r="D823" s="15" t="s">
        <v>279</v>
      </c>
    </row>
    <row r="824" s="16" customFormat="true" ht="60" hidden="false" customHeight="true" outlineLevel="2" collapsed="false">
      <c r="A824" s="20" t="s">
        <v>851</v>
      </c>
      <c r="B824" s="21" t="s">
        <v>3131</v>
      </c>
      <c r="C824" s="14" t="s">
        <v>3132</v>
      </c>
      <c r="D824" s="15" t="s">
        <v>279</v>
      </c>
    </row>
    <row r="825" s="16" customFormat="true" ht="36" hidden="false" customHeight="true" outlineLevel="2" collapsed="false">
      <c r="A825" s="20" t="s">
        <v>852</v>
      </c>
      <c r="B825" s="21" t="s">
        <v>3133</v>
      </c>
      <c r="C825" s="14" t="s">
        <v>2480</v>
      </c>
      <c r="D825" s="15" t="s">
        <v>279</v>
      </c>
    </row>
    <row r="826" s="16" customFormat="true" ht="24" hidden="false" customHeight="true" outlineLevel="2" collapsed="false">
      <c r="A826" s="20" t="s">
        <v>853</v>
      </c>
      <c r="B826" s="21" t="s">
        <v>3134</v>
      </c>
      <c r="C826" s="14" t="s">
        <v>3135</v>
      </c>
      <c r="D826" s="15" t="s">
        <v>279</v>
      </c>
    </row>
    <row r="827" s="16" customFormat="true" ht="12" hidden="false" customHeight="true" outlineLevel="2" collapsed="false">
      <c r="A827" s="20" t="s">
        <v>854</v>
      </c>
      <c r="B827" s="21" t="s">
        <v>3136</v>
      </c>
      <c r="C827" s="14" t="s">
        <v>2436</v>
      </c>
      <c r="D827" s="15" t="s">
        <v>506</v>
      </c>
    </row>
    <row r="828" s="16" customFormat="true" ht="12" hidden="false" customHeight="true" outlineLevel="2" collapsed="false">
      <c r="A828" s="20" t="s">
        <v>855</v>
      </c>
      <c r="B828" s="21" t="s">
        <v>3137</v>
      </c>
      <c r="C828" s="14" t="s">
        <v>3138</v>
      </c>
      <c r="D828" s="15" t="s">
        <v>506</v>
      </c>
    </row>
    <row r="829" s="16" customFormat="true" ht="24" hidden="false" customHeight="true" outlineLevel="2" collapsed="false">
      <c r="A829" s="20" t="s">
        <v>856</v>
      </c>
      <c r="B829" s="21" t="s">
        <v>3139</v>
      </c>
      <c r="C829" s="14" t="s">
        <v>3140</v>
      </c>
      <c r="D829" s="15" t="s">
        <v>472</v>
      </c>
    </row>
    <row r="830" s="16" customFormat="true" ht="24" hidden="false" customHeight="true" outlineLevel="2" collapsed="false">
      <c r="A830" s="20" t="s">
        <v>857</v>
      </c>
      <c r="B830" s="21" t="s">
        <v>3141</v>
      </c>
      <c r="C830" s="14" t="s">
        <v>3142</v>
      </c>
      <c r="D830" s="15" t="s">
        <v>506</v>
      </c>
    </row>
    <row r="831" s="16" customFormat="true" ht="48" hidden="false" customHeight="true" outlineLevel="2" collapsed="false">
      <c r="A831" s="20" t="s">
        <v>858</v>
      </c>
      <c r="B831" s="21" t="s">
        <v>3143</v>
      </c>
      <c r="C831" s="14" t="s">
        <v>3144</v>
      </c>
      <c r="D831" s="15" t="s">
        <v>279</v>
      </c>
    </row>
    <row r="832" s="16" customFormat="true" ht="12" hidden="false" customHeight="true" outlineLevel="2" collapsed="false">
      <c r="A832" s="20" t="s">
        <v>859</v>
      </c>
      <c r="B832" s="21" t="s">
        <v>3145</v>
      </c>
      <c r="C832" s="14" t="s">
        <v>3146</v>
      </c>
      <c r="D832" s="15" t="s">
        <v>506</v>
      </c>
    </row>
    <row r="833" s="16" customFormat="true" ht="24" hidden="false" customHeight="true" outlineLevel="2" collapsed="false">
      <c r="A833" s="20" t="s">
        <v>860</v>
      </c>
      <c r="B833" s="21" t="s">
        <v>3147</v>
      </c>
      <c r="C833" s="14" t="s">
        <v>3148</v>
      </c>
      <c r="D833" s="15" t="s">
        <v>237</v>
      </c>
    </row>
    <row r="834" s="16" customFormat="true" ht="24" hidden="false" customHeight="true" outlineLevel="2" collapsed="false">
      <c r="A834" s="20" t="s">
        <v>861</v>
      </c>
      <c r="B834" s="21" t="s">
        <v>3149</v>
      </c>
      <c r="C834" s="14" t="s">
        <v>3150</v>
      </c>
      <c r="D834" s="15" t="s">
        <v>237</v>
      </c>
    </row>
    <row r="835" s="16" customFormat="true" ht="24" hidden="false" customHeight="true" outlineLevel="2" collapsed="false">
      <c r="A835" s="20" t="s">
        <v>862</v>
      </c>
      <c r="B835" s="21" t="s">
        <v>3151</v>
      </c>
      <c r="C835" s="14" t="s">
        <v>3148</v>
      </c>
      <c r="D835" s="15" t="s">
        <v>237</v>
      </c>
    </row>
    <row r="836" s="16" customFormat="true" ht="24" hidden="false" customHeight="true" outlineLevel="2" collapsed="false">
      <c r="A836" s="20" t="s">
        <v>863</v>
      </c>
      <c r="B836" s="21" t="s">
        <v>3152</v>
      </c>
      <c r="C836" s="14" t="s">
        <v>3153</v>
      </c>
      <c r="D836" s="15" t="s">
        <v>472</v>
      </c>
    </row>
    <row r="837" s="16" customFormat="true" ht="24" hidden="false" customHeight="true" outlineLevel="2" collapsed="false">
      <c r="A837" s="20" t="s">
        <v>864</v>
      </c>
      <c r="B837" s="21" t="s">
        <v>3154</v>
      </c>
      <c r="C837" s="14" t="s">
        <v>3155</v>
      </c>
      <c r="D837" s="15" t="s">
        <v>56</v>
      </c>
    </row>
    <row r="838" s="16" customFormat="true" ht="24" hidden="false" customHeight="true" outlineLevel="2" collapsed="false">
      <c r="A838" s="20" t="s">
        <v>865</v>
      </c>
      <c r="B838" s="21" t="s">
        <v>3156</v>
      </c>
      <c r="C838" s="14" t="s">
        <v>3150</v>
      </c>
      <c r="D838" s="15" t="s">
        <v>237</v>
      </c>
    </row>
    <row r="839" s="16" customFormat="true" ht="24" hidden="false" customHeight="true" outlineLevel="2" collapsed="false">
      <c r="A839" s="20" t="s">
        <v>866</v>
      </c>
      <c r="B839" s="21" t="s">
        <v>3157</v>
      </c>
      <c r="C839" s="14" t="s">
        <v>3158</v>
      </c>
      <c r="D839" s="15" t="s">
        <v>235</v>
      </c>
    </row>
    <row r="840" s="16" customFormat="true" ht="24" hidden="false" customHeight="true" outlineLevel="2" collapsed="false">
      <c r="A840" s="20" t="s">
        <v>867</v>
      </c>
      <c r="B840" s="21" t="s">
        <v>3159</v>
      </c>
      <c r="C840" s="14" t="s">
        <v>3160</v>
      </c>
      <c r="D840" s="15" t="s">
        <v>472</v>
      </c>
    </row>
    <row r="841" s="16" customFormat="true" ht="24" hidden="false" customHeight="true" outlineLevel="2" collapsed="false">
      <c r="A841" s="20" t="s">
        <v>868</v>
      </c>
      <c r="B841" s="21" t="s">
        <v>3161</v>
      </c>
      <c r="C841" s="14" t="s">
        <v>3162</v>
      </c>
      <c r="D841" s="15" t="s">
        <v>399</v>
      </c>
    </row>
    <row r="842" s="16" customFormat="true" ht="24" hidden="false" customHeight="true" outlineLevel="2" collapsed="false">
      <c r="A842" s="20" t="s">
        <v>869</v>
      </c>
      <c r="B842" s="21" t="s">
        <v>3163</v>
      </c>
      <c r="C842" s="14" t="s">
        <v>3164</v>
      </c>
      <c r="D842" s="15" t="s">
        <v>514</v>
      </c>
    </row>
    <row r="843" s="16" customFormat="true" ht="24" hidden="false" customHeight="true" outlineLevel="2" collapsed="false">
      <c r="A843" s="20" t="s">
        <v>870</v>
      </c>
      <c r="B843" s="21" t="s">
        <v>3165</v>
      </c>
      <c r="C843" s="14" t="s">
        <v>3166</v>
      </c>
      <c r="D843" s="15" t="s">
        <v>506</v>
      </c>
    </row>
    <row r="844" s="16" customFormat="true" ht="24" hidden="false" customHeight="true" outlineLevel="2" collapsed="false">
      <c r="A844" s="20" t="s">
        <v>871</v>
      </c>
      <c r="B844" s="21" t="s">
        <v>3167</v>
      </c>
      <c r="C844" s="14" t="s">
        <v>3168</v>
      </c>
      <c r="D844" s="15" t="s">
        <v>648</v>
      </c>
    </row>
    <row r="845" s="16" customFormat="true" ht="24" hidden="false" customHeight="true" outlineLevel="2" collapsed="false">
      <c r="A845" s="20" t="s">
        <v>872</v>
      </c>
      <c r="B845" s="21" t="s">
        <v>3169</v>
      </c>
      <c r="C845" s="14" t="s">
        <v>3170</v>
      </c>
      <c r="D845" s="15" t="s">
        <v>635</v>
      </c>
    </row>
    <row r="846" s="16" customFormat="true" ht="24" hidden="false" customHeight="true" outlineLevel="2" collapsed="false">
      <c r="A846" s="20" t="s">
        <v>873</v>
      </c>
      <c r="B846" s="21" t="s">
        <v>3171</v>
      </c>
      <c r="C846" s="14" t="s">
        <v>3172</v>
      </c>
      <c r="D846" s="15" t="s">
        <v>514</v>
      </c>
    </row>
    <row r="847" s="16" customFormat="true" ht="12" hidden="false" customHeight="true" outlineLevel="2" collapsed="false">
      <c r="A847" s="20" t="s">
        <v>874</v>
      </c>
      <c r="B847" s="21" t="s">
        <v>3173</v>
      </c>
      <c r="C847" s="14" t="s">
        <v>3172</v>
      </c>
      <c r="D847" s="15" t="s">
        <v>514</v>
      </c>
    </row>
    <row r="848" s="16" customFormat="true" ht="24" hidden="false" customHeight="true" outlineLevel="2" collapsed="false">
      <c r="A848" s="20" t="s">
        <v>875</v>
      </c>
      <c r="B848" s="21" t="s">
        <v>3174</v>
      </c>
      <c r="C848" s="14" t="s">
        <v>3172</v>
      </c>
      <c r="D848" s="15" t="s">
        <v>514</v>
      </c>
    </row>
    <row r="849" s="16" customFormat="true" ht="12" hidden="false" customHeight="true" outlineLevel="2" collapsed="false">
      <c r="A849" s="20" t="s">
        <v>876</v>
      </c>
      <c r="B849" s="21" t="s">
        <v>3175</v>
      </c>
      <c r="C849" s="14" t="s">
        <v>3172</v>
      </c>
      <c r="D849" s="15" t="s">
        <v>514</v>
      </c>
    </row>
    <row r="850" s="16" customFormat="true" ht="12" hidden="false" customHeight="true" outlineLevel="2" collapsed="false">
      <c r="A850" s="20" t="s">
        <v>877</v>
      </c>
      <c r="B850" s="21" t="s">
        <v>3176</v>
      </c>
      <c r="C850" s="14" t="s">
        <v>3172</v>
      </c>
      <c r="D850" s="15" t="s">
        <v>514</v>
      </c>
    </row>
    <row r="851" s="16" customFormat="true" ht="12" hidden="false" customHeight="true" outlineLevel="2" collapsed="false">
      <c r="A851" s="20" t="s">
        <v>878</v>
      </c>
      <c r="B851" s="21" t="s">
        <v>3177</v>
      </c>
      <c r="C851" s="14" t="s">
        <v>3178</v>
      </c>
      <c r="D851" s="15" t="s">
        <v>648</v>
      </c>
    </row>
    <row r="852" s="16" customFormat="true" ht="24" hidden="false" customHeight="true" outlineLevel="2" collapsed="false">
      <c r="A852" s="20" t="s">
        <v>879</v>
      </c>
      <c r="B852" s="21" t="s">
        <v>3179</v>
      </c>
      <c r="C852" s="14" t="s">
        <v>3180</v>
      </c>
      <c r="D852" s="15" t="s">
        <v>285</v>
      </c>
    </row>
    <row r="853" s="16" customFormat="true" ht="24" hidden="false" customHeight="true" outlineLevel="2" collapsed="false">
      <c r="A853" s="20" t="s">
        <v>880</v>
      </c>
      <c r="B853" s="21" t="s">
        <v>3181</v>
      </c>
      <c r="C853" s="14" t="s">
        <v>3182</v>
      </c>
      <c r="D853" s="15" t="s">
        <v>285</v>
      </c>
    </row>
    <row r="854" s="16" customFormat="true" ht="24" hidden="false" customHeight="true" outlineLevel="2" collapsed="false">
      <c r="A854" s="20" t="s">
        <v>881</v>
      </c>
      <c r="B854" s="21" t="s">
        <v>3183</v>
      </c>
      <c r="C854" s="14" t="s">
        <v>3184</v>
      </c>
      <c r="D854" s="15" t="s">
        <v>285</v>
      </c>
    </row>
    <row r="855" s="16" customFormat="true" ht="24" hidden="false" customHeight="true" outlineLevel="2" collapsed="false">
      <c r="A855" s="20" t="s">
        <v>882</v>
      </c>
      <c r="B855" s="21" t="s">
        <v>3185</v>
      </c>
      <c r="C855" s="14" t="s">
        <v>3186</v>
      </c>
      <c r="D855" s="15" t="s">
        <v>285</v>
      </c>
    </row>
    <row r="856" s="16" customFormat="true" ht="24" hidden="false" customHeight="true" outlineLevel="2" collapsed="false">
      <c r="A856" s="20" t="s">
        <v>883</v>
      </c>
      <c r="B856" s="21" t="s">
        <v>3187</v>
      </c>
      <c r="C856" s="14" t="s">
        <v>3188</v>
      </c>
      <c r="D856" s="15" t="s">
        <v>285</v>
      </c>
    </row>
    <row r="857" s="16" customFormat="true" ht="24" hidden="false" customHeight="true" outlineLevel="2" collapsed="false">
      <c r="A857" s="20" t="s">
        <v>884</v>
      </c>
      <c r="B857" s="21" t="s">
        <v>3189</v>
      </c>
      <c r="C857" s="14" t="s">
        <v>3190</v>
      </c>
      <c r="D857" s="15" t="s">
        <v>285</v>
      </c>
    </row>
    <row r="858" s="16" customFormat="true" ht="12" hidden="false" customHeight="true" outlineLevel="2" collapsed="false">
      <c r="A858" s="20" t="s">
        <v>885</v>
      </c>
      <c r="B858" s="21" t="s">
        <v>3191</v>
      </c>
      <c r="C858" s="14" t="s">
        <v>3192</v>
      </c>
      <c r="D858" s="15" t="s">
        <v>285</v>
      </c>
    </row>
    <row r="859" s="16" customFormat="true" ht="24" hidden="false" customHeight="true" outlineLevel="2" collapsed="false">
      <c r="A859" s="20" t="s">
        <v>886</v>
      </c>
      <c r="B859" s="21" t="s">
        <v>3193</v>
      </c>
      <c r="C859" s="14" t="s">
        <v>3194</v>
      </c>
      <c r="D859" s="15" t="s">
        <v>285</v>
      </c>
    </row>
    <row r="860" s="16" customFormat="true" ht="12" hidden="false" customHeight="true" outlineLevel="2" collapsed="false">
      <c r="A860" s="20" t="s">
        <v>887</v>
      </c>
      <c r="B860" s="21" t="s">
        <v>3195</v>
      </c>
      <c r="C860" s="14" t="s">
        <v>3194</v>
      </c>
      <c r="D860" s="15" t="s">
        <v>285</v>
      </c>
    </row>
    <row r="861" s="16" customFormat="true" ht="48" hidden="false" customHeight="true" outlineLevel="2" collapsed="false">
      <c r="A861" s="20" t="s">
        <v>888</v>
      </c>
      <c r="B861" s="21" t="s">
        <v>3196</v>
      </c>
      <c r="C861" s="14" t="s">
        <v>3197</v>
      </c>
      <c r="D861" s="15" t="s">
        <v>285</v>
      </c>
    </row>
    <row r="862" s="16" customFormat="true" ht="12" hidden="false" customHeight="true" outlineLevel="2" collapsed="false">
      <c r="A862" s="20" t="s">
        <v>889</v>
      </c>
      <c r="B862" s="21" t="s">
        <v>3198</v>
      </c>
      <c r="C862" s="14" t="s">
        <v>3199</v>
      </c>
      <c r="D862" s="15" t="s">
        <v>285</v>
      </c>
    </row>
    <row r="863" s="16" customFormat="true" ht="36" hidden="false" customHeight="true" outlineLevel="2" collapsed="false">
      <c r="A863" s="20" t="s">
        <v>890</v>
      </c>
      <c r="B863" s="21" t="s">
        <v>3200</v>
      </c>
      <c r="C863" s="14" t="s">
        <v>3199</v>
      </c>
      <c r="D863" s="15" t="s">
        <v>648</v>
      </c>
    </row>
    <row r="864" s="16" customFormat="true" ht="12" hidden="false" customHeight="true" outlineLevel="2" collapsed="false">
      <c r="A864" s="20" t="s">
        <v>891</v>
      </c>
      <c r="B864" s="21" t="s">
        <v>3201</v>
      </c>
      <c r="C864" s="14" t="s">
        <v>3199</v>
      </c>
      <c r="D864" s="15" t="s">
        <v>648</v>
      </c>
    </row>
    <row r="865" s="16" customFormat="true" ht="36" hidden="false" customHeight="true" outlineLevel="2" collapsed="false">
      <c r="A865" s="20" t="s">
        <v>892</v>
      </c>
      <c r="B865" s="21" t="s">
        <v>3202</v>
      </c>
      <c r="C865" s="14" t="s">
        <v>3194</v>
      </c>
      <c r="D865" s="15" t="s">
        <v>648</v>
      </c>
    </row>
    <row r="866" s="16" customFormat="true" ht="12" hidden="false" customHeight="true" outlineLevel="2" collapsed="false">
      <c r="A866" s="20" t="s">
        <v>893</v>
      </c>
      <c r="B866" s="21" t="s">
        <v>3203</v>
      </c>
      <c r="C866" s="14" t="s">
        <v>3204</v>
      </c>
      <c r="D866" s="15" t="s">
        <v>648</v>
      </c>
    </row>
    <row r="867" s="16" customFormat="true" ht="12" hidden="false" customHeight="true" outlineLevel="2" collapsed="false">
      <c r="A867" s="20" t="s">
        <v>894</v>
      </c>
      <c r="B867" s="21" t="s">
        <v>3205</v>
      </c>
      <c r="C867" s="14" t="s">
        <v>3206</v>
      </c>
      <c r="D867" s="15" t="s">
        <v>237</v>
      </c>
    </row>
    <row r="868" s="16" customFormat="true" ht="24" hidden="false" customHeight="true" outlineLevel="2" collapsed="false">
      <c r="A868" s="20" t="s">
        <v>895</v>
      </c>
      <c r="B868" s="21" t="s">
        <v>3207</v>
      </c>
      <c r="C868" s="14" t="s">
        <v>3208</v>
      </c>
      <c r="D868" s="15" t="s">
        <v>31</v>
      </c>
    </row>
    <row r="869" s="16" customFormat="true" ht="12" hidden="false" customHeight="true" outlineLevel="2" collapsed="false">
      <c r="A869" s="20" t="s">
        <v>896</v>
      </c>
      <c r="B869" s="21" t="s">
        <v>3209</v>
      </c>
      <c r="C869" s="22" t="n">
        <v>510</v>
      </c>
      <c r="D869" s="15" t="s">
        <v>31</v>
      </c>
    </row>
    <row r="870" s="16" customFormat="true" ht="24" hidden="false" customHeight="true" outlineLevel="2" collapsed="false">
      <c r="A870" s="20" t="s">
        <v>897</v>
      </c>
      <c r="B870" s="21" t="s">
        <v>3210</v>
      </c>
      <c r="C870" s="14" t="s">
        <v>3208</v>
      </c>
      <c r="D870" s="15" t="s">
        <v>31</v>
      </c>
    </row>
    <row r="871" s="16" customFormat="true" ht="12" hidden="false" customHeight="true" outlineLevel="2" collapsed="false">
      <c r="A871" s="20" t="s">
        <v>898</v>
      </c>
      <c r="B871" s="21" t="s">
        <v>3211</v>
      </c>
      <c r="C871" s="14" t="s">
        <v>3212</v>
      </c>
      <c r="D871" s="15" t="s">
        <v>506</v>
      </c>
    </row>
    <row r="872" s="16" customFormat="true" ht="12" hidden="false" customHeight="true" outlineLevel="2" collapsed="false">
      <c r="A872" s="20" t="s">
        <v>899</v>
      </c>
      <c r="B872" s="21" t="s">
        <v>3213</v>
      </c>
      <c r="C872" s="14" t="s">
        <v>3214</v>
      </c>
      <c r="D872" s="15" t="s">
        <v>506</v>
      </c>
    </row>
    <row r="873" s="16" customFormat="true" ht="12" hidden="false" customHeight="true" outlineLevel="2" collapsed="false">
      <c r="A873" s="20" t="s">
        <v>900</v>
      </c>
      <c r="B873" s="21" t="s">
        <v>3215</v>
      </c>
      <c r="C873" s="14" t="s">
        <v>3216</v>
      </c>
      <c r="D873" s="15" t="s">
        <v>506</v>
      </c>
    </row>
    <row r="874" s="16" customFormat="true" ht="24" hidden="false" customHeight="true" outlineLevel="2" collapsed="false">
      <c r="A874" s="20" t="s">
        <v>901</v>
      </c>
      <c r="B874" s="21" t="s">
        <v>3217</v>
      </c>
      <c r="C874" s="14" t="s">
        <v>3218</v>
      </c>
      <c r="D874" s="15" t="s">
        <v>472</v>
      </c>
    </row>
    <row r="875" s="16" customFormat="true" ht="15" hidden="false" customHeight="true" outlineLevel="1" collapsed="false">
      <c r="A875" s="17" t="s">
        <v>3219</v>
      </c>
      <c r="B875" s="17"/>
      <c r="C875" s="18"/>
      <c r="D875" s="19"/>
    </row>
    <row r="876" s="16" customFormat="true" ht="12" hidden="false" customHeight="true" outlineLevel="2" collapsed="false">
      <c r="A876" s="20" t="s">
        <v>902</v>
      </c>
      <c r="B876" s="21" t="s">
        <v>3220</v>
      </c>
      <c r="C876" s="22" t="n">
        <v>730</v>
      </c>
      <c r="D876" s="15" t="s">
        <v>237</v>
      </c>
    </row>
    <row r="877" s="16" customFormat="true" ht="24" hidden="false" customHeight="true" outlineLevel="2" collapsed="false">
      <c r="A877" s="20" t="s">
        <v>903</v>
      </c>
      <c r="B877" s="21" t="s">
        <v>3221</v>
      </c>
      <c r="C877" s="22" t="n">
        <v>330</v>
      </c>
      <c r="D877" s="23" t="n">
        <v>1</v>
      </c>
    </row>
    <row r="878" s="16" customFormat="true" ht="12" hidden="false" customHeight="true" outlineLevel="2" collapsed="false">
      <c r="A878" s="20" t="s">
        <v>904</v>
      </c>
      <c r="B878" s="21" t="s">
        <v>3222</v>
      </c>
      <c r="C878" s="22" t="n">
        <v>370</v>
      </c>
      <c r="D878" s="15" t="s">
        <v>237</v>
      </c>
    </row>
    <row r="879" s="16" customFormat="true" ht="12" hidden="false" customHeight="true" outlineLevel="2" collapsed="false">
      <c r="A879" s="20" t="s">
        <v>905</v>
      </c>
      <c r="B879" s="21" t="s">
        <v>3223</v>
      </c>
      <c r="C879" s="22" t="n">
        <v>490</v>
      </c>
      <c r="D879" s="15" t="s">
        <v>235</v>
      </c>
    </row>
    <row r="880" s="16" customFormat="true" ht="12" hidden="false" customHeight="true" outlineLevel="2" collapsed="false">
      <c r="A880" s="20" t="s">
        <v>906</v>
      </c>
      <c r="B880" s="21" t="s">
        <v>3224</v>
      </c>
      <c r="C880" s="22" t="n">
        <v>355</v>
      </c>
      <c r="D880" s="15" t="s">
        <v>56</v>
      </c>
    </row>
    <row r="881" s="16" customFormat="true" ht="12" hidden="false" customHeight="true" outlineLevel="2" collapsed="false">
      <c r="A881" s="20" t="s">
        <v>907</v>
      </c>
      <c r="B881" s="21" t="s">
        <v>3225</v>
      </c>
      <c r="C881" s="22" t="n">
        <v>540</v>
      </c>
      <c r="D881" s="15" t="s">
        <v>399</v>
      </c>
    </row>
    <row r="882" s="16" customFormat="true" ht="12" hidden="false" customHeight="true" outlineLevel="2" collapsed="false">
      <c r="A882" s="20" t="s">
        <v>908</v>
      </c>
      <c r="B882" s="21" t="s">
        <v>3226</v>
      </c>
      <c r="C882" s="22" t="n">
        <v>695</v>
      </c>
      <c r="D882" s="15" t="s">
        <v>135</v>
      </c>
    </row>
    <row r="883" s="16" customFormat="true" ht="12" hidden="false" customHeight="true" outlineLevel="2" collapsed="false">
      <c r="A883" s="20" t="s">
        <v>909</v>
      </c>
      <c r="B883" s="21" t="s">
        <v>3227</v>
      </c>
      <c r="C883" s="22" t="n">
        <v>455</v>
      </c>
      <c r="D883" s="15" t="s">
        <v>237</v>
      </c>
    </row>
    <row r="884" s="16" customFormat="true" ht="12" hidden="false" customHeight="true" outlineLevel="2" collapsed="false">
      <c r="A884" s="20" t="s">
        <v>910</v>
      </c>
      <c r="B884" s="21" t="s">
        <v>3228</v>
      </c>
      <c r="C884" s="22" t="n">
        <v>825</v>
      </c>
      <c r="D884" s="23" t="n">
        <v>1</v>
      </c>
    </row>
    <row r="885" s="16" customFormat="true" ht="12" hidden="false" customHeight="true" outlineLevel="2" collapsed="false">
      <c r="A885" s="20" t="s">
        <v>911</v>
      </c>
      <c r="B885" s="21" t="s">
        <v>3229</v>
      </c>
      <c r="C885" s="22" t="n">
        <v>430</v>
      </c>
      <c r="D885" s="15" t="s">
        <v>56</v>
      </c>
    </row>
    <row r="886" s="16" customFormat="true" ht="12" hidden="false" customHeight="true" outlineLevel="2" collapsed="false">
      <c r="A886" s="20" t="s">
        <v>912</v>
      </c>
      <c r="B886" s="21" t="s">
        <v>3230</v>
      </c>
      <c r="C886" s="22" t="n">
        <v>580</v>
      </c>
      <c r="D886" s="15" t="s">
        <v>279</v>
      </c>
    </row>
    <row r="887" s="16" customFormat="true" ht="12" hidden="false" customHeight="true" outlineLevel="2" collapsed="false">
      <c r="A887" s="20" t="s">
        <v>913</v>
      </c>
      <c r="B887" s="21" t="s">
        <v>3231</v>
      </c>
      <c r="C887" s="22" t="n">
        <v>330</v>
      </c>
      <c r="D887" s="15" t="s">
        <v>237</v>
      </c>
    </row>
    <row r="888" s="16" customFormat="true" ht="12" hidden="false" customHeight="true" outlineLevel="2" collapsed="false">
      <c r="A888" s="20" t="s">
        <v>914</v>
      </c>
      <c r="B888" s="21" t="s">
        <v>3232</v>
      </c>
      <c r="C888" s="22" t="n">
        <v>265</v>
      </c>
      <c r="D888" s="15" t="s">
        <v>237</v>
      </c>
    </row>
    <row r="889" s="16" customFormat="true" ht="12" hidden="false" customHeight="true" outlineLevel="2" collapsed="false">
      <c r="A889" s="20" t="s">
        <v>915</v>
      </c>
      <c r="B889" s="21" t="s">
        <v>3233</v>
      </c>
      <c r="C889" s="22" t="n">
        <v>455</v>
      </c>
      <c r="D889" s="15" t="s">
        <v>237</v>
      </c>
    </row>
    <row r="890" s="16" customFormat="true" ht="12" hidden="false" customHeight="true" outlineLevel="2" collapsed="false">
      <c r="A890" s="20" t="s">
        <v>916</v>
      </c>
      <c r="B890" s="21" t="s">
        <v>3234</v>
      </c>
      <c r="C890" s="22" t="n">
        <v>165</v>
      </c>
      <c r="D890" s="23" t="n">
        <v>1</v>
      </c>
    </row>
    <row r="891" s="16" customFormat="true" ht="12" hidden="false" customHeight="true" outlineLevel="2" collapsed="false">
      <c r="A891" s="20" t="s">
        <v>917</v>
      </c>
      <c r="B891" s="21" t="s">
        <v>3235</v>
      </c>
      <c r="C891" s="22" t="n">
        <v>450</v>
      </c>
      <c r="D891" s="15" t="s">
        <v>279</v>
      </c>
    </row>
    <row r="892" s="16" customFormat="true" ht="12" hidden="false" customHeight="true" outlineLevel="2" collapsed="false">
      <c r="A892" s="20" t="s">
        <v>918</v>
      </c>
      <c r="B892" s="21" t="s">
        <v>3236</v>
      </c>
      <c r="C892" s="22" t="n">
        <v>440</v>
      </c>
      <c r="D892" s="15" t="s">
        <v>279</v>
      </c>
    </row>
    <row r="893" s="16" customFormat="true" ht="12" hidden="false" customHeight="true" outlineLevel="2" collapsed="false">
      <c r="A893" s="20" t="s">
        <v>919</v>
      </c>
      <c r="B893" s="21" t="s">
        <v>3237</v>
      </c>
      <c r="C893" s="22" t="n">
        <v>550</v>
      </c>
      <c r="D893" s="15" t="s">
        <v>56</v>
      </c>
    </row>
    <row r="894" s="16" customFormat="true" ht="12" hidden="false" customHeight="true" outlineLevel="2" collapsed="false">
      <c r="A894" s="20" t="s">
        <v>920</v>
      </c>
      <c r="B894" s="21" t="s">
        <v>3238</v>
      </c>
      <c r="C894" s="22" t="n">
        <v>520</v>
      </c>
      <c r="D894" s="15" t="s">
        <v>279</v>
      </c>
    </row>
    <row r="895" s="16" customFormat="true" ht="12" hidden="false" customHeight="true" outlineLevel="2" collapsed="false">
      <c r="A895" s="20" t="s">
        <v>921</v>
      </c>
      <c r="B895" s="21" t="s">
        <v>3239</v>
      </c>
      <c r="C895" s="22" t="n">
        <v>680</v>
      </c>
      <c r="D895" s="15" t="s">
        <v>237</v>
      </c>
    </row>
    <row r="896" s="16" customFormat="true" ht="12" hidden="false" customHeight="true" outlineLevel="2" collapsed="false">
      <c r="A896" s="20" t="s">
        <v>922</v>
      </c>
      <c r="B896" s="21" t="s">
        <v>3240</v>
      </c>
      <c r="C896" s="22" t="n">
        <v>520</v>
      </c>
      <c r="D896" s="15" t="s">
        <v>237</v>
      </c>
    </row>
    <row r="897" s="16" customFormat="true" ht="12" hidden="false" customHeight="true" outlineLevel="2" collapsed="false">
      <c r="A897" s="20" t="s">
        <v>923</v>
      </c>
      <c r="B897" s="21" t="s">
        <v>3241</v>
      </c>
      <c r="C897" s="22" t="n">
        <v>585</v>
      </c>
      <c r="D897" s="15" t="s">
        <v>399</v>
      </c>
    </row>
    <row r="898" s="16" customFormat="true" ht="12" hidden="false" customHeight="true" outlineLevel="2" collapsed="false">
      <c r="A898" s="20" t="s">
        <v>924</v>
      </c>
      <c r="B898" s="21" t="s">
        <v>3242</v>
      </c>
      <c r="C898" s="22" t="n">
        <v>640</v>
      </c>
      <c r="D898" s="15" t="s">
        <v>56</v>
      </c>
    </row>
    <row r="899" s="16" customFormat="true" ht="12" hidden="false" customHeight="true" outlineLevel="2" collapsed="false">
      <c r="A899" s="20" t="s">
        <v>925</v>
      </c>
      <c r="B899" s="21" t="s">
        <v>3243</v>
      </c>
      <c r="C899" s="22" t="n">
        <v>485</v>
      </c>
      <c r="D899" s="15" t="s">
        <v>279</v>
      </c>
    </row>
    <row r="900" s="16" customFormat="true" ht="12" hidden="false" customHeight="true" outlineLevel="2" collapsed="false">
      <c r="A900" s="20" t="s">
        <v>926</v>
      </c>
      <c r="B900" s="21" t="s">
        <v>3244</v>
      </c>
      <c r="C900" s="22" t="n">
        <v>440</v>
      </c>
      <c r="D900" s="15" t="s">
        <v>279</v>
      </c>
    </row>
    <row r="901" s="16" customFormat="true" ht="12" hidden="false" customHeight="true" outlineLevel="2" collapsed="false">
      <c r="A901" s="20" t="s">
        <v>927</v>
      </c>
      <c r="B901" s="21" t="s">
        <v>3245</v>
      </c>
      <c r="C901" s="22" t="n">
        <v>640</v>
      </c>
      <c r="D901" s="15" t="s">
        <v>279</v>
      </c>
    </row>
    <row r="902" s="16" customFormat="true" ht="12" hidden="false" customHeight="true" outlineLevel="2" collapsed="false">
      <c r="A902" s="20" t="s">
        <v>928</v>
      </c>
      <c r="B902" s="21" t="s">
        <v>3246</v>
      </c>
      <c r="C902" s="22" t="n">
        <v>595</v>
      </c>
      <c r="D902" s="15" t="s">
        <v>56</v>
      </c>
    </row>
    <row r="903" s="16" customFormat="true" ht="12" hidden="false" customHeight="true" outlineLevel="2" collapsed="false">
      <c r="A903" s="20" t="s">
        <v>929</v>
      </c>
      <c r="B903" s="21" t="s">
        <v>3247</v>
      </c>
      <c r="C903" s="22" t="n">
        <v>595</v>
      </c>
      <c r="D903" s="15" t="s">
        <v>56</v>
      </c>
    </row>
    <row r="904" s="16" customFormat="true" ht="12" hidden="false" customHeight="true" outlineLevel="2" collapsed="false">
      <c r="A904" s="20" t="s">
        <v>930</v>
      </c>
      <c r="B904" s="21" t="s">
        <v>3248</v>
      </c>
      <c r="C904" s="22" t="n">
        <v>440</v>
      </c>
      <c r="D904" s="15" t="s">
        <v>279</v>
      </c>
    </row>
    <row r="905" s="16" customFormat="true" ht="12" hidden="false" customHeight="true" outlineLevel="2" collapsed="false">
      <c r="A905" s="20" t="s">
        <v>931</v>
      </c>
      <c r="B905" s="21" t="s">
        <v>3249</v>
      </c>
      <c r="C905" s="22" t="n">
        <v>640</v>
      </c>
      <c r="D905" s="15" t="s">
        <v>237</v>
      </c>
    </row>
    <row r="906" s="16" customFormat="true" ht="12" hidden="false" customHeight="true" outlineLevel="2" collapsed="false">
      <c r="A906" s="20" t="s">
        <v>932</v>
      </c>
      <c r="B906" s="21" t="s">
        <v>3250</v>
      </c>
      <c r="C906" s="22" t="n">
        <v>640</v>
      </c>
      <c r="D906" s="15" t="s">
        <v>237</v>
      </c>
    </row>
    <row r="907" s="16" customFormat="true" ht="12" hidden="false" customHeight="true" outlineLevel="2" collapsed="false">
      <c r="A907" s="20" t="s">
        <v>933</v>
      </c>
      <c r="B907" s="21" t="s">
        <v>3251</v>
      </c>
      <c r="C907" s="22" t="n">
        <v>570</v>
      </c>
      <c r="D907" s="15" t="s">
        <v>279</v>
      </c>
    </row>
    <row r="908" s="16" customFormat="true" ht="12" hidden="false" customHeight="true" outlineLevel="2" collapsed="false">
      <c r="A908" s="20" t="s">
        <v>934</v>
      </c>
      <c r="B908" s="21" t="s">
        <v>3252</v>
      </c>
      <c r="C908" s="22" t="n">
        <v>440</v>
      </c>
      <c r="D908" s="15" t="s">
        <v>56</v>
      </c>
    </row>
    <row r="909" s="16" customFormat="true" ht="36" hidden="false" customHeight="true" outlineLevel="2" collapsed="false">
      <c r="A909" s="20" t="s">
        <v>935</v>
      </c>
      <c r="B909" s="21" t="s">
        <v>3253</v>
      </c>
      <c r="C909" s="14" t="s">
        <v>2892</v>
      </c>
      <c r="D909" s="15" t="s">
        <v>237</v>
      </c>
    </row>
    <row r="910" s="16" customFormat="true" ht="12" hidden="false" customHeight="true" outlineLevel="2" collapsed="false">
      <c r="A910" s="20" t="s">
        <v>936</v>
      </c>
      <c r="B910" s="21" t="s">
        <v>3254</v>
      </c>
      <c r="C910" s="22" t="n">
        <v>520</v>
      </c>
      <c r="D910" s="15" t="s">
        <v>237</v>
      </c>
    </row>
    <row r="911" s="16" customFormat="true" ht="12" hidden="false" customHeight="true" outlineLevel="2" collapsed="false">
      <c r="A911" s="20" t="s">
        <v>937</v>
      </c>
      <c r="B911" s="21" t="s">
        <v>3255</v>
      </c>
      <c r="C911" s="22" t="n">
        <v>675</v>
      </c>
      <c r="D911" s="15" t="s">
        <v>237</v>
      </c>
    </row>
    <row r="912" s="16" customFormat="true" ht="12" hidden="false" customHeight="true" outlineLevel="2" collapsed="false">
      <c r="A912" s="20" t="s">
        <v>938</v>
      </c>
      <c r="B912" s="21" t="s">
        <v>3256</v>
      </c>
      <c r="C912" s="22" t="n">
        <v>520</v>
      </c>
      <c r="D912" s="15" t="s">
        <v>279</v>
      </c>
    </row>
    <row r="913" s="16" customFormat="true" ht="12" hidden="false" customHeight="true" outlineLevel="2" collapsed="false">
      <c r="A913" s="20" t="s">
        <v>939</v>
      </c>
      <c r="B913" s="21" t="s">
        <v>3257</v>
      </c>
      <c r="C913" s="22" t="n">
        <v>440</v>
      </c>
      <c r="D913" s="15" t="s">
        <v>56</v>
      </c>
    </row>
    <row r="914" s="16" customFormat="true" ht="12" hidden="false" customHeight="true" outlineLevel="2" collapsed="false">
      <c r="A914" s="20" t="s">
        <v>940</v>
      </c>
      <c r="B914" s="21" t="s">
        <v>3258</v>
      </c>
      <c r="C914" s="22" t="n">
        <v>840</v>
      </c>
      <c r="D914" s="15" t="s">
        <v>56</v>
      </c>
    </row>
    <row r="915" s="16" customFormat="true" ht="12" hidden="false" customHeight="true" outlineLevel="2" collapsed="false">
      <c r="A915" s="20" t="s">
        <v>941</v>
      </c>
      <c r="B915" s="21" t="s">
        <v>3259</v>
      </c>
      <c r="C915" s="22" t="n">
        <v>430</v>
      </c>
      <c r="D915" s="15" t="s">
        <v>279</v>
      </c>
    </row>
    <row r="916" s="16" customFormat="true" ht="12" hidden="false" customHeight="true" outlineLevel="2" collapsed="false">
      <c r="A916" s="20" t="s">
        <v>942</v>
      </c>
      <c r="B916" s="21" t="s">
        <v>3260</v>
      </c>
      <c r="C916" s="14" t="s">
        <v>3261</v>
      </c>
      <c r="D916" s="15" t="s">
        <v>56</v>
      </c>
    </row>
    <row r="917" s="16" customFormat="true" ht="24" hidden="false" customHeight="true" outlineLevel="2" collapsed="false">
      <c r="A917" s="20" t="s">
        <v>943</v>
      </c>
      <c r="B917" s="21" t="s">
        <v>3262</v>
      </c>
      <c r="C917" s="22" t="n">
        <v>600</v>
      </c>
      <c r="D917" s="15" t="s">
        <v>279</v>
      </c>
    </row>
    <row r="918" s="16" customFormat="true" ht="12" hidden="false" customHeight="true" outlineLevel="2" collapsed="false">
      <c r="A918" s="20" t="s">
        <v>944</v>
      </c>
      <c r="B918" s="21" t="s">
        <v>3263</v>
      </c>
      <c r="C918" s="22" t="n">
        <v>440</v>
      </c>
      <c r="D918" s="15" t="s">
        <v>399</v>
      </c>
    </row>
    <row r="919" s="16" customFormat="true" ht="12" hidden="false" customHeight="true" outlineLevel="2" collapsed="false">
      <c r="A919" s="20" t="s">
        <v>945</v>
      </c>
      <c r="B919" s="21" t="s">
        <v>3264</v>
      </c>
      <c r="C919" s="22" t="n">
        <v>440</v>
      </c>
      <c r="D919" s="15" t="s">
        <v>399</v>
      </c>
    </row>
    <row r="920" s="16" customFormat="true" ht="24" hidden="false" customHeight="true" outlineLevel="2" collapsed="false">
      <c r="A920" s="20" t="s">
        <v>946</v>
      </c>
      <c r="B920" s="21" t="s">
        <v>3265</v>
      </c>
      <c r="C920" s="22" t="n">
        <v>440</v>
      </c>
      <c r="D920" s="15" t="s">
        <v>514</v>
      </c>
    </row>
    <row r="921" s="16" customFormat="true" ht="24" hidden="false" customHeight="true" outlineLevel="2" collapsed="false">
      <c r="A921" s="20" t="s">
        <v>947</v>
      </c>
      <c r="B921" s="21" t="s">
        <v>3266</v>
      </c>
      <c r="C921" s="14" t="s">
        <v>2505</v>
      </c>
      <c r="D921" s="15" t="s">
        <v>237</v>
      </c>
    </row>
    <row r="922" s="16" customFormat="true" ht="12" hidden="false" customHeight="true" outlineLevel="2" collapsed="false">
      <c r="A922" s="20" t="s">
        <v>948</v>
      </c>
      <c r="B922" s="21" t="s">
        <v>3267</v>
      </c>
      <c r="C922" s="14" t="s">
        <v>3268</v>
      </c>
      <c r="D922" s="15" t="s">
        <v>237</v>
      </c>
    </row>
    <row r="923" s="16" customFormat="true" ht="12" hidden="false" customHeight="true" outlineLevel="2" collapsed="false">
      <c r="A923" s="20" t="s">
        <v>949</v>
      </c>
      <c r="B923" s="21" t="s">
        <v>3269</v>
      </c>
      <c r="C923" s="14" t="s">
        <v>3124</v>
      </c>
      <c r="D923" s="15" t="s">
        <v>237</v>
      </c>
    </row>
    <row r="924" s="16" customFormat="true" ht="12" hidden="false" customHeight="true" outlineLevel="2" collapsed="false">
      <c r="A924" s="20" t="s">
        <v>950</v>
      </c>
      <c r="B924" s="21" t="s">
        <v>3270</v>
      </c>
      <c r="C924" s="14" t="s">
        <v>3084</v>
      </c>
      <c r="D924" s="15" t="s">
        <v>237</v>
      </c>
    </row>
    <row r="925" s="16" customFormat="true" ht="12" hidden="false" customHeight="true" outlineLevel="2" collapsed="false">
      <c r="A925" s="20" t="s">
        <v>951</v>
      </c>
      <c r="B925" s="21" t="s">
        <v>3271</v>
      </c>
      <c r="C925" s="14" t="s">
        <v>3272</v>
      </c>
      <c r="D925" s="15" t="s">
        <v>237</v>
      </c>
    </row>
    <row r="926" s="16" customFormat="true" ht="36" hidden="false" customHeight="true" outlineLevel="2" collapsed="false">
      <c r="A926" s="20" t="s">
        <v>952</v>
      </c>
      <c r="B926" s="21" t="s">
        <v>3273</v>
      </c>
      <c r="C926" s="14" t="s">
        <v>2892</v>
      </c>
      <c r="D926" s="15" t="s">
        <v>237</v>
      </c>
    </row>
    <row r="927" s="16" customFormat="true" ht="12" hidden="false" customHeight="true" outlineLevel="2" collapsed="false">
      <c r="A927" s="20" t="s">
        <v>953</v>
      </c>
      <c r="B927" s="21" t="s">
        <v>3274</v>
      </c>
      <c r="C927" s="14" t="s">
        <v>3275</v>
      </c>
      <c r="D927" s="15" t="s">
        <v>237</v>
      </c>
    </row>
    <row r="928" s="16" customFormat="true" ht="12" hidden="false" customHeight="true" outlineLevel="2" collapsed="false">
      <c r="A928" s="20" t="s">
        <v>954</v>
      </c>
      <c r="B928" s="21" t="s">
        <v>3276</v>
      </c>
      <c r="C928" s="22" t="n">
        <v>720</v>
      </c>
      <c r="D928" s="15" t="s">
        <v>237</v>
      </c>
    </row>
    <row r="929" s="16" customFormat="true" ht="12" hidden="false" customHeight="true" outlineLevel="2" collapsed="false">
      <c r="A929" s="20" t="s">
        <v>955</v>
      </c>
      <c r="B929" s="21" t="s">
        <v>3277</v>
      </c>
      <c r="C929" s="14" t="s">
        <v>2804</v>
      </c>
      <c r="D929" s="15" t="s">
        <v>237</v>
      </c>
    </row>
    <row r="930" s="16" customFormat="true" ht="12" hidden="false" customHeight="true" outlineLevel="2" collapsed="false">
      <c r="A930" s="20" t="s">
        <v>956</v>
      </c>
      <c r="B930" s="21" t="s">
        <v>3278</v>
      </c>
      <c r="C930" s="14" t="s">
        <v>3279</v>
      </c>
      <c r="D930" s="15" t="s">
        <v>56</v>
      </c>
    </row>
    <row r="931" s="16" customFormat="true" ht="60" hidden="false" customHeight="true" outlineLevel="2" collapsed="false">
      <c r="A931" s="20" t="s">
        <v>957</v>
      </c>
      <c r="B931" s="21" t="s">
        <v>3280</v>
      </c>
      <c r="C931" s="14" t="s">
        <v>2892</v>
      </c>
      <c r="D931" s="15" t="s">
        <v>56</v>
      </c>
    </row>
    <row r="932" s="16" customFormat="true" ht="12" hidden="false" customHeight="true" outlineLevel="2" collapsed="false">
      <c r="A932" s="20" t="s">
        <v>958</v>
      </c>
      <c r="B932" s="21" t="s">
        <v>3281</v>
      </c>
      <c r="C932" s="14" t="s">
        <v>3282</v>
      </c>
      <c r="D932" s="15" t="s">
        <v>56</v>
      </c>
    </row>
    <row r="933" s="16" customFormat="true" ht="12" hidden="false" customHeight="true" outlineLevel="2" collapsed="false">
      <c r="A933" s="20" t="s">
        <v>959</v>
      </c>
      <c r="B933" s="21" t="s">
        <v>3283</v>
      </c>
      <c r="C933" s="14" t="s">
        <v>3284</v>
      </c>
      <c r="D933" s="15" t="s">
        <v>56</v>
      </c>
    </row>
    <row r="934" s="16" customFormat="true" ht="24" hidden="false" customHeight="true" outlineLevel="2" collapsed="false">
      <c r="A934" s="20" t="s">
        <v>960</v>
      </c>
      <c r="B934" s="21" t="s">
        <v>3285</v>
      </c>
      <c r="C934" s="14" t="s">
        <v>3084</v>
      </c>
      <c r="D934" s="15" t="s">
        <v>237</v>
      </c>
    </row>
    <row r="935" s="16" customFormat="true" ht="12" hidden="false" customHeight="true" outlineLevel="2" collapsed="false">
      <c r="A935" s="20" t="s">
        <v>961</v>
      </c>
      <c r="B935" s="21" t="s">
        <v>3286</v>
      </c>
      <c r="C935" s="14" t="s">
        <v>3287</v>
      </c>
      <c r="D935" s="15" t="s">
        <v>235</v>
      </c>
    </row>
    <row r="936" s="16" customFormat="true" ht="12" hidden="false" customHeight="true" outlineLevel="2" collapsed="false">
      <c r="A936" s="20" t="s">
        <v>962</v>
      </c>
      <c r="B936" s="21" t="s">
        <v>3288</v>
      </c>
      <c r="C936" s="22" t="n">
        <v>805</v>
      </c>
      <c r="D936" s="15" t="s">
        <v>237</v>
      </c>
    </row>
    <row r="937" s="16" customFormat="true" ht="36" hidden="false" customHeight="true" outlineLevel="2" collapsed="false">
      <c r="A937" s="20" t="s">
        <v>963</v>
      </c>
      <c r="B937" s="21" t="s">
        <v>3289</v>
      </c>
      <c r="C937" s="14" t="s">
        <v>2892</v>
      </c>
      <c r="D937" s="15" t="s">
        <v>237</v>
      </c>
    </row>
    <row r="938" s="16" customFormat="true" ht="24" hidden="false" customHeight="true" outlineLevel="2" collapsed="false">
      <c r="A938" s="20" t="s">
        <v>964</v>
      </c>
      <c r="B938" s="21" t="s">
        <v>3290</v>
      </c>
      <c r="C938" s="14" t="s">
        <v>2892</v>
      </c>
      <c r="D938" s="15" t="s">
        <v>56</v>
      </c>
    </row>
    <row r="939" s="16" customFormat="true" ht="12" hidden="false" customHeight="true" outlineLevel="2" collapsed="false">
      <c r="A939" s="20" t="s">
        <v>965</v>
      </c>
      <c r="B939" s="21" t="s">
        <v>3291</v>
      </c>
      <c r="C939" s="22" t="n">
        <v>815</v>
      </c>
      <c r="D939" s="15" t="s">
        <v>56</v>
      </c>
    </row>
    <row r="940" s="16" customFormat="true" ht="12" hidden="false" customHeight="true" outlineLevel="2" collapsed="false">
      <c r="A940" s="20" t="s">
        <v>966</v>
      </c>
      <c r="B940" s="21" t="s">
        <v>3292</v>
      </c>
      <c r="C940" s="14" t="s">
        <v>2505</v>
      </c>
      <c r="D940" s="15" t="s">
        <v>56</v>
      </c>
    </row>
    <row r="941" s="16" customFormat="true" ht="24" hidden="false" customHeight="true" outlineLevel="2" collapsed="false">
      <c r="A941" s="20" t="s">
        <v>967</v>
      </c>
      <c r="B941" s="21" t="s">
        <v>3293</v>
      </c>
      <c r="C941" s="22" t="n">
        <v>675</v>
      </c>
      <c r="D941" s="15" t="s">
        <v>399</v>
      </c>
    </row>
    <row r="942" s="16" customFormat="true" ht="36" hidden="false" customHeight="true" outlineLevel="2" collapsed="false">
      <c r="A942" s="20" t="s">
        <v>968</v>
      </c>
      <c r="B942" s="21" t="s">
        <v>3294</v>
      </c>
      <c r="C942" s="14" t="s">
        <v>3084</v>
      </c>
      <c r="D942" s="15" t="s">
        <v>237</v>
      </c>
    </row>
    <row r="943" s="16" customFormat="true" ht="12" hidden="false" customHeight="true" outlineLevel="2" collapsed="false">
      <c r="A943" s="20" t="s">
        <v>969</v>
      </c>
      <c r="B943" s="21" t="s">
        <v>3295</v>
      </c>
      <c r="C943" s="14" t="s">
        <v>3284</v>
      </c>
      <c r="D943" s="15" t="s">
        <v>399</v>
      </c>
    </row>
    <row r="944" s="16" customFormat="true" ht="12" hidden="false" customHeight="true" outlineLevel="2" collapsed="false">
      <c r="A944" s="20" t="s">
        <v>970</v>
      </c>
      <c r="B944" s="21" t="s">
        <v>3296</v>
      </c>
      <c r="C944" s="22" t="n">
        <v>805</v>
      </c>
      <c r="D944" s="15" t="s">
        <v>399</v>
      </c>
    </row>
    <row r="945" s="16" customFormat="true" ht="12" hidden="false" customHeight="true" outlineLevel="2" collapsed="false">
      <c r="A945" s="20" t="s">
        <v>971</v>
      </c>
      <c r="B945" s="21" t="s">
        <v>3297</v>
      </c>
      <c r="C945" s="22" t="n">
        <v>275</v>
      </c>
      <c r="D945" s="23" t="n">
        <v>1</v>
      </c>
    </row>
    <row r="946" s="16" customFormat="true" ht="12" hidden="false" customHeight="true" outlineLevel="2" collapsed="false">
      <c r="A946" s="20" t="s">
        <v>972</v>
      </c>
      <c r="B946" s="21" t="s">
        <v>3298</v>
      </c>
      <c r="C946" s="22" t="n">
        <v>165</v>
      </c>
      <c r="D946" s="23" t="n">
        <v>1</v>
      </c>
    </row>
    <row r="947" s="16" customFormat="true" ht="12" hidden="false" customHeight="true" outlineLevel="2" collapsed="false">
      <c r="A947" s="20" t="s">
        <v>973</v>
      </c>
      <c r="B947" s="21" t="s">
        <v>3299</v>
      </c>
      <c r="C947" s="14" t="s">
        <v>3279</v>
      </c>
      <c r="D947" s="15" t="s">
        <v>237</v>
      </c>
    </row>
    <row r="948" s="16" customFormat="true" ht="12" hidden="false" customHeight="true" outlineLevel="2" collapsed="false">
      <c r="A948" s="20" t="s">
        <v>974</v>
      </c>
      <c r="B948" s="21" t="s">
        <v>3300</v>
      </c>
      <c r="C948" s="22" t="n">
        <v>897</v>
      </c>
      <c r="D948" s="15" t="s">
        <v>235</v>
      </c>
    </row>
    <row r="949" s="16" customFormat="true" ht="48" hidden="false" customHeight="true" outlineLevel="2" collapsed="false">
      <c r="A949" s="20" t="s">
        <v>975</v>
      </c>
      <c r="B949" s="21" t="s">
        <v>3301</v>
      </c>
      <c r="C949" s="14" t="s">
        <v>2381</v>
      </c>
      <c r="D949" s="15" t="s">
        <v>56</v>
      </c>
    </row>
    <row r="950" s="16" customFormat="true" ht="24" hidden="false" customHeight="true" outlineLevel="2" collapsed="false">
      <c r="A950" s="20" t="s">
        <v>976</v>
      </c>
      <c r="B950" s="21" t="s">
        <v>3302</v>
      </c>
      <c r="C950" s="14" t="s">
        <v>3303</v>
      </c>
      <c r="D950" s="15" t="s">
        <v>399</v>
      </c>
    </row>
    <row r="951" s="16" customFormat="true" ht="12" hidden="false" customHeight="true" outlineLevel="2" collapsed="false">
      <c r="A951" s="20" t="s">
        <v>977</v>
      </c>
      <c r="B951" s="21" t="s">
        <v>3304</v>
      </c>
      <c r="C951" s="22" t="n">
        <v>485</v>
      </c>
      <c r="D951" s="15" t="s">
        <v>399</v>
      </c>
    </row>
    <row r="952" s="16" customFormat="true" ht="12" hidden="false" customHeight="true" outlineLevel="2" collapsed="false">
      <c r="A952" s="20" t="s">
        <v>978</v>
      </c>
      <c r="B952" s="21" t="s">
        <v>3305</v>
      </c>
      <c r="C952" s="14" t="s">
        <v>2337</v>
      </c>
      <c r="D952" s="15" t="s">
        <v>31</v>
      </c>
    </row>
    <row r="953" s="16" customFormat="true" ht="24" hidden="false" customHeight="true" outlineLevel="2" collapsed="false">
      <c r="A953" s="20" t="s">
        <v>979</v>
      </c>
      <c r="B953" s="21" t="s">
        <v>3306</v>
      </c>
      <c r="C953" s="14" t="s">
        <v>3307</v>
      </c>
      <c r="D953" s="15" t="s">
        <v>399</v>
      </c>
    </row>
    <row r="954" s="16" customFormat="true" ht="24" hidden="false" customHeight="true" outlineLevel="2" collapsed="false">
      <c r="A954" s="20" t="s">
        <v>980</v>
      </c>
      <c r="B954" s="21" t="s">
        <v>3308</v>
      </c>
      <c r="C954" s="22" t="n">
        <v>520</v>
      </c>
      <c r="D954" s="15" t="s">
        <v>399</v>
      </c>
    </row>
    <row r="955" s="16" customFormat="true" ht="12" hidden="false" customHeight="true" outlineLevel="2" collapsed="false">
      <c r="A955" s="20" t="s">
        <v>981</v>
      </c>
      <c r="B955" s="21" t="s">
        <v>3309</v>
      </c>
      <c r="C955" s="22" t="n">
        <v>730</v>
      </c>
      <c r="D955" s="15" t="s">
        <v>399</v>
      </c>
    </row>
    <row r="956" s="16" customFormat="true" ht="36" hidden="false" customHeight="true" outlineLevel="2" collapsed="false">
      <c r="A956" s="20" t="s">
        <v>982</v>
      </c>
      <c r="B956" s="21" t="s">
        <v>3310</v>
      </c>
      <c r="C956" s="22" t="n">
        <v>980</v>
      </c>
      <c r="D956" s="15" t="s">
        <v>237</v>
      </c>
    </row>
    <row r="957" s="16" customFormat="true" ht="24" hidden="false" customHeight="true" outlineLevel="2" collapsed="false">
      <c r="A957" s="20" t="s">
        <v>983</v>
      </c>
      <c r="B957" s="21" t="s">
        <v>3311</v>
      </c>
      <c r="C957" s="22" t="n">
        <v>800</v>
      </c>
      <c r="D957" s="15" t="s">
        <v>237</v>
      </c>
    </row>
    <row r="958" s="16" customFormat="true" ht="24" hidden="false" customHeight="true" outlineLevel="2" collapsed="false">
      <c r="A958" s="20" t="s">
        <v>984</v>
      </c>
      <c r="B958" s="21" t="s">
        <v>3312</v>
      </c>
      <c r="C958" s="22" t="n">
        <v>695</v>
      </c>
      <c r="D958" s="15" t="s">
        <v>399</v>
      </c>
    </row>
    <row r="959" s="16" customFormat="true" ht="12" hidden="false" customHeight="true" outlineLevel="2" collapsed="false">
      <c r="A959" s="20" t="s">
        <v>985</v>
      </c>
      <c r="B959" s="21" t="s">
        <v>3313</v>
      </c>
      <c r="C959" s="22" t="n">
        <v>840</v>
      </c>
      <c r="D959" s="15" t="s">
        <v>399</v>
      </c>
    </row>
    <row r="960" s="16" customFormat="true" ht="24" hidden="false" customHeight="true" outlineLevel="2" collapsed="false">
      <c r="A960" s="20" t="s">
        <v>986</v>
      </c>
      <c r="B960" s="21" t="s">
        <v>3314</v>
      </c>
      <c r="C960" s="22" t="n">
        <v>930</v>
      </c>
      <c r="D960" s="15" t="s">
        <v>237</v>
      </c>
    </row>
    <row r="961" s="16" customFormat="true" ht="12" hidden="false" customHeight="true" outlineLevel="2" collapsed="false">
      <c r="A961" s="20" t="s">
        <v>987</v>
      </c>
      <c r="B961" s="21" t="s">
        <v>3315</v>
      </c>
      <c r="C961" s="22" t="n">
        <v>750</v>
      </c>
      <c r="D961" s="15" t="s">
        <v>237</v>
      </c>
    </row>
    <row r="962" s="16" customFormat="true" ht="12" hidden="false" customHeight="true" outlineLevel="2" collapsed="false">
      <c r="A962" s="20" t="s">
        <v>988</v>
      </c>
      <c r="B962" s="21" t="s">
        <v>3316</v>
      </c>
      <c r="C962" s="22" t="n">
        <v>695</v>
      </c>
      <c r="D962" s="15" t="s">
        <v>237</v>
      </c>
    </row>
    <row r="963" s="16" customFormat="true" ht="12" hidden="false" customHeight="true" outlineLevel="2" collapsed="false">
      <c r="A963" s="20" t="s">
        <v>989</v>
      </c>
      <c r="B963" s="21" t="s">
        <v>3317</v>
      </c>
      <c r="C963" s="22" t="n">
        <v>695</v>
      </c>
      <c r="D963" s="15" t="s">
        <v>279</v>
      </c>
    </row>
    <row r="964" s="16" customFormat="true" ht="12" hidden="false" customHeight="true" outlineLevel="2" collapsed="false">
      <c r="A964" s="20" t="s">
        <v>990</v>
      </c>
      <c r="B964" s="21" t="s">
        <v>3318</v>
      </c>
      <c r="C964" s="22" t="n">
        <v>730</v>
      </c>
      <c r="D964" s="15" t="s">
        <v>237</v>
      </c>
    </row>
    <row r="965" s="16" customFormat="true" ht="12" hidden="false" customHeight="true" outlineLevel="2" collapsed="false">
      <c r="A965" s="20" t="s">
        <v>991</v>
      </c>
      <c r="B965" s="21" t="s">
        <v>3319</v>
      </c>
      <c r="C965" s="22" t="n">
        <v>970</v>
      </c>
      <c r="D965" s="15" t="s">
        <v>399</v>
      </c>
    </row>
    <row r="966" s="16" customFormat="true" ht="12" hidden="false" customHeight="true" outlineLevel="2" collapsed="false">
      <c r="A966" s="20" t="s">
        <v>992</v>
      </c>
      <c r="B966" s="21" t="s">
        <v>3320</v>
      </c>
      <c r="C966" s="22" t="n">
        <v>970</v>
      </c>
      <c r="D966" s="15" t="s">
        <v>399</v>
      </c>
    </row>
    <row r="967" s="16" customFormat="true" ht="12" hidden="false" customHeight="true" outlineLevel="2" collapsed="false">
      <c r="A967" s="20" t="s">
        <v>993</v>
      </c>
      <c r="B967" s="21" t="s">
        <v>3321</v>
      </c>
      <c r="C967" s="22" t="n">
        <v>970</v>
      </c>
      <c r="D967" s="15" t="s">
        <v>399</v>
      </c>
    </row>
    <row r="968" s="16" customFormat="true" ht="12" hidden="false" customHeight="true" outlineLevel="2" collapsed="false">
      <c r="A968" s="20" t="s">
        <v>994</v>
      </c>
      <c r="B968" s="21" t="s">
        <v>3322</v>
      </c>
      <c r="C968" s="22" t="n">
        <v>970</v>
      </c>
      <c r="D968" s="15" t="s">
        <v>399</v>
      </c>
    </row>
    <row r="969" s="16" customFormat="true" ht="12" hidden="false" customHeight="true" outlineLevel="2" collapsed="false">
      <c r="A969" s="20" t="s">
        <v>995</v>
      </c>
      <c r="B969" s="21" t="s">
        <v>3323</v>
      </c>
      <c r="C969" s="14" t="s">
        <v>2388</v>
      </c>
      <c r="D969" s="15" t="s">
        <v>237</v>
      </c>
    </row>
    <row r="970" s="16" customFormat="true" ht="24" hidden="false" customHeight="true" outlineLevel="2" collapsed="false">
      <c r="A970" s="20" t="s">
        <v>996</v>
      </c>
      <c r="B970" s="21" t="s">
        <v>3324</v>
      </c>
      <c r="C970" s="14" t="s">
        <v>3325</v>
      </c>
      <c r="D970" s="15" t="s">
        <v>399</v>
      </c>
    </row>
    <row r="971" s="16" customFormat="true" ht="12" hidden="false" customHeight="true" outlineLevel="2" collapsed="false">
      <c r="A971" s="20" t="s">
        <v>997</v>
      </c>
      <c r="B971" s="21" t="s">
        <v>3326</v>
      </c>
      <c r="C971" s="14" t="s">
        <v>3325</v>
      </c>
      <c r="D971" s="15" t="s">
        <v>399</v>
      </c>
    </row>
    <row r="972" s="16" customFormat="true" ht="12" hidden="false" customHeight="true" outlineLevel="2" collapsed="false">
      <c r="A972" s="20" t="s">
        <v>998</v>
      </c>
      <c r="B972" s="21" t="s">
        <v>3327</v>
      </c>
      <c r="C972" s="22" t="n">
        <v>730</v>
      </c>
      <c r="D972" s="15" t="s">
        <v>237</v>
      </c>
    </row>
    <row r="973" s="16" customFormat="true" ht="12" hidden="false" customHeight="true" outlineLevel="2" collapsed="false">
      <c r="A973" s="20" t="s">
        <v>999</v>
      </c>
      <c r="B973" s="21" t="s">
        <v>3328</v>
      </c>
      <c r="C973" s="22" t="n">
        <v>650</v>
      </c>
      <c r="D973" s="15" t="s">
        <v>237</v>
      </c>
    </row>
    <row r="974" s="16" customFormat="true" ht="12" hidden="false" customHeight="true" outlineLevel="2" collapsed="false">
      <c r="A974" s="20" t="s">
        <v>1000</v>
      </c>
      <c r="B974" s="21" t="s">
        <v>3329</v>
      </c>
      <c r="C974" s="22" t="n">
        <v>650</v>
      </c>
      <c r="D974" s="15" t="s">
        <v>237</v>
      </c>
    </row>
    <row r="975" s="16" customFormat="true" ht="24" hidden="false" customHeight="true" outlineLevel="2" collapsed="false">
      <c r="A975" s="20" t="s">
        <v>1001</v>
      </c>
      <c r="B975" s="21" t="s">
        <v>3330</v>
      </c>
      <c r="C975" s="14" t="s">
        <v>3331</v>
      </c>
      <c r="D975" s="15" t="s">
        <v>237</v>
      </c>
    </row>
    <row r="976" s="16" customFormat="true" ht="24" hidden="false" customHeight="true" outlineLevel="2" collapsed="false">
      <c r="A976" s="20" t="s">
        <v>1002</v>
      </c>
      <c r="B976" s="21" t="s">
        <v>3332</v>
      </c>
      <c r="C976" s="22" t="n">
        <v>705</v>
      </c>
      <c r="D976" s="15" t="s">
        <v>237</v>
      </c>
    </row>
    <row r="977" s="16" customFormat="true" ht="12" hidden="false" customHeight="true" outlineLevel="2" collapsed="false">
      <c r="A977" s="20" t="s">
        <v>1003</v>
      </c>
      <c r="B977" s="21" t="s">
        <v>3333</v>
      </c>
      <c r="C977" s="22" t="n">
        <v>640</v>
      </c>
      <c r="D977" s="15" t="s">
        <v>237</v>
      </c>
    </row>
    <row r="978" s="16" customFormat="true" ht="36" hidden="false" customHeight="true" outlineLevel="2" collapsed="false">
      <c r="A978" s="20" t="s">
        <v>1004</v>
      </c>
      <c r="B978" s="21" t="s">
        <v>3334</v>
      </c>
      <c r="C978" s="14" t="s">
        <v>3335</v>
      </c>
      <c r="D978" s="15" t="s">
        <v>237</v>
      </c>
    </row>
    <row r="979" s="16" customFormat="true" ht="36" hidden="false" customHeight="true" outlineLevel="2" collapsed="false">
      <c r="A979" s="20" t="s">
        <v>1005</v>
      </c>
      <c r="B979" s="21" t="s">
        <v>3336</v>
      </c>
      <c r="C979" s="14" t="s">
        <v>3337</v>
      </c>
      <c r="D979" s="15" t="s">
        <v>399</v>
      </c>
    </row>
    <row r="980" s="16" customFormat="true" ht="12" hidden="false" customHeight="true" outlineLevel="2" collapsed="false">
      <c r="A980" s="20" t="s">
        <v>1006</v>
      </c>
      <c r="B980" s="21" t="s">
        <v>3338</v>
      </c>
      <c r="C980" s="22" t="n">
        <v>745</v>
      </c>
      <c r="D980" s="15" t="s">
        <v>237</v>
      </c>
    </row>
    <row r="981" s="16" customFormat="true" ht="12" hidden="false" customHeight="true" outlineLevel="2" collapsed="false">
      <c r="A981" s="20" t="s">
        <v>1007</v>
      </c>
      <c r="B981" s="21" t="s">
        <v>3339</v>
      </c>
      <c r="C981" s="14" t="s">
        <v>3268</v>
      </c>
      <c r="D981" s="15" t="s">
        <v>399</v>
      </c>
    </row>
    <row r="982" s="16" customFormat="true" ht="12" hidden="false" customHeight="true" outlineLevel="2" collapsed="false">
      <c r="A982" s="20" t="s">
        <v>1008</v>
      </c>
      <c r="B982" s="21" t="s">
        <v>3340</v>
      </c>
      <c r="C982" s="14" t="s">
        <v>2774</v>
      </c>
      <c r="D982" s="15" t="s">
        <v>237</v>
      </c>
    </row>
    <row r="983" s="16" customFormat="true" ht="24" hidden="false" customHeight="true" outlineLevel="2" collapsed="false">
      <c r="A983" s="20" t="s">
        <v>1009</v>
      </c>
      <c r="B983" s="21" t="s">
        <v>3341</v>
      </c>
      <c r="C983" s="22" t="n">
        <v>815</v>
      </c>
      <c r="D983" s="15" t="s">
        <v>399</v>
      </c>
    </row>
    <row r="984" s="16" customFormat="true" ht="12" hidden="false" customHeight="true" outlineLevel="2" collapsed="false">
      <c r="A984" s="20" t="s">
        <v>1010</v>
      </c>
      <c r="B984" s="21" t="s">
        <v>3342</v>
      </c>
      <c r="C984" s="22" t="n">
        <v>540</v>
      </c>
      <c r="D984" s="15" t="s">
        <v>56</v>
      </c>
    </row>
    <row r="985" s="16" customFormat="true" ht="12" hidden="false" customHeight="true" outlineLevel="2" collapsed="false">
      <c r="A985" s="20" t="s">
        <v>1011</v>
      </c>
      <c r="B985" s="21" t="s">
        <v>3343</v>
      </c>
      <c r="C985" s="22" t="n">
        <v>540</v>
      </c>
      <c r="D985" s="15" t="s">
        <v>56</v>
      </c>
    </row>
    <row r="986" s="16" customFormat="true" ht="12" hidden="false" customHeight="true" outlineLevel="2" collapsed="false">
      <c r="A986" s="20" t="s">
        <v>1012</v>
      </c>
      <c r="B986" s="21" t="s">
        <v>3344</v>
      </c>
      <c r="C986" s="22" t="n">
        <v>630</v>
      </c>
      <c r="D986" s="15" t="s">
        <v>237</v>
      </c>
    </row>
    <row r="987" s="16" customFormat="true" ht="12" hidden="false" customHeight="true" outlineLevel="2" collapsed="false">
      <c r="A987" s="20" t="s">
        <v>1013</v>
      </c>
      <c r="B987" s="21" t="s">
        <v>3345</v>
      </c>
      <c r="C987" s="22" t="n">
        <v>640</v>
      </c>
      <c r="D987" s="15" t="s">
        <v>56</v>
      </c>
    </row>
    <row r="988" s="16" customFormat="true" ht="12" hidden="false" customHeight="true" outlineLevel="2" collapsed="false">
      <c r="A988" s="20" t="s">
        <v>1014</v>
      </c>
      <c r="B988" s="21" t="s">
        <v>3346</v>
      </c>
      <c r="C988" s="22" t="n">
        <v>640</v>
      </c>
      <c r="D988" s="15" t="s">
        <v>56</v>
      </c>
    </row>
    <row r="989" s="16" customFormat="true" ht="24" hidden="false" customHeight="true" outlineLevel="2" collapsed="false">
      <c r="A989" s="20" t="s">
        <v>1015</v>
      </c>
      <c r="B989" s="21" t="s">
        <v>3347</v>
      </c>
      <c r="C989" s="22" t="n">
        <v>650</v>
      </c>
      <c r="D989" s="15" t="s">
        <v>399</v>
      </c>
    </row>
    <row r="990" s="16" customFormat="true" ht="24" hidden="false" customHeight="true" outlineLevel="2" collapsed="false">
      <c r="A990" s="20" t="s">
        <v>1016</v>
      </c>
      <c r="B990" s="21" t="s">
        <v>3348</v>
      </c>
      <c r="C990" s="22" t="n">
        <v>650</v>
      </c>
      <c r="D990" s="15" t="s">
        <v>399</v>
      </c>
    </row>
    <row r="991" s="16" customFormat="true" ht="12" hidden="false" customHeight="true" outlineLevel="2" collapsed="false">
      <c r="A991" s="20" t="s">
        <v>1017</v>
      </c>
      <c r="B991" s="21" t="s">
        <v>3349</v>
      </c>
      <c r="C991" s="14" t="s">
        <v>3350</v>
      </c>
      <c r="D991" s="15" t="s">
        <v>399</v>
      </c>
    </row>
    <row r="992" s="16" customFormat="true" ht="24" hidden="false" customHeight="true" outlineLevel="2" collapsed="false">
      <c r="A992" s="20" t="s">
        <v>1018</v>
      </c>
      <c r="B992" s="21" t="s">
        <v>3351</v>
      </c>
      <c r="C992" s="22" t="n">
        <v>900</v>
      </c>
      <c r="D992" s="15" t="s">
        <v>399</v>
      </c>
    </row>
    <row r="993" s="16" customFormat="true" ht="24" hidden="false" customHeight="true" outlineLevel="2" collapsed="false">
      <c r="A993" s="20" t="s">
        <v>1019</v>
      </c>
      <c r="B993" s="21" t="s">
        <v>3352</v>
      </c>
      <c r="C993" s="22" t="n">
        <v>520</v>
      </c>
      <c r="D993" s="15" t="s">
        <v>279</v>
      </c>
    </row>
    <row r="994" s="16" customFormat="true" ht="24" hidden="false" customHeight="true" outlineLevel="2" collapsed="false">
      <c r="A994" s="20" t="s">
        <v>1020</v>
      </c>
      <c r="B994" s="21" t="s">
        <v>3353</v>
      </c>
      <c r="C994" s="22" t="n">
        <v>900</v>
      </c>
      <c r="D994" s="15" t="s">
        <v>399</v>
      </c>
    </row>
    <row r="995" s="16" customFormat="true" ht="12" hidden="false" customHeight="true" outlineLevel="2" collapsed="false">
      <c r="A995" s="20" t="s">
        <v>1021</v>
      </c>
      <c r="B995" s="21" t="s">
        <v>3354</v>
      </c>
      <c r="C995" s="14" t="s">
        <v>3043</v>
      </c>
      <c r="D995" s="15" t="s">
        <v>399</v>
      </c>
    </row>
    <row r="996" s="16" customFormat="true" ht="36" hidden="false" customHeight="true" outlineLevel="2" collapsed="false">
      <c r="A996" s="20" t="s">
        <v>1022</v>
      </c>
      <c r="B996" s="21" t="s">
        <v>3355</v>
      </c>
      <c r="C996" s="22" t="n">
        <v>780</v>
      </c>
      <c r="D996" s="15" t="s">
        <v>235</v>
      </c>
    </row>
    <row r="997" s="16" customFormat="true" ht="12" hidden="false" customHeight="true" outlineLevel="2" collapsed="false">
      <c r="A997" s="20" t="s">
        <v>1023</v>
      </c>
      <c r="B997" s="21" t="s">
        <v>3356</v>
      </c>
      <c r="C997" s="14" t="s">
        <v>3261</v>
      </c>
      <c r="D997" s="15" t="s">
        <v>279</v>
      </c>
    </row>
    <row r="998" s="16" customFormat="true" ht="12" hidden="false" customHeight="true" outlineLevel="2" collapsed="false">
      <c r="A998" s="20" t="s">
        <v>1024</v>
      </c>
      <c r="B998" s="21" t="s">
        <v>3357</v>
      </c>
      <c r="C998" s="22" t="n">
        <v>690</v>
      </c>
      <c r="D998" s="15" t="s">
        <v>135</v>
      </c>
    </row>
    <row r="999" s="16" customFormat="true" ht="12" hidden="false" customHeight="true" outlineLevel="2" collapsed="false">
      <c r="A999" s="20" t="s">
        <v>1025</v>
      </c>
      <c r="B999" s="21" t="s">
        <v>3358</v>
      </c>
      <c r="C999" s="14" t="s">
        <v>3359</v>
      </c>
      <c r="D999" s="15" t="s">
        <v>399</v>
      </c>
    </row>
    <row r="1000" s="16" customFormat="true" ht="24" hidden="false" customHeight="true" outlineLevel="2" collapsed="false">
      <c r="A1000" s="20" t="s">
        <v>1026</v>
      </c>
      <c r="B1000" s="21" t="s">
        <v>3360</v>
      </c>
      <c r="C1000" s="14" t="s">
        <v>3361</v>
      </c>
      <c r="D1000" s="15" t="s">
        <v>279</v>
      </c>
    </row>
    <row r="1001" s="16" customFormat="true" ht="24" hidden="false" customHeight="true" outlineLevel="2" collapsed="false">
      <c r="A1001" s="20" t="s">
        <v>1027</v>
      </c>
      <c r="B1001" s="21" t="s">
        <v>3362</v>
      </c>
      <c r="C1001" s="22" t="n">
        <v>585</v>
      </c>
      <c r="D1001" s="15" t="s">
        <v>237</v>
      </c>
    </row>
    <row r="1002" s="16" customFormat="true" ht="24" hidden="false" customHeight="true" outlineLevel="2" collapsed="false">
      <c r="A1002" s="20" t="s">
        <v>1028</v>
      </c>
      <c r="B1002" s="21" t="s">
        <v>3363</v>
      </c>
      <c r="C1002" s="14" t="s">
        <v>3364</v>
      </c>
      <c r="D1002" s="15" t="s">
        <v>635</v>
      </c>
    </row>
    <row r="1003" s="16" customFormat="true" ht="24" hidden="false" customHeight="true" outlineLevel="2" collapsed="false">
      <c r="A1003" s="20" t="s">
        <v>1029</v>
      </c>
      <c r="B1003" s="21" t="s">
        <v>3365</v>
      </c>
      <c r="C1003" s="14" t="s">
        <v>3364</v>
      </c>
      <c r="D1003" s="15" t="s">
        <v>635</v>
      </c>
    </row>
    <row r="1004" s="16" customFormat="true" ht="12" hidden="false" customHeight="true" outlineLevel="2" collapsed="false">
      <c r="A1004" s="20" t="s">
        <v>1030</v>
      </c>
      <c r="B1004" s="21" t="s">
        <v>3366</v>
      </c>
      <c r="C1004" s="22" t="n">
        <v>765</v>
      </c>
      <c r="D1004" s="15" t="s">
        <v>235</v>
      </c>
    </row>
    <row r="1005" s="16" customFormat="true" ht="24" hidden="false" customHeight="true" outlineLevel="2" collapsed="false">
      <c r="A1005" s="20" t="s">
        <v>1031</v>
      </c>
      <c r="B1005" s="21" t="s">
        <v>3367</v>
      </c>
      <c r="C1005" s="22" t="n">
        <v>765</v>
      </c>
      <c r="D1005" s="15" t="s">
        <v>235</v>
      </c>
    </row>
    <row r="1006" s="16" customFormat="true" ht="12" hidden="false" customHeight="true" outlineLevel="2" collapsed="false">
      <c r="A1006" s="20" t="s">
        <v>1032</v>
      </c>
      <c r="B1006" s="21" t="s">
        <v>3368</v>
      </c>
      <c r="C1006" s="22" t="n">
        <v>765</v>
      </c>
      <c r="D1006" s="15" t="s">
        <v>235</v>
      </c>
    </row>
    <row r="1007" s="16" customFormat="true" ht="24" hidden="false" customHeight="true" outlineLevel="2" collapsed="false">
      <c r="A1007" s="20" t="s">
        <v>1033</v>
      </c>
      <c r="B1007" s="21" t="s">
        <v>3369</v>
      </c>
      <c r="C1007" s="22" t="n">
        <v>765</v>
      </c>
      <c r="D1007" s="15" t="s">
        <v>235</v>
      </c>
    </row>
    <row r="1008" s="16" customFormat="true" ht="12" hidden="false" customHeight="true" outlineLevel="2" collapsed="false">
      <c r="A1008" s="20" t="s">
        <v>1034</v>
      </c>
      <c r="B1008" s="21" t="s">
        <v>3370</v>
      </c>
      <c r="C1008" s="22" t="n">
        <v>765</v>
      </c>
      <c r="D1008" s="15" t="s">
        <v>235</v>
      </c>
    </row>
    <row r="1009" s="16" customFormat="true" ht="12" hidden="false" customHeight="true" outlineLevel="2" collapsed="false">
      <c r="A1009" s="20" t="s">
        <v>1035</v>
      </c>
      <c r="B1009" s="21" t="s">
        <v>3371</v>
      </c>
      <c r="C1009" s="22" t="n">
        <v>765</v>
      </c>
      <c r="D1009" s="15" t="s">
        <v>235</v>
      </c>
    </row>
    <row r="1010" s="16" customFormat="true" ht="12" hidden="false" customHeight="true" outlineLevel="2" collapsed="false">
      <c r="A1010" s="20" t="s">
        <v>1036</v>
      </c>
      <c r="B1010" s="21" t="s">
        <v>3372</v>
      </c>
      <c r="C1010" s="22" t="n">
        <v>765</v>
      </c>
      <c r="D1010" s="15" t="s">
        <v>235</v>
      </c>
    </row>
    <row r="1011" s="16" customFormat="true" ht="12" hidden="false" customHeight="true" outlineLevel="2" collapsed="false">
      <c r="A1011" s="20" t="s">
        <v>1037</v>
      </c>
      <c r="B1011" s="21" t="s">
        <v>3373</v>
      </c>
      <c r="C1011" s="22" t="n">
        <v>765</v>
      </c>
      <c r="D1011" s="15" t="s">
        <v>235</v>
      </c>
    </row>
    <row r="1012" s="16" customFormat="true" ht="12" hidden="false" customHeight="true" outlineLevel="2" collapsed="false">
      <c r="A1012" s="20" t="s">
        <v>1038</v>
      </c>
      <c r="B1012" s="21" t="s">
        <v>3374</v>
      </c>
      <c r="C1012" s="14" t="s">
        <v>3375</v>
      </c>
      <c r="D1012" s="15" t="s">
        <v>237</v>
      </c>
    </row>
    <row r="1013" s="16" customFormat="true" ht="12" hidden="false" customHeight="true" outlineLevel="2" collapsed="false">
      <c r="A1013" s="20" t="s">
        <v>1039</v>
      </c>
      <c r="B1013" s="21" t="s">
        <v>3376</v>
      </c>
      <c r="C1013" s="14" t="s">
        <v>3375</v>
      </c>
      <c r="D1013" s="15" t="s">
        <v>237</v>
      </c>
    </row>
    <row r="1014" s="16" customFormat="true" ht="24" hidden="false" customHeight="true" outlineLevel="2" collapsed="false">
      <c r="A1014" s="20" t="s">
        <v>1040</v>
      </c>
      <c r="B1014" s="21" t="s">
        <v>3377</v>
      </c>
      <c r="C1014" s="14" t="s">
        <v>3378</v>
      </c>
      <c r="D1014" s="15" t="s">
        <v>237</v>
      </c>
    </row>
    <row r="1015" s="16" customFormat="true" ht="12" hidden="false" customHeight="true" outlineLevel="2" collapsed="false">
      <c r="A1015" s="20" t="s">
        <v>1041</v>
      </c>
      <c r="B1015" s="21" t="s">
        <v>3379</v>
      </c>
      <c r="C1015" s="14" t="s">
        <v>3380</v>
      </c>
      <c r="D1015" s="15" t="s">
        <v>237</v>
      </c>
    </row>
    <row r="1016" s="16" customFormat="true" ht="24" hidden="false" customHeight="true" outlineLevel="2" collapsed="false">
      <c r="A1016" s="20" t="s">
        <v>1042</v>
      </c>
      <c r="B1016" s="21" t="s">
        <v>3381</v>
      </c>
      <c r="C1016" s="14" t="s">
        <v>3382</v>
      </c>
      <c r="D1016" s="15" t="s">
        <v>1043</v>
      </c>
    </row>
    <row r="1017" s="16" customFormat="true" ht="12" hidden="false" customHeight="true" outlineLevel="2" collapsed="false">
      <c r="A1017" s="20" t="s">
        <v>1044</v>
      </c>
      <c r="B1017" s="21" t="s">
        <v>3383</v>
      </c>
      <c r="C1017" s="14" t="s">
        <v>3384</v>
      </c>
      <c r="D1017" s="15" t="s">
        <v>472</v>
      </c>
    </row>
    <row r="1018" s="16" customFormat="true" ht="15" hidden="false" customHeight="true" outlineLevel="1" collapsed="false">
      <c r="A1018" s="17" t="s">
        <v>3385</v>
      </c>
      <c r="B1018" s="17"/>
      <c r="C1018" s="18"/>
      <c r="D1018" s="19"/>
    </row>
    <row r="1019" s="16" customFormat="true" ht="12" hidden="false" customHeight="true" outlineLevel="2" collapsed="false">
      <c r="A1019" s="20" t="s">
        <v>1045</v>
      </c>
      <c r="B1019" s="21" t="s">
        <v>3386</v>
      </c>
      <c r="C1019" s="22" t="n">
        <v>485</v>
      </c>
      <c r="D1019" s="15" t="s">
        <v>135</v>
      </c>
    </row>
    <row r="1020" s="16" customFormat="true" ht="12" hidden="false" customHeight="true" outlineLevel="2" collapsed="false">
      <c r="A1020" s="20" t="s">
        <v>1046</v>
      </c>
      <c r="B1020" s="21" t="s">
        <v>3387</v>
      </c>
      <c r="C1020" s="14" t="s">
        <v>3325</v>
      </c>
      <c r="D1020" s="15" t="s">
        <v>237</v>
      </c>
    </row>
    <row r="1021" s="16" customFormat="true" ht="12" hidden="false" customHeight="true" outlineLevel="2" collapsed="false">
      <c r="A1021" s="20" t="s">
        <v>1047</v>
      </c>
      <c r="B1021" s="21" t="s">
        <v>3388</v>
      </c>
      <c r="C1021" s="14" t="s">
        <v>2920</v>
      </c>
      <c r="D1021" s="15" t="s">
        <v>31</v>
      </c>
    </row>
    <row r="1022" s="16" customFormat="true" ht="12" hidden="false" customHeight="true" outlineLevel="2" collapsed="false">
      <c r="A1022" s="20" t="s">
        <v>1048</v>
      </c>
      <c r="B1022" s="21" t="s">
        <v>3389</v>
      </c>
      <c r="C1022" s="14" t="s">
        <v>2920</v>
      </c>
      <c r="D1022" s="15" t="s">
        <v>31</v>
      </c>
    </row>
    <row r="1023" s="16" customFormat="true" ht="12" hidden="false" customHeight="true" outlineLevel="2" collapsed="false">
      <c r="A1023" s="20" t="s">
        <v>1049</v>
      </c>
      <c r="B1023" s="21" t="s">
        <v>3390</v>
      </c>
      <c r="C1023" s="14" t="s">
        <v>2920</v>
      </c>
      <c r="D1023" s="15" t="s">
        <v>31</v>
      </c>
    </row>
    <row r="1024" s="16" customFormat="true" ht="12" hidden="false" customHeight="true" outlineLevel="2" collapsed="false">
      <c r="A1024" s="20" t="s">
        <v>1050</v>
      </c>
      <c r="B1024" s="21" t="s">
        <v>3391</v>
      </c>
      <c r="C1024" s="14" t="s">
        <v>2920</v>
      </c>
      <c r="D1024" s="15" t="s">
        <v>31</v>
      </c>
    </row>
    <row r="1025" s="16" customFormat="true" ht="12" hidden="false" customHeight="true" outlineLevel="2" collapsed="false">
      <c r="A1025" s="20" t="s">
        <v>1051</v>
      </c>
      <c r="B1025" s="21" t="s">
        <v>3392</v>
      </c>
      <c r="C1025" s="14" t="s">
        <v>2920</v>
      </c>
      <c r="D1025" s="15" t="s">
        <v>31</v>
      </c>
    </row>
    <row r="1026" s="16" customFormat="true" ht="12" hidden="false" customHeight="true" outlineLevel="2" collapsed="false">
      <c r="A1026" s="20" t="s">
        <v>1052</v>
      </c>
      <c r="B1026" s="21" t="s">
        <v>3393</v>
      </c>
      <c r="C1026" s="14" t="s">
        <v>3350</v>
      </c>
      <c r="D1026" s="15" t="s">
        <v>31</v>
      </c>
    </row>
    <row r="1027" s="16" customFormat="true" ht="12" hidden="false" customHeight="true" outlineLevel="2" collapsed="false">
      <c r="A1027" s="20" t="s">
        <v>1053</v>
      </c>
      <c r="B1027" s="21" t="s">
        <v>3394</v>
      </c>
      <c r="C1027" s="14" t="s">
        <v>2398</v>
      </c>
      <c r="D1027" s="15" t="s">
        <v>31</v>
      </c>
    </row>
    <row r="1028" s="16" customFormat="true" ht="12" hidden="false" customHeight="true" outlineLevel="2" collapsed="false">
      <c r="A1028" s="20" t="s">
        <v>1054</v>
      </c>
      <c r="B1028" s="21" t="s">
        <v>3395</v>
      </c>
      <c r="C1028" s="14" t="s">
        <v>2398</v>
      </c>
      <c r="D1028" s="15" t="s">
        <v>31</v>
      </c>
    </row>
    <row r="1029" s="16" customFormat="true" ht="12" hidden="false" customHeight="true" outlineLevel="2" collapsed="false">
      <c r="A1029" s="20" t="s">
        <v>1055</v>
      </c>
      <c r="B1029" s="21" t="s">
        <v>3396</v>
      </c>
      <c r="C1029" s="14" t="s">
        <v>2398</v>
      </c>
      <c r="D1029" s="15" t="s">
        <v>31</v>
      </c>
    </row>
    <row r="1030" s="16" customFormat="true" ht="12" hidden="false" customHeight="true" outlineLevel="2" collapsed="false">
      <c r="A1030" s="20" t="s">
        <v>1056</v>
      </c>
      <c r="B1030" s="21" t="s">
        <v>3397</v>
      </c>
      <c r="C1030" s="14" t="s">
        <v>2398</v>
      </c>
      <c r="D1030" s="15" t="s">
        <v>31</v>
      </c>
    </row>
    <row r="1031" s="16" customFormat="true" ht="12" hidden="false" customHeight="true" outlineLevel="2" collapsed="false">
      <c r="A1031" s="20" t="s">
        <v>1057</v>
      </c>
      <c r="B1031" s="21" t="s">
        <v>3398</v>
      </c>
      <c r="C1031" s="14" t="s">
        <v>2398</v>
      </c>
      <c r="D1031" s="15" t="s">
        <v>31</v>
      </c>
    </row>
    <row r="1032" s="16" customFormat="true" ht="12" hidden="false" customHeight="true" outlineLevel="2" collapsed="false">
      <c r="A1032" s="20" t="s">
        <v>1058</v>
      </c>
      <c r="B1032" s="21" t="s">
        <v>3399</v>
      </c>
      <c r="C1032" s="14" t="s">
        <v>2398</v>
      </c>
      <c r="D1032" s="15" t="s">
        <v>31</v>
      </c>
    </row>
    <row r="1033" s="16" customFormat="true" ht="12" hidden="false" customHeight="true" outlineLevel="2" collapsed="false">
      <c r="A1033" s="20" t="s">
        <v>1059</v>
      </c>
      <c r="B1033" s="21" t="s">
        <v>3400</v>
      </c>
      <c r="C1033" s="14" t="s">
        <v>2398</v>
      </c>
      <c r="D1033" s="15" t="s">
        <v>31</v>
      </c>
    </row>
    <row r="1034" s="16" customFormat="true" ht="12" hidden="false" customHeight="true" outlineLevel="2" collapsed="false">
      <c r="A1034" s="20" t="s">
        <v>1060</v>
      </c>
      <c r="B1034" s="21" t="s">
        <v>3401</v>
      </c>
      <c r="C1034" s="14" t="s">
        <v>2398</v>
      </c>
      <c r="D1034" s="15" t="s">
        <v>31</v>
      </c>
    </row>
    <row r="1035" s="16" customFormat="true" ht="12" hidden="false" customHeight="true" outlineLevel="2" collapsed="false">
      <c r="A1035" s="20" t="s">
        <v>1061</v>
      </c>
      <c r="B1035" s="21" t="s">
        <v>3402</v>
      </c>
      <c r="C1035" s="14" t="s">
        <v>2398</v>
      </c>
      <c r="D1035" s="15" t="s">
        <v>31</v>
      </c>
    </row>
    <row r="1036" s="16" customFormat="true" ht="12" hidden="false" customHeight="true" outlineLevel="2" collapsed="false">
      <c r="A1036" s="20" t="s">
        <v>1062</v>
      </c>
      <c r="B1036" s="21" t="s">
        <v>3403</v>
      </c>
      <c r="C1036" s="14" t="s">
        <v>2398</v>
      </c>
      <c r="D1036" s="15" t="s">
        <v>31</v>
      </c>
    </row>
    <row r="1037" s="16" customFormat="true" ht="12" hidden="false" customHeight="true" outlineLevel="2" collapsed="false">
      <c r="A1037" s="20" t="s">
        <v>1063</v>
      </c>
      <c r="B1037" s="21" t="s">
        <v>3404</v>
      </c>
      <c r="C1037" s="14" t="s">
        <v>2398</v>
      </c>
      <c r="D1037" s="15" t="s">
        <v>31</v>
      </c>
    </row>
    <row r="1038" s="16" customFormat="true" ht="12" hidden="false" customHeight="true" outlineLevel="2" collapsed="false">
      <c r="A1038" s="20" t="s">
        <v>1064</v>
      </c>
      <c r="B1038" s="21" t="s">
        <v>3405</v>
      </c>
      <c r="C1038" s="14" t="s">
        <v>2398</v>
      </c>
      <c r="D1038" s="15" t="s">
        <v>31</v>
      </c>
    </row>
    <row r="1039" s="16" customFormat="true" ht="12" hidden="false" customHeight="true" outlineLevel="2" collapsed="false">
      <c r="A1039" s="20" t="s">
        <v>1065</v>
      </c>
      <c r="B1039" s="21" t="s">
        <v>3406</v>
      </c>
      <c r="C1039" s="14" t="s">
        <v>2398</v>
      </c>
      <c r="D1039" s="15" t="s">
        <v>31</v>
      </c>
    </row>
    <row r="1040" s="16" customFormat="true" ht="12" hidden="false" customHeight="true" outlineLevel="2" collapsed="false">
      <c r="A1040" s="20" t="s">
        <v>1066</v>
      </c>
      <c r="B1040" s="21" t="s">
        <v>3407</v>
      </c>
      <c r="C1040" s="14" t="s">
        <v>2398</v>
      </c>
      <c r="D1040" s="15" t="s">
        <v>31</v>
      </c>
    </row>
    <row r="1041" s="16" customFormat="true" ht="12" hidden="false" customHeight="true" outlineLevel="2" collapsed="false">
      <c r="A1041" s="20" t="s">
        <v>1067</v>
      </c>
      <c r="B1041" s="21" t="s">
        <v>3408</v>
      </c>
      <c r="C1041" s="14" t="s">
        <v>2398</v>
      </c>
      <c r="D1041" s="15" t="s">
        <v>31</v>
      </c>
    </row>
    <row r="1042" s="16" customFormat="true" ht="12" hidden="false" customHeight="true" outlineLevel="2" collapsed="false">
      <c r="A1042" s="20" t="s">
        <v>1068</v>
      </c>
      <c r="B1042" s="21" t="s">
        <v>3409</v>
      </c>
      <c r="C1042" s="14" t="s">
        <v>2398</v>
      </c>
      <c r="D1042" s="15" t="s">
        <v>31</v>
      </c>
    </row>
    <row r="1043" s="16" customFormat="true" ht="12" hidden="false" customHeight="true" outlineLevel="2" collapsed="false">
      <c r="A1043" s="20" t="s">
        <v>1069</v>
      </c>
      <c r="B1043" s="21" t="s">
        <v>3410</v>
      </c>
      <c r="C1043" s="14" t="s">
        <v>2398</v>
      </c>
      <c r="D1043" s="15" t="s">
        <v>31</v>
      </c>
    </row>
    <row r="1044" s="16" customFormat="true" ht="12" hidden="false" customHeight="true" outlineLevel="2" collapsed="false">
      <c r="A1044" s="20" t="s">
        <v>1070</v>
      </c>
      <c r="B1044" s="21" t="s">
        <v>3411</v>
      </c>
      <c r="C1044" s="14" t="s">
        <v>2398</v>
      </c>
      <c r="D1044" s="15" t="s">
        <v>31</v>
      </c>
    </row>
    <row r="1045" s="16" customFormat="true" ht="12" hidden="false" customHeight="true" outlineLevel="2" collapsed="false">
      <c r="A1045" s="20" t="s">
        <v>1071</v>
      </c>
      <c r="B1045" s="21" t="s">
        <v>3412</v>
      </c>
      <c r="C1045" s="14" t="s">
        <v>2398</v>
      </c>
      <c r="D1045" s="15" t="s">
        <v>31</v>
      </c>
    </row>
    <row r="1046" s="16" customFormat="true" ht="12" hidden="false" customHeight="true" outlineLevel="2" collapsed="false">
      <c r="A1046" s="20" t="s">
        <v>1072</v>
      </c>
      <c r="B1046" s="21" t="s">
        <v>3413</v>
      </c>
      <c r="C1046" s="14" t="s">
        <v>3414</v>
      </c>
      <c r="D1046" s="15" t="s">
        <v>31</v>
      </c>
    </row>
    <row r="1047" s="16" customFormat="true" ht="12" hidden="false" customHeight="true" outlineLevel="2" collapsed="false">
      <c r="A1047" s="20" t="s">
        <v>1073</v>
      </c>
      <c r="B1047" s="21" t="s">
        <v>3415</v>
      </c>
      <c r="C1047" s="22" t="n">
        <v>930</v>
      </c>
      <c r="D1047" s="15" t="s">
        <v>279</v>
      </c>
    </row>
    <row r="1048" s="16" customFormat="true" ht="12" hidden="false" customHeight="true" outlineLevel="2" collapsed="false">
      <c r="A1048" s="20" t="s">
        <v>1074</v>
      </c>
      <c r="B1048" s="21" t="s">
        <v>3416</v>
      </c>
      <c r="C1048" s="14" t="s">
        <v>2920</v>
      </c>
      <c r="D1048" s="15" t="s">
        <v>31</v>
      </c>
    </row>
    <row r="1049" s="16" customFormat="true" ht="15" hidden="false" customHeight="true" outlineLevel="1" collapsed="false">
      <c r="A1049" s="17" t="s">
        <v>3417</v>
      </c>
      <c r="B1049" s="17"/>
      <c r="C1049" s="18"/>
      <c r="D1049" s="19"/>
    </row>
    <row r="1050" s="16" customFormat="true" ht="36" hidden="false" customHeight="true" outlineLevel="2" collapsed="false">
      <c r="A1050" s="20" t="s">
        <v>1075</v>
      </c>
      <c r="B1050" s="21" t="s">
        <v>3418</v>
      </c>
      <c r="C1050" s="14" t="s">
        <v>3419</v>
      </c>
      <c r="D1050" s="15" t="s">
        <v>506</v>
      </c>
    </row>
    <row r="1051" s="16" customFormat="true" ht="24" hidden="false" customHeight="true" outlineLevel="2" collapsed="false">
      <c r="A1051" s="20" t="s">
        <v>1076</v>
      </c>
      <c r="B1051" s="21" t="s">
        <v>3420</v>
      </c>
      <c r="C1051" s="14" t="s">
        <v>3421</v>
      </c>
      <c r="D1051" s="15" t="s">
        <v>506</v>
      </c>
    </row>
    <row r="1052" s="16" customFormat="true" ht="12" hidden="false" customHeight="true" outlineLevel="2" collapsed="false">
      <c r="A1052" s="20" t="s">
        <v>1077</v>
      </c>
      <c r="B1052" s="21" t="s">
        <v>3422</v>
      </c>
      <c r="C1052" s="14" t="s">
        <v>3423</v>
      </c>
      <c r="D1052" s="15" t="s">
        <v>237</v>
      </c>
    </row>
    <row r="1053" s="16" customFormat="true" ht="15" hidden="false" customHeight="true" outlineLevel="1" collapsed="false">
      <c r="A1053" s="17" t="s">
        <v>3424</v>
      </c>
      <c r="B1053" s="17"/>
      <c r="C1053" s="18"/>
      <c r="D1053" s="19"/>
    </row>
    <row r="1054" s="16" customFormat="true" ht="24" hidden="false" customHeight="true" outlineLevel="2" collapsed="false">
      <c r="A1054" s="20" t="s">
        <v>1078</v>
      </c>
      <c r="B1054" s="21" t="s">
        <v>3425</v>
      </c>
      <c r="C1054" s="14" t="s">
        <v>3426</v>
      </c>
      <c r="D1054" s="15" t="s">
        <v>506</v>
      </c>
    </row>
    <row r="1055" s="16" customFormat="true" ht="24" hidden="false" customHeight="true" outlineLevel="2" collapsed="false">
      <c r="A1055" s="20" t="s">
        <v>1079</v>
      </c>
      <c r="B1055" s="21" t="s">
        <v>3427</v>
      </c>
      <c r="C1055" s="14" t="s">
        <v>3428</v>
      </c>
      <c r="D1055" s="15" t="s">
        <v>506</v>
      </c>
    </row>
    <row r="1056" s="16" customFormat="true" ht="24" hidden="false" customHeight="true" outlineLevel="2" collapsed="false">
      <c r="A1056" s="20" t="s">
        <v>1080</v>
      </c>
      <c r="B1056" s="21" t="s">
        <v>3429</v>
      </c>
      <c r="C1056" s="14" t="s">
        <v>3430</v>
      </c>
      <c r="D1056" s="15" t="s">
        <v>506</v>
      </c>
    </row>
    <row r="1057" s="16" customFormat="true" ht="48" hidden="false" customHeight="true" outlineLevel="2" collapsed="false">
      <c r="A1057" s="20" t="s">
        <v>1081</v>
      </c>
      <c r="B1057" s="21" t="s">
        <v>3431</v>
      </c>
      <c r="C1057" s="14" t="s">
        <v>3428</v>
      </c>
      <c r="D1057" s="15" t="s">
        <v>1082</v>
      </c>
    </row>
    <row r="1058" s="16" customFormat="true" ht="24" hidden="false" customHeight="true" outlineLevel="2" collapsed="false">
      <c r="A1058" s="20" t="s">
        <v>1083</v>
      </c>
      <c r="B1058" s="21" t="s">
        <v>3432</v>
      </c>
      <c r="C1058" s="14" t="s">
        <v>3426</v>
      </c>
      <c r="D1058" s="15" t="s">
        <v>635</v>
      </c>
    </row>
    <row r="1059" s="16" customFormat="true" ht="12" hidden="false" customHeight="true" outlineLevel="2" collapsed="false">
      <c r="A1059" s="20" t="s">
        <v>1084</v>
      </c>
      <c r="B1059" s="21" t="s">
        <v>3433</v>
      </c>
      <c r="C1059" s="14" t="s">
        <v>3430</v>
      </c>
      <c r="D1059" s="15" t="s">
        <v>1082</v>
      </c>
    </row>
    <row r="1060" s="16" customFormat="true" ht="12" hidden="false" customHeight="true" outlineLevel="2" collapsed="false">
      <c r="A1060" s="20" t="s">
        <v>1085</v>
      </c>
      <c r="B1060" s="21" t="s">
        <v>3434</v>
      </c>
      <c r="C1060" s="14" t="s">
        <v>3435</v>
      </c>
      <c r="D1060" s="15" t="s">
        <v>635</v>
      </c>
    </row>
    <row r="1061" s="16" customFormat="true" ht="24" hidden="false" customHeight="true" outlineLevel="2" collapsed="false">
      <c r="A1061" s="20" t="s">
        <v>1086</v>
      </c>
      <c r="B1061" s="21" t="s">
        <v>3436</v>
      </c>
      <c r="C1061" s="14" t="s">
        <v>3437</v>
      </c>
      <c r="D1061" s="15" t="s">
        <v>1087</v>
      </c>
    </row>
    <row r="1062" s="16" customFormat="true" ht="24" hidden="false" customHeight="true" outlineLevel="2" collapsed="false">
      <c r="A1062" s="20" t="s">
        <v>1088</v>
      </c>
      <c r="B1062" s="21" t="s">
        <v>3438</v>
      </c>
      <c r="C1062" s="14" t="s">
        <v>3439</v>
      </c>
      <c r="D1062" s="15" t="s">
        <v>1087</v>
      </c>
    </row>
    <row r="1063" s="16" customFormat="true" ht="36" hidden="false" customHeight="true" outlineLevel="2" collapsed="false">
      <c r="A1063" s="20" t="s">
        <v>1089</v>
      </c>
      <c r="B1063" s="21" t="s">
        <v>3440</v>
      </c>
      <c r="C1063" s="14" t="s">
        <v>3441</v>
      </c>
      <c r="D1063" s="15" t="s">
        <v>635</v>
      </c>
    </row>
    <row r="1064" s="16" customFormat="true" ht="12" hidden="false" customHeight="true" outlineLevel="2" collapsed="false">
      <c r="A1064" s="20" t="s">
        <v>1090</v>
      </c>
      <c r="B1064" s="21" t="s">
        <v>3442</v>
      </c>
      <c r="C1064" s="14" t="s">
        <v>3443</v>
      </c>
      <c r="D1064" s="15" t="s">
        <v>635</v>
      </c>
    </row>
    <row r="1065" s="16" customFormat="true" ht="12" hidden="false" customHeight="true" outlineLevel="2" collapsed="false">
      <c r="A1065" s="20" t="s">
        <v>1091</v>
      </c>
      <c r="B1065" s="21" t="s">
        <v>3444</v>
      </c>
      <c r="C1065" s="14" t="s">
        <v>3445</v>
      </c>
      <c r="D1065" s="15" t="s">
        <v>506</v>
      </c>
    </row>
    <row r="1066" s="16" customFormat="true" ht="15" hidden="false" customHeight="true" outlineLevel="1" collapsed="false">
      <c r="A1066" s="17" t="s">
        <v>3446</v>
      </c>
      <c r="B1066" s="17"/>
      <c r="C1066" s="18"/>
      <c r="D1066" s="19"/>
    </row>
    <row r="1067" s="16" customFormat="true" ht="24" hidden="false" customHeight="true" outlineLevel="2" collapsed="false">
      <c r="A1067" s="20" t="s">
        <v>1092</v>
      </c>
      <c r="B1067" s="21" t="s">
        <v>3447</v>
      </c>
      <c r="C1067" s="22" t="n">
        <v>400</v>
      </c>
      <c r="D1067" s="15" t="s">
        <v>135</v>
      </c>
    </row>
    <row r="1068" s="16" customFormat="true" ht="24" hidden="false" customHeight="true" outlineLevel="2" collapsed="false">
      <c r="A1068" s="20" t="s">
        <v>1093</v>
      </c>
      <c r="B1068" s="21" t="s">
        <v>3448</v>
      </c>
      <c r="C1068" s="22" t="n">
        <v>400</v>
      </c>
      <c r="D1068" s="15" t="s">
        <v>135</v>
      </c>
    </row>
    <row r="1069" s="16" customFormat="true" ht="24" hidden="false" customHeight="true" outlineLevel="2" collapsed="false">
      <c r="A1069" s="20" t="s">
        <v>1094</v>
      </c>
      <c r="B1069" s="21" t="s">
        <v>3449</v>
      </c>
      <c r="C1069" s="22" t="n">
        <v>400</v>
      </c>
      <c r="D1069" s="15" t="s">
        <v>135</v>
      </c>
    </row>
    <row r="1070" s="16" customFormat="true" ht="24" hidden="false" customHeight="true" outlineLevel="2" collapsed="false">
      <c r="A1070" s="20" t="s">
        <v>1095</v>
      </c>
      <c r="B1070" s="21" t="s">
        <v>3450</v>
      </c>
      <c r="C1070" s="22" t="n">
        <v>400</v>
      </c>
      <c r="D1070" s="15" t="s">
        <v>135</v>
      </c>
    </row>
    <row r="1071" s="16" customFormat="true" ht="24" hidden="false" customHeight="true" outlineLevel="2" collapsed="false">
      <c r="A1071" s="20" t="s">
        <v>1096</v>
      </c>
      <c r="B1071" s="21" t="s">
        <v>3451</v>
      </c>
      <c r="C1071" s="22" t="n">
        <v>400</v>
      </c>
      <c r="D1071" s="15" t="s">
        <v>135</v>
      </c>
    </row>
    <row r="1072" s="16" customFormat="true" ht="24" hidden="false" customHeight="true" outlineLevel="2" collapsed="false">
      <c r="A1072" s="20" t="s">
        <v>1097</v>
      </c>
      <c r="B1072" s="21" t="s">
        <v>3452</v>
      </c>
      <c r="C1072" s="22" t="n">
        <v>400</v>
      </c>
      <c r="D1072" s="15" t="s">
        <v>135</v>
      </c>
    </row>
    <row r="1073" s="16" customFormat="true" ht="36" hidden="false" customHeight="true" outlineLevel="2" collapsed="false">
      <c r="A1073" s="20" t="s">
        <v>1098</v>
      </c>
      <c r="B1073" s="21" t="s">
        <v>3453</v>
      </c>
      <c r="C1073" s="22" t="n">
        <v>805</v>
      </c>
      <c r="D1073" s="15" t="s">
        <v>135</v>
      </c>
    </row>
    <row r="1074" s="16" customFormat="true" ht="24" hidden="false" customHeight="true" outlineLevel="2" collapsed="false">
      <c r="A1074" s="20" t="s">
        <v>1099</v>
      </c>
      <c r="B1074" s="21" t="s">
        <v>3454</v>
      </c>
      <c r="C1074" s="22" t="n">
        <v>400</v>
      </c>
      <c r="D1074" s="15" t="s">
        <v>135</v>
      </c>
    </row>
    <row r="1075" s="16" customFormat="true" ht="24" hidden="false" customHeight="true" outlineLevel="2" collapsed="false">
      <c r="A1075" s="20" t="s">
        <v>1100</v>
      </c>
      <c r="B1075" s="21" t="s">
        <v>3455</v>
      </c>
      <c r="C1075" s="22" t="n">
        <v>400</v>
      </c>
      <c r="D1075" s="15" t="s">
        <v>135</v>
      </c>
    </row>
    <row r="1076" s="16" customFormat="true" ht="24" hidden="false" customHeight="true" outlineLevel="2" collapsed="false">
      <c r="A1076" s="20" t="s">
        <v>1101</v>
      </c>
      <c r="B1076" s="21" t="s">
        <v>3456</v>
      </c>
      <c r="C1076" s="22" t="n">
        <v>400</v>
      </c>
      <c r="D1076" s="15" t="s">
        <v>135</v>
      </c>
    </row>
    <row r="1077" s="16" customFormat="true" ht="12" hidden="false" customHeight="true" outlineLevel="2" collapsed="false">
      <c r="A1077" s="20" t="s">
        <v>1102</v>
      </c>
      <c r="B1077" s="21" t="s">
        <v>3457</v>
      </c>
      <c r="C1077" s="22" t="n">
        <v>400</v>
      </c>
      <c r="D1077" s="15" t="s">
        <v>135</v>
      </c>
    </row>
    <row r="1078" s="16" customFormat="true" ht="24" hidden="false" customHeight="true" outlineLevel="2" collapsed="false">
      <c r="A1078" s="20" t="s">
        <v>1103</v>
      </c>
      <c r="B1078" s="21" t="s">
        <v>3458</v>
      </c>
      <c r="C1078" s="22" t="n">
        <v>605</v>
      </c>
      <c r="D1078" s="15" t="s">
        <v>135</v>
      </c>
    </row>
    <row r="1079" s="16" customFormat="true" ht="24" hidden="false" customHeight="true" outlineLevel="2" collapsed="false">
      <c r="A1079" s="20" t="s">
        <v>1104</v>
      </c>
      <c r="B1079" s="21" t="s">
        <v>3459</v>
      </c>
      <c r="C1079" s="22" t="n">
        <v>400</v>
      </c>
      <c r="D1079" s="15" t="s">
        <v>135</v>
      </c>
    </row>
    <row r="1080" s="16" customFormat="true" ht="24" hidden="false" customHeight="true" outlineLevel="2" collapsed="false">
      <c r="A1080" s="20" t="s">
        <v>1105</v>
      </c>
      <c r="B1080" s="21" t="s">
        <v>3460</v>
      </c>
      <c r="C1080" s="22" t="n">
        <v>400</v>
      </c>
      <c r="D1080" s="15" t="s">
        <v>135</v>
      </c>
    </row>
    <row r="1081" s="16" customFormat="true" ht="24" hidden="false" customHeight="true" outlineLevel="2" collapsed="false">
      <c r="A1081" s="20" t="s">
        <v>1106</v>
      </c>
      <c r="B1081" s="21" t="s">
        <v>3461</v>
      </c>
      <c r="C1081" s="22" t="n">
        <v>400</v>
      </c>
      <c r="D1081" s="15" t="s">
        <v>135</v>
      </c>
    </row>
    <row r="1082" s="16" customFormat="true" ht="24" hidden="false" customHeight="true" outlineLevel="2" collapsed="false">
      <c r="A1082" s="20" t="s">
        <v>1107</v>
      </c>
      <c r="B1082" s="21" t="s">
        <v>3462</v>
      </c>
      <c r="C1082" s="22" t="n">
        <v>400</v>
      </c>
      <c r="D1082" s="15" t="s">
        <v>135</v>
      </c>
    </row>
    <row r="1083" s="16" customFormat="true" ht="24" hidden="false" customHeight="true" outlineLevel="2" collapsed="false">
      <c r="A1083" s="20" t="s">
        <v>1108</v>
      </c>
      <c r="B1083" s="21" t="s">
        <v>3463</v>
      </c>
      <c r="C1083" s="22" t="n">
        <v>400</v>
      </c>
      <c r="D1083" s="15" t="s">
        <v>135</v>
      </c>
    </row>
    <row r="1084" s="16" customFormat="true" ht="24" hidden="false" customHeight="true" outlineLevel="2" collapsed="false">
      <c r="A1084" s="20" t="s">
        <v>1109</v>
      </c>
      <c r="B1084" s="21" t="s">
        <v>3464</v>
      </c>
      <c r="C1084" s="22" t="n">
        <v>400</v>
      </c>
      <c r="D1084" s="15" t="s">
        <v>135</v>
      </c>
    </row>
    <row r="1085" s="16" customFormat="true" ht="24" hidden="false" customHeight="true" outlineLevel="2" collapsed="false">
      <c r="A1085" s="20" t="s">
        <v>1110</v>
      </c>
      <c r="B1085" s="21" t="s">
        <v>3465</v>
      </c>
      <c r="C1085" s="22" t="n">
        <v>400</v>
      </c>
      <c r="D1085" s="15" t="s">
        <v>135</v>
      </c>
    </row>
    <row r="1086" s="16" customFormat="true" ht="24" hidden="false" customHeight="true" outlineLevel="2" collapsed="false">
      <c r="A1086" s="20" t="s">
        <v>1111</v>
      </c>
      <c r="B1086" s="21" t="s">
        <v>3466</v>
      </c>
      <c r="C1086" s="22" t="n">
        <v>400</v>
      </c>
      <c r="D1086" s="15" t="s">
        <v>135</v>
      </c>
    </row>
    <row r="1087" s="16" customFormat="true" ht="24" hidden="false" customHeight="true" outlineLevel="2" collapsed="false">
      <c r="A1087" s="20" t="s">
        <v>1112</v>
      </c>
      <c r="B1087" s="21" t="s">
        <v>3467</v>
      </c>
      <c r="C1087" s="22" t="n">
        <v>400</v>
      </c>
      <c r="D1087" s="15" t="s">
        <v>135</v>
      </c>
    </row>
    <row r="1088" s="16" customFormat="true" ht="24" hidden="false" customHeight="true" outlineLevel="2" collapsed="false">
      <c r="A1088" s="20" t="s">
        <v>1113</v>
      </c>
      <c r="B1088" s="21" t="s">
        <v>3468</v>
      </c>
      <c r="C1088" s="22" t="n">
        <v>400</v>
      </c>
      <c r="D1088" s="15" t="s">
        <v>135</v>
      </c>
    </row>
    <row r="1089" s="16" customFormat="true" ht="24" hidden="false" customHeight="true" outlineLevel="2" collapsed="false">
      <c r="A1089" s="20" t="s">
        <v>1114</v>
      </c>
      <c r="B1089" s="21" t="s">
        <v>3469</v>
      </c>
      <c r="C1089" s="22" t="n">
        <v>400</v>
      </c>
      <c r="D1089" s="15" t="s">
        <v>135</v>
      </c>
    </row>
    <row r="1090" s="16" customFormat="true" ht="24" hidden="false" customHeight="true" outlineLevel="2" collapsed="false">
      <c r="A1090" s="20" t="s">
        <v>1115</v>
      </c>
      <c r="B1090" s="21" t="s">
        <v>3470</v>
      </c>
      <c r="C1090" s="22" t="n">
        <v>400</v>
      </c>
      <c r="D1090" s="15" t="s">
        <v>135</v>
      </c>
    </row>
    <row r="1091" s="16" customFormat="true" ht="24" hidden="false" customHeight="true" outlineLevel="2" collapsed="false">
      <c r="A1091" s="20" t="s">
        <v>1116</v>
      </c>
      <c r="B1091" s="21" t="s">
        <v>3471</v>
      </c>
      <c r="C1091" s="22" t="n">
        <v>400</v>
      </c>
      <c r="D1091" s="15" t="s">
        <v>135</v>
      </c>
    </row>
    <row r="1092" s="16" customFormat="true" ht="24" hidden="false" customHeight="true" outlineLevel="2" collapsed="false">
      <c r="A1092" s="20" t="s">
        <v>1117</v>
      </c>
      <c r="B1092" s="21" t="s">
        <v>3472</v>
      </c>
      <c r="C1092" s="22" t="n">
        <v>400</v>
      </c>
      <c r="D1092" s="15" t="s">
        <v>135</v>
      </c>
    </row>
    <row r="1093" s="16" customFormat="true" ht="24" hidden="false" customHeight="true" outlineLevel="2" collapsed="false">
      <c r="A1093" s="20" t="s">
        <v>1118</v>
      </c>
      <c r="B1093" s="21" t="s">
        <v>3473</v>
      </c>
      <c r="C1093" s="22" t="n">
        <v>400</v>
      </c>
      <c r="D1093" s="15" t="s">
        <v>135</v>
      </c>
    </row>
    <row r="1094" s="16" customFormat="true" ht="24" hidden="false" customHeight="true" outlineLevel="2" collapsed="false">
      <c r="A1094" s="20" t="s">
        <v>1119</v>
      </c>
      <c r="B1094" s="21" t="s">
        <v>3474</v>
      </c>
      <c r="C1094" s="22" t="n">
        <v>400</v>
      </c>
      <c r="D1094" s="15" t="s">
        <v>135</v>
      </c>
    </row>
    <row r="1095" s="16" customFormat="true" ht="12" hidden="false" customHeight="true" outlineLevel="2" collapsed="false">
      <c r="A1095" s="20" t="s">
        <v>1120</v>
      </c>
      <c r="B1095" s="21" t="s">
        <v>3475</v>
      </c>
      <c r="C1095" s="22" t="n">
        <v>400</v>
      </c>
      <c r="D1095" s="15" t="s">
        <v>135</v>
      </c>
    </row>
    <row r="1096" s="16" customFormat="true" ht="24" hidden="false" customHeight="true" outlineLevel="2" collapsed="false">
      <c r="A1096" s="20" t="s">
        <v>1121</v>
      </c>
      <c r="B1096" s="21" t="s">
        <v>3476</v>
      </c>
      <c r="C1096" s="22" t="n">
        <v>605</v>
      </c>
      <c r="D1096" s="24" t="n">
        <v>5</v>
      </c>
    </row>
    <row r="1097" s="16" customFormat="true" ht="36" hidden="false" customHeight="true" outlineLevel="2" collapsed="false">
      <c r="A1097" s="20" t="s">
        <v>1122</v>
      </c>
      <c r="B1097" s="21" t="s">
        <v>3477</v>
      </c>
      <c r="C1097" s="14" t="s">
        <v>3478</v>
      </c>
      <c r="D1097" s="24" t="n">
        <v>10</v>
      </c>
    </row>
    <row r="1098" s="16" customFormat="true" ht="24" hidden="false" customHeight="true" outlineLevel="2" collapsed="false">
      <c r="A1098" s="20" t="s">
        <v>1123</v>
      </c>
      <c r="B1098" s="21" t="s">
        <v>3479</v>
      </c>
      <c r="C1098" s="22" t="n">
        <v>400</v>
      </c>
      <c r="D1098" s="15" t="s">
        <v>135</v>
      </c>
    </row>
    <row r="1099" s="16" customFormat="true" ht="24" hidden="false" customHeight="true" outlineLevel="2" collapsed="false">
      <c r="A1099" s="20" t="s">
        <v>1124</v>
      </c>
      <c r="B1099" s="21" t="s">
        <v>3480</v>
      </c>
      <c r="C1099" s="22" t="n">
        <v>355</v>
      </c>
      <c r="D1099" s="15" t="s">
        <v>135</v>
      </c>
    </row>
    <row r="1100" s="16" customFormat="true" ht="24" hidden="false" customHeight="true" outlineLevel="2" collapsed="false">
      <c r="A1100" s="20" t="s">
        <v>1125</v>
      </c>
      <c r="B1100" s="21" t="s">
        <v>3481</v>
      </c>
      <c r="C1100" s="22" t="n">
        <v>355</v>
      </c>
      <c r="D1100" s="15" t="s">
        <v>135</v>
      </c>
    </row>
    <row r="1101" s="16" customFormat="true" ht="24" hidden="false" customHeight="true" outlineLevel="2" collapsed="false">
      <c r="A1101" s="20" t="s">
        <v>1126</v>
      </c>
      <c r="B1101" s="21" t="s">
        <v>3482</v>
      </c>
      <c r="C1101" s="22" t="n">
        <v>355</v>
      </c>
      <c r="D1101" s="15" t="s">
        <v>135</v>
      </c>
    </row>
    <row r="1102" s="16" customFormat="true" ht="24" hidden="false" customHeight="true" outlineLevel="2" collapsed="false">
      <c r="A1102" s="20" t="s">
        <v>1127</v>
      </c>
      <c r="B1102" s="21" t="s">
        <v>3483</v>
      </c>
      <c r="C1102" s="22" t="n">
        <v>355</v>
      </c>
      <c r="D1102" s="15" t="s">
        <v>135</v>
      </c>
    </row>
    <row r="1103" s="16" customFormat="true" ht="36" hidden="false" customHeight="true" outlineLevel="2" collapsed="false">
      <c r="A1103" s="20" t="s">
        <v>1128</v>
      </c>
      <c r="B1103" s="21" t="s">
        <v>3484</v>
      </c>
      <c r="C1103" s="22" t="n">
        <v>730</v>
      </c>
      <c r="D1103" s="15" t="s">
        <v>135</v>
      </c>
    </row>
    <row r="1104" s="16" customFormat="true" ht="12" hidden="false" customHeight="true" outlineLevel="2" collapsed="false">
      <c r="A1104" s="20" t="s">
        <v>1129</v>
      </c>
      <c r="B1104" s="21" t="s">
        <v>3485</v>
      </c>
      <c r="C1104" s="14" t="s">
        <v>3486</v>
      </c>
      <c r="D1104" s="15" t="s">
        <v>237</v>
      </c>
    </row>
    <row r="1105" s="16" customFormat="true" ht="24" hidden="false" customHeight="true" outlineLevel="2" collapsed="false">
      <c r="A1105" s="20" t="s">
        <v>1130</v>
      </c>
      <c r="B1105" s="21" t="s">
        <v>3487</v>
      </c>
      <c r="C1105" s="14" t="s">
        <v>3488</v>
      </c>
      <c r="D1105" s="24" t="n">
        <v>10</v>
      </c>
    </row>
    <row r="1106" s="16" customFormat="true" ht="12" hidden="false" customHeight="true" outlineLevel="2" collapsed="false">
      <c r="A1106" s="20" t="s">
        <v>1131</v>
      </c>
      <c r="B1106" s="21" t="s">
        <v>3489</v>
      </c>
      <c r="C1106" s="14" t="s">
        <v>3490</v>
      </c>
      <c r="D1106" s="15" t="s">
        <v>472</v>
      </c>
    </row>
    <row r="1107" s="16" customFormat="true" ht="12" hidden="false" customHeight="true" outlineLevel="2" collapsed="false">
      <c r="A1107" s="20" t="s">
        <v>1132</v>
      </c>
      <c r="B1107" s="21" t="s">
        <v>3491</v>
      </c>
      <c r="C1107" s="14" t="s">
        <v>3492</v>
      </c>
      <c r="D1107" s="15" t="s">
        <v>237</v>
      </c>
    </row>
    <row r="1108" s="16" customFormat="true" ht="12" hidden="false" customHeight="true" outlineLevel="2" collapsed="false">
      <c r="A1108" s="20" t="s">
        <v>1133</v>
      </c>
      <c r="B1108" s="21" t="s">
        <v>3493</v>
      </c>
      <c r="C1108" s="14" t="s">
        <v>3492</v>
      </c>
      <c r="D1108" s="15" t="s">
        <v>237</v>
      </c>
    </row>
    <row r="1109" s="16" customFormat="true" ht="12" hidden="false" customHeight="true" outlineLevel="2" collapsed="false">
      <c r="A1109" s="20" t="s">
        <v>1134</v>
      </c>
      <c r="B1109" s="21" t="s">
        <v>3494</v>
      </c>
      <c r="C1109" s="14" t="s">
        <v>3492</v>
      </c>
      <c r="D1109" s="15" t="s">
        <v>237</v>
      </c>
    </row>
    <row r="1110" s="16" customFormat="true" ht="12" hidden="false" customHeight="true" outlineLevel="2" collapsed="false">
      <c r="A1110" s="20" t="s">
        <v>1135</v>
      </c>
      <c r="B1110" s="21" t="s">
        <v>3495</v>
      </c>
      <c r="C1110" s="14" t="s">
        <v>3492</v>
      </c>
      <c r="D1110" s="15" t="s">
        <v>237</v>
      </c>
    </row>
    <row r="1111" s="16" customFormat="true" ht="12" hidden="false" customHeight="true" outlineLevel="2" collapsed="false">
      <c r="A1111" s="20" t="s">
        <v>1136</v>
      </c>
      <c r="B1111" s="21" t="s">
        <v>3496</v>
      </c>
      <c r="C1111" s="14" t="s">
        <v>3492</v>
      </c>
      <c r="D1111" s="15" t="s">
        <v>237</v>
      </c>
    </row>
    <row r="1112" s="16" customFormat="true" ht="12" hidden="false" customHeight="true" outlineLevel="2" collapsed="false">
      <c r="A1112" s="20" t="s">
        <v>1137</v>
      </c>
      <c r="B1112" s="21" t="s">
        <v>3497</v>
      </c>
      <c r="C1112" s="14" t="s">
        <v>3492</v>
      </c>
      <c r="D1112" s="15" t="s">
        <v>237</v>
      </c>
    </row>
    <row r="1113" s="16" customFormat="true" ht="12" hidden="false" customHeight="true" outlineLevel="2" collapsed="false">
      <c r="A1113" s="20" t="s">
        <v>1138</v>
      </c>
      <c r="B1113" s="21" t="s">
        <v>3498</v>
      </c>
      <c r="C1113" s="14" t="s">
        <v>3492</v>
      </c>
      <c r="D1113" s="15" t="s">
        <v>237</v>
      </c>
    </row>
    <row r="1114" s="16" customFormat="true" ht="12" hidden="false" customHeight="true" outlineLevel="2" collapsed="false">
      <c r="A1114" s="20" t="s">
        <v>1139</v>
      </c>
      <c r="B1114" s="21" t="s">
        <v>3499</v>
      </c>
      <c r="C1114" s="14" t="s">
        <v>3492</v>
      </c>
      <c r="D1114" s="15" t="s">
        <v>237</v>
      </c>
    </row>
    <row r="1115" s="16" customFormat="true" ht="24" hidden="false" customHeight="true" outlineLevel="2" collapsed="false">
      <c r="A1115" s="20" t="s">
        <v>1140</v>
      </c>
      <c r="B1115" s="21" t="s">
        <v>3500</v>
      </c>
      <c r="C1115" s="14" t="s">
        <v>3492</v>
      </c>
      <c r="D1115" s="15" t="s">
        <v>237</v>
      </c>
    </row>
    <row r="1116" s="16" customFormat="true" ht="12" hidden="false" customHeight="true" outlineLevel="2" collapsed="false">
      <c r="A1116" s="20" t="s">
        <v>1141</v>
      </c>
      <c r="B1116" s="21" t="s">
        <v>3501</v>
      </c>
      <c r="C1116" s="14" t="s">
        <v>3492</v>
      </c>
      <c r="D1116" s="15" t="s">
        <v>237</v>
      </c>
    </row>
    <row r="1117" s="16" customFormat="true" ht="12" hidden="false" customHeight="true" outlineLevel="2" collapsed="false">
      <c r="A1117" s="20" t="s">
        <v>1142</v>
      </c>
      <c r="B1117" s="21" t="s">
        <v>3502</v>
      </c>
      <c r="C1117" s="14" t="s">
        <v>3492</v>
      </c>
      <c r="D1117" s="15" t="s">
        <v>237</v>
      </c>
    </row>
    <row r="1118" s="16" customFormat="true" ht="24" hidden="false" customHeight="true" outlineLevel="2" collapsed="false">
      <c r="A1118" s="20" t="s">
        <v>1143</v>
      </c>
      <c r="B1118" s="21" t="s">
        <v>3503</v>
      </c>
      <c r="C1118" s="14" t="s">
        <v>3492</v>
      </c>
      <c r="D1118" s="15" t="s">
        <v>237</v>
      </c>
    </row>
    <row r="1119" s="16" customFormat="true" ht="12" hidden="false" customHeight="true" outlineLevel="2" collapsed="false">
      <c r="A1119" s="20" t="s">
        <v>1144</v>
      </c>
      <c r="B1119" s="21" t="s">
        <v>3504</v>
      </c>
      <c r="C1119" s="14" t="s">
        <v>3492</v>
      </c>
      <c r="D1119" s="15" t="s">
        <v>237</v>
      </c>
    </row>
    <row r="1120" s="16" customFormat="true" ht="12" hidden="false" customHeight="true" outlineLevel="2" collapsed="false">
      <c r="A1120" s="20" t="s">
        <v>1145</v>
      </c>
      <c r="B1120" s="21" t="s">
        <v>3505</v>
      </c>
      <c r="C1120" s="14" t="s">
        <v>3492</v>
      </c>
      <c r="D1120" s="15" t="s">
        <v>237</v>
      </c>
    </row>
    <row r="1121" s="16" customFormat="true" ht="12" hidden="false" customHeight="true" outlineLevel="2" collapsed="false">
      <c r="A1121" s="20" t="s">
        <v>1146</v>
      </c>
      <c r="B1121" s="21" t="s">
        <v>3506</v>
      </c>
      <c r="C1121" s="14" t="s">
        <v>3492</v>
      </c>
      <c r="D1121" s="15" t="s">
        <v>237</v>
      </c>
    </row>
    <row r="1122" s="16" customFormat="true" ht="12" hidden="false" customHeight="true" outlineLevel="2" collapsed="false">
      <c r="A1122" s="20" t="s">
        <v>1147</v>
      </c>
      <c r="B1122" s="21" t="s">
        <v>3507</v>
      </c>
      <c r="C1122" s="14" t="s">
        <v>3492</v>
      </c>
      <c r="D1122" s="15" t="s">
        <v>237</v>
      </c>
    </row>
    <row r="1123" s="16" customFormat="true" ht="12" hidden="false" customHeight="true" outlineLevel="2" collapsed="false">
      <c r="A1123" s="20" t="s">
        <v>1148</v>
      </c>
      <c r="B1123" s="21" t="s">
        <v>3508</v>
      </c>
      <c r="C1123" s="14" t="s">
        <v>3492</v>
      </c>
      <c r="D1123" s="15" t="s">
        <v>237</v>
      </c>
    </row>
    <row r="1124" s="16" customFormat="true" ht="12" hidden="false" customHeight="true" outlineLevel="2" collapsed="false">
      <c r="A1124" s="20" t="s">
        <v>1149</v>
      </c>
      <c r="B1124" s="21" t="s">
        <v>3509</v>
      </c>
      <c r="C1124" s="14" t="s">
        <v>3492</v>
      </c>
      <c r="D1124" s="15" t="s">
        <v>237</v>
      </c>
    </row>
    <row r="1125" s="16" customFormat="true" ht="12" hidden="false" customHeight="true" outlineLevel="2" collapsed="false">
      <c r="A1125" s="20" t="s">
        <v>1150</v>
      </c>
      <c r="B1125" s="21" t="s">
        <v>3510</v>
      </c>
      <c r="C1125" s="14" t="s">
        <v>3492</v>
      </c>
      <c r="D1125" s="15" t="s">
        <v>237</v>
      </c>
    </row>
    <row r="1126" s="16" customFormat="true" ht="12" hidden="false" customHeight="true" outlineLevel="2" collapsed="false">
      <c r="A1126" s="20" t="s">
        <v>1151</v>
      </c>
      <c r="B1126" s="21" t="s">
        <v>3511</v>
      </c>
      <c r="C1126" s="14" t="s">
        <v>3492</v>
      </c>
      <c r="D1126" s="15" t="s">
        <v>237</v>
      </c>
    </row>
    <row r="1127" s="16" customFormat="true" ht="12" hidden="false" customHeight="true" outlineLevel="2" collapsed="false">
      <c r="A1127" s="20" t="s">
        <v>1152</v>
      </c>
      <c r="B1127" s="21" t="s">
        <v>3512</v>
      </c>
      <c r="C1127" s="14" t="s">
        <v>3492</v>
      </c>
      <c r="D1127" s="15" t="s">
        <v>237</v>
      </c>
    </row>
    <row r="1128" s="16" customFormat="true" ht="24" hidden="false" customHeight="true" outlineLevel="2" collapsed="false">
      <c r="A1128" s="20" t="s">
        <v>1153</v>
      </c>
      <c r="B1128" s="21" t="s">
        <v>3513</v>
      </c>
      <c r="C1128" s="22" t="n">
        <v>400</v>
      </c>
      <c r="D1128" s="15" t="s">
        <v>135</v>
      </c>
    </row>
    <row r="1129" s="16" customFormat="true" ht="12" hidden="false" customHeight="true" outlineLevel="2" collapsed="false">
      <c r="A1129" s="20" t="s">
        <v>1154</v>
      </c>
      <c r="B1129" s="21" t="s">
        <v>3514</v>
      </c>
      <c r="C1129" s="14" t="s">
        <v>3130</v>
      </c>
      <c r="D1129" s="15" t="s">
        <v>237</v>
      </c>
    </row>
    <row r="1130" s="16" customFormat="true" ht="12" hidden="false" customHeight="true" outlineLevel="2" collapsed="false">
      <c r="A1130" s="20" t="s">
        <v>1155</v>
      </c>
      <c r="B1130" s="21" t="s">
        <v>3515</v>
      </c>
      <c r="C1130" s="14" t="s">
        <v>2497</v>
      </c>
      <c r="D1130" s="15" t="s">
        <v>237</v>
      </c>
    </row>
    <row r="1131" s="16" customFormat="true" ht="36" hidden="false" customHeight="true" outlineLevel="2" collapsed="false">
      <c r="A1131" s="20" t="s">
        <v>1156</v>
      </c>
      <c r="B1131" s="21" t="s">
        <v>3516</v>
      </c>
      <c r="C1131" s="14" t="s">
        <v>3375</v>
      </c>
      <c r="D1131" s="15" t="s">
        <v>399</v>
      </c>
    </row>
    <row r="1132" s="16" customFormat="true" ht="12" hidden="false" customHeight="true" outlineLevel="2" collapsed="false">
      <c r="A1132" s="20" t="s">
        <v>1157</v>
      </c>
      <c r="B1132" s="21" t="s">
        <v>3517</v>
      </c>
      <c r="C1132" s="14" t="s">
        <v>3518</v>
      </c>
      <c r="D1132" s="15" t="s">
        <v>279</v>
      </c>
    </row>
    <row r="1133" s="16" customFormat="true" ht="15" hidden="false" customHeight="true" outlineLevel="1" collapsed="false">
      <c r="A1133" s="17" t="s">
        <v>3519</v>
      </c>
      <c r="B1133" s="17"/>
      <c r="C1133" s="18"/>
      <c r="D1133" s="19"/>
    </row>
    <row r="1134" s="16" customFormat="true" ht="24" hidden="false" customHeight="true" outlineLevel="2" collapsed="false">
      <c r="A1134" s="20" t="s">
        <v>1158</v>
      </c>
      <c r="B1134" s="21" t="s">
        <v>3520</v>
      </c>
      <c r="C1134" s="22" t="n">
        <v>895</v>
      </c>
      <c r="D1134" s="23" t="n">
        <v>1</v>
      </c>
    </row>
    <row r="1135" s="16" customFormat="true" ht="36" hidden="false" customHeight="true" outlineLevel="2" collapsed="false">
      <c r="A1135" s="20" t="s">
        <v>1159</v>
      </c>
      <c r="B1135" s="21" t="s">
        <v>3521</v>
      </c>
      <c r="C1135" s="14" t="s">
        <v>3522</v>
      </c>
      <c r="D1135" s="15" t="s">
        <v>506</v>
      </c>
    </row>
    <row r="1136" s="16" customFormat="true" ht="36" hidden="false" customHeight="true" outlineLevel="2" collapsed="false">
      <c r="A1136" s="20" t="s">
        <v>1160</v>
      </c>
      <c r="B1136" s="21" t="s">
        <v>3523</v>
      </c>
      <c r="C1136" s="14" t="s">
        <v>3524</v>
      </c>
      <c r="D1136" s="15" t="s">
        <v>506</v>
      </c>
    </row>
    <row r="1137" s="16" customFormat="true" ht="24" hidden="false" customHeight="true" outlineLevel="2" collapsed="false">
      <c r="A1137" s="20" t="s">
        <v>1161</v>
      </c>
      <c r="B1137" s="21" t="s">
        <v>3525</v>
      </c>
      <c r="C1137" s="22" t="n">
        <v>650</v>
      </c>
      <c r="D1137" s="15" t="s">
        <v>506</v>
      </c>
    </row>
    <row r="1138" s="16" customFormat="true" ht="36" hidden="false" customHeight="true" outlineLevel="2" collapsed="false">
      <c r="A1138" s="20" t="s">
        <v>1162</v>
      </c>
      <c r="B1138" s="21" t="s">
        <v>3526</v>
      </c>
      <c r="C1138" s="22" t="n">
        <v>710</v>
      </c>
      <c r="D1138" s="15" t="s">
        <v>506</v>
      </c>
    </row>
    <row r="1139" s="16" customFormat="true" ht="12" hidden="false" customHeight="true" outlineLevel="2" collapsed="false">
      <c r="A1139" s="20" t="s">
        <v>1163</v>
      </c>
      <c r="B1139" s="21" t="s">
        <v>3527</v>
      </c>
      <c r="C1139" s="14" t="s">
        <v>3528</v>
      </c>
      <c r="D1139" s="15" t="s">
        <v>31</v>
      </c>
    </row>
    <row r="1140" s="16" customFormat="true" ht="36" hidden="false" customHeight="true" outlineLevel="2" collapsed="false">
      <c r="A1140" s="20" t="s">
        <v>1164</v>
      </c>
      <c r="B1140" s="21" t="s">
        <v>3529</v>
      </c>
      <c r="C1140" s="22" t="n">
        <v>655</v>
      </c>
      <c r="D1140" s="23" t="n">
        <v>1</v>
      </c>
    </row>
    <row r="1141" s="16" customFormat="true" ht="36" hidden="false" customHeight="true" outlineLevel="2" collapsed="false">
      <c r="A1141" s="20" t="s">
        <v>1165</v>
      </c>
      <c r="B1141" s="21" t="s">
        <v>3530</v>
      </c>
      <c r="C1141" s="14" t="s">
        <v>3531</v>
      </c>
      <c r="D1141" s="15" t="s">
        <v>31</v>
      </c>
    </row>
    <row r="1142" s="16" customFormat="true" ht="24" hidden="false" customHeight="true" outlineLevel="2" collapsed="false">
      <c r="A1142" s="20" t="s">
        <v>1166</v>
      </c>
      <c r="B1142" s="21" t="s">
        <v>3532</v>
      </c>
      <c r="C1142" s="14" t="s">
        <v>3533</v>
      </c>
      <c r="D1142" s="15" t="s">
        <v>31</v>
      </c>
    </row>
    <row r="1143" s="16" customFormat="true" ht="12" hidden="false" customHeight="true" outlineLevel="2" collapsed="false">
      <c r="A1143" s="20" t="s">
        <v>1167</v>
      </c>
      <c r="B1143" s="21" t="s">
        <v>3534</v>
      </c>
      <c r="C1143" s="14" t="s">
        <v>3535</v>
      </c>
      <c r="D1143" s="15" t="s">
        <v>279</v>
      </c>
    </row>
    <row r="1144" s="16" customFormat="true" ht="36" hidden="false" customHeight="true" outlineLevel="2" collapsed="false">
      <c r="A1144" s="20" t="s">
        <v>1168</v>
      </c>
      <c r="B1144" s="21" t="s">
        <v>3536</v>
      </c>
      <c r="C1144" s="14" t="s">
        <v>3537</v>
      </c>
      <c r="D1144" s="15" t="s">
        <v>399</v>
      </c>
    </row>
    <row r="1145" s="16" customFormat="true" ht="15" hidden="false" customHeight="true" outlineLevel="1" collapsed="false">
      <c r="A1145" s="17" t="s">
        <v>3538</v>
      </c>
      <c r="B1145" s="17"/>
      <c r="C1145" s="18"/>
      <c r="D1145" s="19"/>
    </row>
    <row r="1146" s="16" customFormat="true" ht="12" hidden="false" customHeight="true" outlineLevel="2" collapsed="false">
      <c r="A1146" s="20" t="s">
        <v>1169</v>
      </c>
      <c r="B1146" s="21" t="s">
        <v>3539</v>
      </c>
      <c r="C1146" s="14" t="s">
        <v>2795</v>
      </c>
      <c r="D1146" s="15" t="s">
        <v>56</v>
      </c>
    </row>
    <row r="1147" s="16" customFormat="true" ht="12" hidden="false" customHeight="true" outlineLevel="2" collapsed="false">
      <c r="A1147" s="20" t="s">
        <v>1170</v>
      </c>
      <c r="B1147" s="21" t="s">
        <v>3540</v>
      </c>
      <c r="C1147" s="14" t="s">
        <v>3537</v>
      </c>
      <c r="D1147" s="15" t="s">
        <v>279</v>
      </c>
    </row>
    <row r="1148" s="16" customFormat="true" ht="24" hidden="false" customHeight="true" outlineLevel="2" collapsed="false">
      <c r="A1148" s="20" t="s">
        <v>1171</v>
      </c>
      <c r="B1148" s="21" t="s">
        <v>3541</v>
      </c>
      <c r="C1148" s="22" t="n">
        <v>650</v>
      </c>
      <c r="D1148" s="15" t="s">
        <v>399</v>
      </c>
    </row>
    <row r="1149" s="16" customFormat="true" ht="12" hidden="false" customHeight="true" outlineLevel="2" collapsed="false">
      <c r="A1149" s="20" t="s">
        <v>1172</v>
      </c>
      <c r="B1149" s="21" t="s">
        <v>3542</v>
      </c>
      <c r="C1149" s="22" t="n">
        <v>650</v>
      </c>
      <c r="D1149" s="15" t="s">
        <v>399</v>
      </c>
    </row>
    <row r="1150" s="16" customFormat="true" ht="24" hidden="false" customHeight="true" outlineLevel="2" collapsed="false">
      <c r="A1150" s="20" t="s">
        <v>1173</v>
      </c>
      <c r="B1150" s="21" t="s">
        <v>3543</v>
      </c>
      <c r="C1150" s="22" t="n">
        <v>650</v>
      </c>
      <c r="D1150" s="15" t="s">
        <v>399</v>
      </c>
    </row>
    <row r="1151" s="16" customFormat="true" ht="12" hidden="false" customHeight="true" outlineLevel="2" collapsed="false">
      <c r="A1151" s="20" t="s">
        <v>1174</v>
      </c>
      <c r="B1151" s="21" t="s">
        <v>3544</v>
      </c>
      <c r="C1151" s="22" t="n">
        <v>290</v>
      </c>
      <c r="D1151" s="23" t="n">
        <v>1</v>
      </c>
    </row>
    <row r="1152" s="16" customFormat="true" ht="12" hidden="false" customHeight="true" outlineLevel="2" collapsed="false">
      <c r="A1152" s="20" t="s">
        <v>1175</v>
      </c>
      <c r="B1152" s="21" t="s">
        <v>3545</v>
      </c>
      <c r="C1152" s="22" t="n">
        <v>290</v>
      </c>
      <c r="D1152" s="23" t="n">
        <v>1</v>
      </c>
    </row>
    <row r="1153" s="16" customFormat="true" ht="12" hidden="false" customHeight="true" outlineLevel="2" collapsed="false">
      <c r="A1153" s="20" t="s">
        <v>1176</v>
      </c>
      <c r="B1153" s="21" t="s">
        <v>3546</v>
      </c>
      <c r="C1153" s="22" t="n">
        <v>125</v>
      </c>
      <c r="D1153" s="15" t="s">
        <v>135</v>
      </c>
    </row>
    <row r="1154" s="16" customFormat="true" ht="12" hidden="false" customHeight="true" outlineLevel="2" collapsed="false">
      <c r="A1154" s="20" t="s">
        <v>1177</v>
      </c>
      <c r="B1154" s="21" t="s">
        <v>3547</v>
      </c>
      <c r="C1154" s="14" t="s">
        <v>3548</v>
      </c>
      <c r="D1154" s="15" t="s">
        <v>135</v>
      </c>
    </row>
    <row r="1155" s="16" customFormat="true" ht="12" hidden="false" customHeight="true" outlineLevel="2" collapsed="false">
      <c r="A1155" s="20" t="s">
        <v>1178</v>
      </c>
      <c r="B1155" s="21" t="s">
        <v>3549</v>
      </c>
      <c r="C1155" s="14" t="s">
        <v>3550</v>
      </c>
      <c r="D1155" s="15" t="s">
        <v>135</v>
      </c>
    </row>
    <row r="1156" s="16" customFormat="true" ht="12" hidden="false" customHeight="true" outlineLevel="2" collapsed="false">
      <c r="A1156" s="20" t="s">
        <v>1179</v>
      </c>
      <c r="B1156" s="21" t="s">
        <v>3551</v>
      </c>
      <c r="C1156" s="14" t="s">
        <v>3552</v>
      </c>
      <c r="D1156" s="15" t="s">
        <v>135</v>
      </c>
    </row>
    <row r="1157" s="16" customFormat="true" ht="24" hidden="false" customHeight="true" outlineLevel="2" collapsed="false">
      <c r="A1157" s="20" t="s">
        <v>1180</v>
      </c>
      <c r="B1157" s="21" t="s">
        <v>3553</v>
      </c>
      <c r="C1157" s="14" t="s">
        <v>3552</v>
      </c>
      <c r="D1157" s="15" t="s">
        <v>135</v>
      </c>
    </row>
    <row r="1158" s="16" customFormat="true" ht="12" hidden="false" customHeight="true" outlineLevel="2" collapsed="false">
      <c r="A1158" s="20" t="s">
        <v>1181</v>
      </c>
      <c r="B1158" s="21" t="s">
        <v>3554</v>
      </c>
      <c r="C1158" s="14" t="s">
        <v>2488</v>
      </c>
      <c r="D1158" s="15" t="s">
        <v>135</v>
      </c>
    </row>
    <row r="1159" s="16" customFormat="true" ht="12" hidden="false" customHeight="true" outlineLevel="2" collapsed="false">
      <c r="A1159" s="20" t="s">
        <v>1182</v>
      </c>
      <c r="B1159" s="21" t="s">
        <v>3555</v>
      </c>
      <c r="C1159" s="14" t="s">
        <v>3556</v>
      </c>
      <c r="D1159" s="15" t="s">
        <v>135</v>
      </c>
    </row>
    <row r="1160" s="16" customFormat="true" ht="12" hidden="false" customHeight="true" outlineLevel="2" collapsed="false">
      <c r="A1160" s="20" t="s">
        <v>1183</v>
      </c>
      <c r="B1160" s="21" t="s">
        <v>3557</v>
      </c>
      <c r="C1160" s="14" t="s">
        <v>2938</v>
      </c>
      <c r="D1160" s="15" t="s">
        <v>135</v>
      </c>
    </row>
    <row r="1161" s="16" customFormat="true" ht="24" hidden="false" customHeight="true" outlineLevel="2" collapsed="false">
      <c r="A1161" s="20" t="s">
        <v>1184</v>
      </c>
      <c r="B1161" s="21" t="s">
        <v>3558</v>
      </c>
      <c r="C1161" s="14" t="s">
        <v>3559</v>
      </c>
      <c r="D1161" s="15" t="s">
        <v>135</v>
      </c>
    </row>
    <row r="1162" s="16" customFormat="true" ht="12" hidden="false" customHeight="true" outlineLevel="2" collapsed="false">
      <c r="A1162" s="20" t="s">
        <v>1185</v>
      </c>
      <c r="B1162" s="21" t="s">
        <v>3560</v>
      </c>
      <c r="C1162" s="14" t="s">
        <v>3561</v>
      </c>
      <c r="D1162" s="15" t="s">
        <v>135</v>
      </c>
    </row>
    <row r="1163" s="16" customFormat="true" ht="12" hidden="false" customHeight="true" outlineLevel="2" collapsed="false">
      <c r="A1163" s="20" t="s">
        <v>1186</v>
      </c>
      <c r="B1163" s="21" t="s">
        <v>3562</v>
      </c>
      <c r="C1163" s="14" t="s">
        <v>3130</v>
      </c>
      <c r="D1163" s="15" t="s">
        <v>135</v>
      </c>
    </row>
    <row r="1164" s="16" customFormat="true" ht="24" hidden="false" customHeight="true" outlineLevel="2" collapsed="false">
      <c r="A1164" s="20" t="s">
        <v>1187</v>
      </c>
      <c r="B1164" s="21" t="s">
        <v>3563</v>
      </c>
      <c r="C1164" s="14" t="s">
        <v>3564</v>
      </c>
      <c r="D1164" s="15" t="s">
        <v>135</v>
      </c>
    </row>
    <row r="1165" s="16" customFormat="true" ht="24" hidden="false" customHeight="true" outlineLevel="2" collapsed="false">
      <c r="A1165" s="20" t="s">
        <v>1188</v>
      </c>
      <c r="B1165" s="21" t="s">
        <v>3565</v>
      </c>
      <c r="C1165" s="14" t="s">
        <v>3564</v>
      </c>
      <c r="D1165" s="15" t="s">
        <v>135</v>
      </c>
    </row>
    <row r="1166" s="16" customFormat="true" ht="24" hidden="false" customHeight="true" outlineLevel="2" collapsed="false">
      <c r="A1166" s="20" t="s">
        <v>1189</v>
      </c>
      <c r="B1166" s="21" t="s">
        <v>3566</v>
      </c>
      <c r="C1166" s="14" t="s">
        <v>3567</v>
      </c>
      <c r="D1166" s="15" t="s">
        <v>135</v>
      </c>
    </row>
    <row r="1167" s="16" customFormat="true" ht="12" hidden="false" customHeight="true" outlineLevel="2" collapsed="false">
      <c r="A1167" s="20" t="s">
        <v>1190</v>
      </c>
      <c r="B1167" s="21" t="s">
        <v>3568</v>
      </c>
      <c r="C1167" s="14" t="s">
        <v>3569</v>
      </c>
      <c r="D1167" s="15" t="s">
        <v>135</v>
      </c>
    </row>
    <row r="1168" s="16" customFormat="true" ht="24" hidden="false" customHeight="true" outlineLevel="2" collapsed="false">
      <c r="A1168" s="20" t="s">
        <v>1191</v>
      </c>
      <c r="B1168" s="21" t="s">
        <v>3570</v>
      </c>
      <c r="C1168" s="14" t="s">
        <v>3571</v>
      </c>
      <c r="D1168" s="15" t="s">
        <v>135</v>
      </c>
    </row>
    <row r="1169" s="16" customFormat="true" ht="48" hidden="false" customHeight="true" outlineLevel="2" collapsed="false">
      <c r="A1169" s="20" t="s">
        <v>1192</v>
      </c>
      <c r="B1169" s="21" t="s">
        <v>3572</v>
      </c>
      <c r="C1169" s="14" t="s">
        <v>3573</v>
      </c>
      <c r="D1169" s="15" t="s">
        <v>135</v>
      </c>
    </row>
    <row r="1170" s="16" customFormat="true" ht="12" hidden="false" customHeight="true" outlineLevel="2" collapsed="false">
      <c r="A1170" s="20" t="s">
        <v>1193</v>
      </c>
      <c r="B1170" s="21" t="s">
        <v>3574</v>
      </c>
      <c r="C1170" s="14" t="s">
        <v>3575</v>
      </c>
      <c r="D1170" s="15" t="s">
        <v>1043</v>
      </c>
    </row>
    <row r="1171" s="16" customFormat="true" ht="12" hidden="false" customHeight="true" outlineLevel="2" collapsed="false">
      <c r="A1171" s="20" t="s">
        <v>1194</v>
      </c>
      <c r="B1171" s="21" t="s">
        <v>3576</v>
      </c>
      <c r="C1171" s="14" t="s">
        <v>3575</v>
      </c>
      <c r="D1171" s="15" t="s">
        <v>1043</v>
      </c>
    </row>
    <row r="1172" s="16" customFormat="true" ht="12" hidden="false" customHeight="true" outlineLevel="2" collapsed="false">
      <c r="A1172" s="20" t="s">
        <v>1195</v>
      </c>
      <c r="B1172" s="21" t="s">
        <v>3577</v>
      </c>
      <c r="C1172" s="14" t="s">
        <v>3575</v>
      </c>
      <c r="D1172" s="15" t="s">
        <v>1043</v>
      </c>
    </row>
    <row r="1173" s="16" customFormat="true" ht="15" hidden="false" customHeight="true" outlineLevel="1" collapsed="false">
      <c r="A1173" s="17" t="s">
        <v>3578</v>
      </c>
      <c r="B1173" s="17"/>
      <c r="C1173" s="18"/>
      <c r="D1173" s="19"/>
    </row>
    <row r="1174" s="16" customFormat="true" ht="36" hidden="false" customHeight="true" outlineLevel="2" collapsed="false">
      <c r="A1174" s="20" t="s">
        <v>1196</v>
      </c>
      <c r="B1174" s="21" t="s">
        <v>3579</v>
      </c>
      <c r="C1174" s="22" t="n">
        <v>630</v>
      </c>
      <c r="D1174" s="15" t="s">
        <v>73</v>
      </c>
    </row>
    <row r="1175" s="16" customFormat="true" ht="36" hidden="false" customHeight="true" outlineLevel="2" collapsed="false">
      <c r="A1175" s="20" t="s">
        <v>1197</v>
      </c>
      <c r="B1175" s="21" t="s">
        <v>3580</v>
      </c>
      <c r="C1175" s="22" t="n">
        <v>630</v>
      </c>
      <c r="D1175" s="15" t="s">
        <v>73</v>
      </c>
    </row>
    <row r="1176" s="16" customFormat="true" ht="12" hidden="false" customHeight="true" outlineLevel="2" collapsed="false">
      <c r="A1176" s="20" t="s">
        <v>1198</v>
      </c>
      <c r="B1176" s="21" t="s">
        <v>3581</v>
      </c>
      <c r="C1176" s="22" t="n">
        <v>320</v>
      </c>
      <c r="D1176" s="15" t="s">
        <v>73</v>
      </c>
    </row>
    <row r="1177" s="16" customFormat="true" ht="12" hidden="false" customHeight="true" outlineLevel="2" collapsed="false">
      <c r="A1177" s="20" t="s">
        <v>1199</v>
      </c>
      <c r="B1177" s="21" t="s">
        <v>3582</v>
      </c>
      <c r="C1177" s="22" t="n">
        <v>340</v>
      </c>
      <c r="D1177" s="15" t="s">
        <v>73</v>
      </c>
    </row>
    <row r="1178" s="16" customFormat="true" ht="12" hidden="false" customHeight="true" outlineLevel="2" collapsed="false">
      <c r="A1178" s="20" t="s">
        <v>1200</v>
      </c>
      <c r="B1178" s="21" t="s">
        <v>3583</v>
      </c>
      <c r="C1178" s="22" t="n">
        <v>310</v>
      </c>
      <c r="D1178" s="15" t="s">
        <v>73</v>
      </c>
    </row>
    <row r="1179" s="16" customFormat="true" ht="12" hidden="false" customHeight="true" outlineLevel="2" collapsed="false">
      <c r="A1179" s="20" t="s">
        <v>1201</v>
      </c>
      <c r="B1179" s="21" t="s">
        <v>3584</v>
      </c>
      <c r="C1179" s="22" t="n">
        <v>270</v>
      </c>
      <c r="D1179" s="15" t="s">
        <v>73</v>
      </c>
    </row>
    <row r="1180" s="16" customFormat="true" ht="12" hidden="false" customHeight="true" outlineLevel="2" collapsed="false">
      <c r="A1180" s="20" t="s">
        <v>1202</v>
      </c>
      <c r="B1180" s="21" t="s">
        <v>3585</v>
      </c>
      <c r="C1180" s="22" t="n">
        <v>320</v>
      </c>
      <c r="D1180" s="15" t="s">
        <v>73</v>
      </c>
    </row>
    <row r="1181" s="16" customFormat="true" ht="12" hidden="false" customHeight="true" outlineLevel="2" collapsed="false">
      <c r="A1181" s="20" t="s">
        <v>1203</v>
      </c>
      <c r="B1181" s="21" t="s">
        <v>3586</v>
      </c>
      <c r="C1181" s="22" t="n">
        <v>310</v>
      </c>
      <c r="D1181" s="15" t="s">
        <v>73</v>
      </c>
    </row>
    <row r="1182" s="16" customFormat="true" ht="12" hidden="false" customHeight="true" outlineLevel="2" collapsed="false">
      <c r="A1182" s="20" t="s">
        <v>1204</v>
      </c>
      <c r="B1182" s="21" t="s">
        <v>3587</v>
      </c>
      <c r="C1182" s="22" t="n">
        <v>340</v>
      </c>
      <c r="D1182" s="15" t="s">
        <v>73</v>
      </c>
    </row>
    <row r="1183" s="16" customFormat="true" ht="12" hidden="false" customHeight="true" outlineLevel="2" collapsed="false">
      <c r="A1183" s="20" t="s">
        <v>1205</v>
      </c>
      <c r="B1183" s="21" t="s">
        <v>3588</v>
      </c>
      <c r="C1183" s="22" t="n">
        <v>270</v>
      </c>
      <c r="D1183" s="15" t="s">
        <v>73</v>
      </c>
    </row>
    <row r="1184" s="16" customFormat="true" ht="12" hidden="false" customHeight="true" outlineLevel="2" collapsed="false">
      <c r="A1184" s="20" t="s">
        <v>1206</v>
      </c>
      <c r="B1184" s="21" t="s">
        <v>3589</v>
      </c>
      <c r="C1184" s="22" t="n">
        <v>320</v>
      </c>
      <c r="D1184" s="15" t="s">
        <v>73</v>
      </c>
    </row>
    <row r="1185" s="16" customFormat="true" ht="12" hidden="false" customHeight="true" outlineLevel="2" collapsed="false">
      <c r="A1185" s="20" t="s">
        <v>1207</v>
      </c>
      <c r="B1185" s="21" t="s">
        <v>3590</v>
      </c>
      <c r="C1185" s="22" t="n">
        <v>350</v>
      </c>
      <c r="D1185" s="15" t="s">
        <v>73</v>
      </c>
    </row>
    <row r="1186" s="16" customFormat="true" ht="12" hidden="false" customHeight="true" outlineLevel="2" collapsed="false">
      <c r="A1186" s="20" t="s">
        <v>1208</v>
      </c>
      <c r="B1186" s="21" t="s">
        <v>3591</v>
      </c>
      <c r="C1186" s="22" t="n">
        <v>270</v>
      </c>
      <c r="D1186" s="15" t="s">
        <v>73</v>
      </c>
    </row>
    <row r="1187" s="16" customFormat="true" ht="12" hidden="false" customHeight="true" outlineLevel="2" collapsed="false">
      <c r="A1187" s="20" t="s">
        <v>1209</v>
      </c>
      <c r="B1187" s="21" t="s">
        <v>3592</v>
      </c>
      <c r="C1187" s="22" t="n">
        <v>270</v>
      </c>
      <c r="D1187" s="15" t="s">
        <v>73</v>
      </c>
    </row>
    <row r="1188" s="16" customFormat="true" ht="12" hidden="false" customHeight="true" outlineLevel="2" collapsed="false">
      <c r="A1188" s="20" t="s">
        <v>1210</v>
      </c>
      <c r="B1188" s="21" t="s">
        <v>3593</v>
      </c>
      <c r="C1188" s="22" t="n">
        <v>360</v>
      </c>
      <c r="D1188" s="15" t="s">
        <v>73</v>
      </c>
    </row>
    <row r="1189" s="16" customFormat="true" ht="12" hidden="false" customHeight="true" outlineLevel="2" collapsed="false">
      <c r="A1189" s="20" t="s">
        <v>1211</v>
      </c>
      <c r="B1189" s="21" t="s">
        <v>3594</v>
      </c>
      <c r="C1189" s="22" t="n">
        <v>270</v>
      </c>
      <c r="D1189" s="15" t="s">
        <v>73</v>
      </c>
    </row>
    <row r="1190" s="16" customFormat="true" ht="12" hidden="false" customHeight="true" outlineLevel="2" collapsed="false">
      <c r="A1190" s="20" t="s">
        <v>1212</v>
      </c>
      <c r="B1190" s="21" t="s">
        <v>3595</v>
      </c>
      <c r="C1190" s="22" t="n">
        <v>270</v>
      </c>
      <c r="D1190" s="15" t="s">
        <v>73</v>
      </c>
    </row>
    <row r="1191" s="16" customFormat="true" ht="12" hidden="false" customHeight="true" outlineLevel="2" collapsed="false">
      <c r="A1191" s="20" t="s">
        <v>1213</v>
      </c>
      <c r="B1191" s="21" t="s">
        <v>3596</v>
      </c>
      <c r="C1191" s="22" t="n">
        <v>310</v>
      </c>
      <c r="D1191" s="15" t="s">
        <v>73</v>
      </c>
    </row>
    <row r="1192" s="16" customFormat="true" ht="12" hidden="false" customHeight="true" outlineLevel="2" collapsed="false">
      <c r="A1192" s="20" t="s">
        <v>1214</v>
      </c>
      <c r="B1192" s="21" t="s">
        <v>3597</v>
      </c>
      <c r="C1192" s="22" t="n">
        <v>320</v>
      </c>
      <c r="D1192" s="15" t="s">
        <v>73</v>
      </c>
    </row>
    <row r="1193" s="16" customFormat="true" ht="12" hidden="false" customHeight="true" outlineLevel="2" collapsed="false">
      <c r="A1193" s="20" t="s">
        <v>1215</v>
      </c>
      <c r="B1193" s="21" t="s">
        <v>3598</v>
      </c>
      <c r="C1193" s="22" t="n">
        <v>270</v>
      </c>
      <c r="D1193" s="15" t="s">
        <v>73</v>
      </c>
    </row>
    <row r="1194" s="16" customFormat="true" ht="12" hidden="false" customHeight="true" outlineLevel="2" collapsed="false">
      <c r="A1194" s="20" t="s">
        <v>1216</v>
      </c>
      <c r="B1194" s="21" t="s">
        <v>3599</v>
      </c>
      <c r="C1194" s="22" t="n">
        <v>270</v>
      </c>
      <c r="D1194" s="15" t="s">
        <v>73</v>
      </c>
    </row>
    <row r="1195" s="16" customFormat="true" ht="12" hidden="false" customHeight="true" outlineLevel="2" collapsed="false">
      <c r="A1195" s="20" t="s">
        <v>1217</v>
      </c>
      <c r="B1195" s="21" t="s">
        <v>3600</v>
      </c>
      <c r="C1195" s="22" t="n">
        <v>310</v>
      </c>
      <c r="D1195" s="15" t="s">
        <v>73</v>
      </c>
    </row>
    <row r="1196" s="16" customFormat="true" ht="12" hidden="false" customHeight="true" outlineLevel="2" collapsed="false">
      <c r="A1196" s="20" t="s">
        <v>1218</v>
      </c>
      <c r="B1196" s="21" t="s">
        <v>3601</v>
      </c>
      <c r="C1196" s="22" t="n">
        <v>310</v>
      </c>
      <c r="D1196" s="15" t="s">
        <v>73</v>
      </c>
    </row>
    <row r="1197" s="16" customFormat="true" ht="12" hidden="false" customHeight="true" outlineLevel="2" collapsed="false">
      <c r="A1197" s="20" t="s">
        <v>1219</v>
      </c>
      <c r="B1197" s="21" t="s">
        <v>3602</v>
      </c>
      <c r="C1197" s="22" t="n">
        <v>270</v>
      </c>
      <c r="D1197" s="15" t="s">
        <v>73</v>
      </c>
    </row>
    <row r="1198" s="16" customFormat="true" ht="12" hidden="false" customHeight="true" outlineLevel="2" collapsed="false">
      <c r="A1198" s="20" t="s">
        <v>1220</v>
      </c>
      <c r="B1198" s="21" t="s">
        <v>3603</v>
      </c>
      <c r="C1198" s="22" t="n">
        <v>320</v>
      </c>
      <c r="D1198" s="15" t="s">
        <v>73</v>
      </c>
    </row>
    <row r="1199" s="16" customFormat="true" ht="12" hidden="false" customHeight="true" outlineLevel="2" collapsed="false">
      <c r="A1199" s="20" t="s">
        <v>1221</v>
      </c>
      <c r="B1199" s="21" t="s">
        <v>3604</v>
      </c>
      <c r="C1199" s="22" t="n">
        <v>270</v>
      </c>
      <c r="D1199" s="15" t="s">
        <v>73</v>
      </c>
    </row>
    <row r="1200" s="16" customFormat="true" ht="12" hidden="false" customHeight="true" outlineLevel="2" collapsed="false">
      <c r="A1200" s="20" t="s">
        <v>1222</v>
      </c>
      <c r="B1200" s="21" t="s">
        <v>3605</v>
      </c>
      <c r="C1200" s="22" t="n">
        <v>310</v>
      </c>
      <c r="D1200" s="15" t="s">
        <v>73</v>
      </c>
    </row>
    <row r="1201" s="16" customFormat="true" ht="24" hidden="false" customHeight="true" outlineLevel="2" collapsed="false">
      <c r="A1201" s="20" t="s">
        <v>1223</v>
      </c>
      <c r="B1201" s="21" t="s">
        <v>3606</v>
      </c>
      <c r="C1201" s="14" t="s">
        <v>3607</v>
      </c>
      <c r="D1201" s="24" t="n">
        <v>2</v>
      </c>
    </row>
    <row r="1202" s="16" customFormat="true" ht="12" hidden="false" customHeight="true" outlineLevel="2" collapsed="false">
      <c r="A1202" s="20" t="s">
        <v>1224</v>
      </c>
      <c r="B1202" s="21" t="s">
        <v>3608</v>
      </c>
      <c r="C1202" s="22" t="n">
        <v>300</v>
      </c>
      <c r="D1202" s="15" t="s">
        <v>73</v>
      </c>
    </row>
    <row r="1203" s="16" customFormat="true" ht="12" hidden="false" customHeight="true" outlineLevel="2" collapsed="false">
      <c r="A1203" s="20" t="s">
        <v>1225</v>
      </c>
      <c r="B1203" s="21" t="s">
        <v>3609</v>
      </c>
      <c r="C1203" s="22" t="n">
        <v>310</v>
      </c>
      <c r="D1203" s="15" t="s">
        <v>73</v>
      </c>
    </row>
    <row r="1204" s="16" customFormat="true" ht="12" hidden="false" customHeight="true" outlineLevel="2" collapsed="false">
      <c r="A1204" s="20" t="s">
        <v>1226</v>
      </c>
      <c r="B1204" s="21" t="s">
        <v>3610</v>
      </c>
      <c r="C1204" s="22" t="n">
        <v>360</v>
      </c>
      <c r="D1204" s="15" t="s">
        <v>73</v>
      </c>
    </row>
    <row r="1205" s="16" customFormat="true" ht="12" hidden="false" customHeight="true" outlineLevel="2" collapsed="false">
      <c r="A1205" s="20" t="s">
        <v>1227</v>
      </c>
      <c r="B1205" s="21" t="s">
        <v>3611</v>
      </c>
      <c r="C1205" s="22" t="n">
        <v>270</v>
      </c>
      <c r="D1205" s="15" t="s">
        <v>73</v>
      </c>
    </row>
    <row r="1206" s="16" customFormat="true" ht="12" hidden="false" customHeight="true" outlineLevel="2" collapsed="false">
      <c r="A1206" s="20" t="s">
        <v>1228</v>
      </c>
      <c r="B1206" s="21" t="s">
        <v>3612</v>
      </c>
      <c r="C1206" s="22" t="n">
        <v>740</v>
      </c>
      <c r="D1206" s="15" t="s">
        <v>271</v>
      </c>
    </row>
    <row r="1207" s="16" customFormat="true" ht="24" hidden="false" customHeight="true" outlineLevel="2" collapsed="false">
      <c r="A1207" s="20" t="s">
        <v>1229</v>
      </c>
      <c r="B1207" s="21" t="s">
        <v>3613</v>
      </c>
      <c r="C1207" s="14" t="s">
        <v>2892</v>
      </c>
      <c r="D1207" s="15" t="s">
        <v>271</v>
      </c>
    </row>
    <row r="1208" s="16" customFormat="true" ht="24" hidden="false" customHeight="true" outlineLevel="2" collapsed="false">
      <c r="A1208" s="20" t="s">
        <v>1230</v>
      </c>
      <c r="B1208" s="21" t="s">
        <v>3614</v>
      </c>
      <c r="C1208" s="22" t="n">
        <v>750</v>
      </c>
      <c r="D1208" s="15" t="s">
        <v>271</v>
      </c>
    </row>
    <row r="1209" s="16" customFormat="true" ht="24" hidden="false" customHeight="true" outlineLevel="2" collapsed="false">
      <c r="A1209" s="20" t="s">
        <v>1231</v>
      </c>
      <c r="B1209" s="21" t="s">
        <v>3615</v>
      </c>
      <c r="C1209" s="22" t="n">
        <v>750</v>
      </c>
      <c r="D1209" s="15" t="s">
        <v>271</v>
      </c>
    </row>
    <row r="1210" s="16" customFormat="true" ht="36" hidden="false" customHeight="true" outlineLevel="2" collapsed="false">
      <c r="A1210" s="20" t="s">
        <v>1232</v>
      </c>
      <c r="B1210" s="21" t="s">
        <v>3616</v>
      </c>
      <c r="C1210" s="22" t="n">
        <v>750</v>
      </c>
      <c r="D1210" s="15" t="s">
        <v>271</v>
      </c>
    </row>
    <row r="1211" s="16" customFormat="true" ht="24" hidden="false" customHeight="true" outlineLevel="2" collapsed="false">
      <c r="A1211" s="20" t="s">
        <v>1233</v>
      </c>
      <c r="B1211" s="21" t="s">
        <v>3617</v>
      </c>
      <c r="C1211" s="14" t="s">
        <v>2892</v>
      </c>
      <c r="D1211" s="15" t="s">
        <v>271</v>
      </c>
    </row>
    <row r="1212" s="16" customFormat="true" ht="24" hidden="false" customHeight="true" outlineLevel="2" collapsed="false">
      <c r="A1212" s="20" t="s">
        <v>1234</v>
      </c>
      <c r="B1212" s="21" t="s">
        <v>3618</v>
      </c>
      <c r="C1212" s="14" t="s">
        <v>2892</v>
      </c>
      <c r="D1212" s="15" t="s">
        <v>271</v>
      </c>
    </row>
    <row r="1213" s="16" customFormat="true" ht="24" hidden="false" customHeight="true" outlineLevel="2" collapsed="false">
      <c r="A1213" s="20" t="s">
        <v>1235</v>
      </c>
      <c r="B1213" s="21" t="s">
        <v>3619</v>
      </c>
      <c r="C1213" s="14" t="s">
        <v>2892</v>
      </c>
      <c r="D1213" s="15" t="s">
        <v>271</v>
      </c>
    </row>
    <row r="1214" s="16" customFormat="true" ht="24" hidden="false" customHeight="true" outlineLevel="2" collapsed="false">
      <c r="A1214" s="20" t="s">
        <v>1236</v>
      </c>
      <c r="B1214" s="21" t="s">
        <v>3620</v>
      </c>
      <c r="C1214" s="14" t="s">
        <v>2892</v>
      </c>
      <c r="D1214" s="15" t="s">
        <v>271</v>
      </c>
    </row>
    <row r="1215" s="16" customFormat="true" ht="24" hidden="false" customHeight="true" outlineLevel="2" collapsed="false">
      <c r="A1215" s="20" t="s">
        <v>1237</v>
      </c>
      <c r="B1215" s="21" t="s">
        <v>3621</v>
      </c>
      <c r="C1215" s="14" t="s">
        <v>2892</v>
      </c>
      <c r="D1215" s="15" t="s">
        <v>271</v>
      </c>
    </row>
    <row r="1216" s="16" customFormat="true" ht="12" hidden="false" customHeight="true" outlineLevel="2" collapsed="false">
      <c r="A1216" s="20" t="s">
        <v>1238</v>
      </c>
      <c r="B1216" s="21" t="s">
        <v>3622</v>
      </c>
      <c r="C1216" s="22" t="n">
        <v>300</v>
      </c>
      <c r="D1216" s="15" t="s">
        <v>73</v>
      </c>
    </row>
    <row r="1217" s="16" customFormat="true" ht="24" hidden="false" customHeight="true" outlineLevel="2" collapsed="false">
      <c r="A1217" s="20" t="s">
        <v>1239</v>
      </c>
      <c r="B1217" s="21" t="s">
        <v>3623</v>
      </c>
      <c r="C1217" s="14" t="s">
        <v>2892</v>
      </c>
      <c r="D1217" s="15" t="s">
        <v>271</v>
      </c>
    </row>
    <row r="1218" s="16" customFormat="true" ht="36" hidden="false" customHeight="true" outlineLevel="2" collapsed="false">
      <c r="A1218" s="20" t="s">
        <v>1240</v>
      </c>
      <c r="B1218" s="21" t="s">
        <v>3624</v>
      </c>
      <c r="C1218" s="22" t="n">
        <v>750</v>
      </c>
      <c r="D1218" s="15" t="s">
        <v>271</v>
      </c>
    </row>
    <row r="1219" s="16" customFormat="true" ht="36" hidden="false" customHeight="true" outlineLevel="2" collapsed="false">
      <c r="A1219" s="20" t="s">
        <v>1241</v>
      </c>
      <c r="B1219" s="21" t="s">
        <v>3625</v>
      </c>
      <c r="C1219" s="22" t="n">
        <v>750</v>
      </c>
      <c r="D1219" s="15" t="s">
        <v>271</v>
      </c>
    </row>
    <row r="1220" s="16" customFormat="true" ht="36" hidden="false" customHeight="true" outlineLevel="2" collapsed="false">
      <c r="A1220" s="20" t="s">
        <v>1242</v>
      </c>
      <c r="B1220" s="21" t="s">
        <v>3626</v>
      </c>
      <c r="C1220" s="22" t="n">
        <v>750</v>
      </c>
      <c r="D1220" s="15" t="s">
        <v>271</v>
      </c>
    </row>
    <row r="1221" s="16" customFormat="true" ht="36" hidden="false" customHeight="true" outlineLevel="2" collapsed="false">
      <c r="A1221" s="20" t="s">
        <v>1243</v>
      </c>
      <c r="B1221" s="21" t="s">
        <v>3627</v>
      </c>
      <c r="C1221" s="22" t="n">
        <v>830</v>
      </c>
      <c r="D1221" s="15" t="s">
        <v>271</v>
      </c>
    </row>
    <row r="1222" s="16" customFormat="true" ht="12" hidden="false" customHeight="true" outlineLevel="2" collapsed="false">
      <c r="A1222" s="20" t="s">
        <v>1244</v>
      </c>
      <c r="B1222" s="21" t="s">
        <v>3628</v>
      </c>
      <c r="C1222" s="22" t="n">
        <v>695</v>
      </c>
      <c r="D1222" s="15" t="s">
        <v>271</v>
      </c>
    </row>
    <row r="1223" s="16" customFormat="true" ht="24" hidden="false" customHeight="true" outlineLevel="2" collapsed="false">
      <c r="A1223" s="20" t="s">
        <v>1245</v>
      </c>
      <c r="B1223" s="21" t="s">
        <v>3629</v>
      </c>
      <c r="C1223" s="22" t="n">
        <v>715</v>
      </c>
      <c r="D1223" s="15" t="s">
        <v>1246</v>
      </c>
    </row>
    <row r="1224" s="16" customFormat="true" ht="24" hidden="false" customHeight="true" outlineLevel="2" collapsed="false">
      <c r="A1224" s="20" t="s">
        <v>1247</v>
      </c>
      <c r="B1224" s="21" t="s">
        <v>3630</v>
      </c>
      <c r="C1224" s="22" t="n">
        <v>740</v>
      </c>
      <c r="D1224" s="15" t="s">
        <v>1246</v>
      </c>
    </row>
    <row r="1225" s="16" customFormat="true" ht="24" hidden="false" customHeight="true" outlineLevel="2" collapsed="false">
      <c r="A1225" s="20" t="s">
        <v>1248</v>
      </c>
      <c r="B1225" s="21" t="s">
        <v>3631</v>
      </c>
      <c r="C1225" s="14" t="s">
        <v>2892</v>
      </c>
      <c r="D1225" s="15" t="s">
        <v>271</v>
      </c>
    </row>
    <row r="1226" s="16" customFormat="true" ht="24" hidden="false" customHeight="true" outlineLevel="2" collapsed="false">
      <c r="A1226" s="20" t="s">
        <v>1249</v>
      </c>
      <c r="B1226" s="21" t="s">
        <v>3632</v>
      </c>
      <c r="C1226" s="14" t="s">
        <v>2892</v>
      </c>
      <c r="D1226" s="15" t="s">
        <v>271</v>
      </c>
    </row>
    <row r="1227" s="16" customFormat="true" ht="12" hidden="false" customHeight="true" outlineLevel="2" collapsed="false">
      <c r="A1227" s="20" t="s">
        <v>1250</v>
      </c>
      <c r="B1227" s="21" t="s">
        <v>3633</v>
      </c>
      <c r="C1227" s="22" t="n">
        <v>270</v>
      </c>
      <c r="D1227" s="15" t="s">
        <v>73</v>
      </c>
    </row>
    <row r="1228" s="16" customFormat="true" ht="24" hidden="false" customHeight="true" outlineLevel="2" collapsed="false">
      <c r="A1228" s="20" t="s">
        <v>1251</v>
      </c>
      <c r="B1228" s="21" t="s">
        <v>3634</v>
      </c>
      <c r="C1228" s="22" t="n">
        <v>740</v>
      </c>
      <c r="D1228" s="15" t="s">
        <v>1246</v>
      </c>
    </row>
    <row r="1229" s="16" customFormat="true" ht="24" hidden="false" customHeight="true" outlineLevel="2" collapsed="false">
      <c r="A1229" s="20" t="s">
        <v>1252</v>
      </c>
      <c r="B1229" s="21" t="s">
        <v>3635</v>
      </c>
      <c r="C1229" s="22" t="n">
        <v>715</v>
      </c>
      <c r="D1229" s="15" t="s">
        <v>1246</v>
      </c>
    </row>
    <row r="1230" s="16" customFormat="true" ht="24" hidden="false" customHeight="true" outlineLevel="2" collapsed="false">
      <c r="A1230" s="20" t="s">
        <v>1253</v>
      </c>
      <c r="B1230" s="21" t="s">
        <v>3636</v>
      </c>
      <c r="C1230" s="14" t="s">
        <v>3637</v>
      </c>
      <c r="D1230" s="15" t="s">
        <v>1246</v>
      </c>
    </row>
    <row r="1231" s="16" customFormat="true" ht="24" hidden="false" customHeight="true" outlineLevel="2" collapsed="false">
      <c r="A1231" s="20" t="s">
        <v>1254</v>
      </c>
      <c r="B1231" s="21" t="s">
        <v>3638</v>
      </c>
      <c r="C1231" s="14" t="s">
        <v>2892</v>
      </c>
      <c r="D1231" s="15" t="s">
        <v>1246</v>
      </c>
    </row>
    <row r="1232" s="16" customFormat="true" ht="24" hidden="false" customHeight="true" outlineLevel="2" collapsed="false">
      <c r="A1232" s="20" t="s">
        <v>1255</v>
      </c>
      <c r="B1232" s="21" t="s">
        <v>3639</v>
      </c>
      <c r="C1232" s="14" t="s">
        <v>2892</v>
      </c>
      <c r="D1232" s="15" t="s">
        <v>271</v>
      </c>
    </row>
    <row r="1233" s="16" customFormat="true" ht="24" hidden="false" customHeight="true" outlineLevel="2" collapsed="false">
      <c r="A1233" s="20" t="s">
        <v>1256</v>
      </c>
      <c r="B1233" s="21" t="s">
        <v>3640</v>
      </c>
      <c r="C1233" s="14" t="s">
        <v>2892</v>
      </c>
      <c r="D1233" s="15" t="s">
        <v>1246</v>
      </c>
    </row>
    <row r="1234" s="16" customFormat="true" ht="24" hidden="false" customHeight="true" outlineLevel="2" collapsed="false">
      <c r="A1234" s="20" t="s">
        <v>1257</v>
      </c>
      <c r="B1234" s="21" t="s">
        <v>3641</v>
      </c>
      <c r="C1234" s="14" t="s">
        <v>2892</v>
      </c>
      <c r="D1234" s="15" t="s">
        <v>1246</v>
      </c>
    </row>
    <row r="1235" s="16" customFormat="true" ht="24" hidden="false" customHeight="true" outlineLevel="2" collapsed="false">
      <c r="A1235" s="20" t="s">
        <v>1258</v>
      </c>
      <c r="B1235" s="21" t="s">
        <v>3642</v>
      </c>
      <c r="C1235" s="14" t="s">
        <v>2892</v>
      </c>
      <c r="D1235" s="15" t="s">
        <v>1246</v>
      </c>
    </row>
    <row r="1236" s="16" customFormat="true" ht="24" hidden="false" customHeight="true" outlineLevel="2" collapsed="false">
      <c r="A1236" s="20" t="s">
        <v>1259</v>
      </c>
      <c r="B1236" s="21" t="s">
        <v>3643</v>
      </c>
      <c r="C1236" s="14" t="s">
        <v>2892</v>
      </c>
      <c r="D1236" s="15" t="s">
        <v>1246</v>
      </c>
    </row>
    <row r="1237" s="16" customFormat="true" ht="24" hidden="false" customHeight="true" outlineLevel="2" collapsed="false">
      <c r="A1237" s="20" t="s">
        <v>1260</v>
      </c>
      <c r="B1237" s="21" t="s">
        <v>3644</v>
      </c>
      <c r="C1237" s="22" t="n">
        <v>695</v>
      </c>
      <c r="D1237" s="15" t="s">
        <v>1246</v>
      </c>
    </row>
    <row r="1238" s="16" customFormat="true" ht="12" hidden="false" customHeight="true" outlineLevel="2" collapsed="false">
      <c r="A1238" s="20" t="s">
        <v>1261</v>
      </c>
      <c r="B1238" s="21" t="s">
        <v>3645</v>
      </c>
      <c r="C1238" s="22" t="n">
        <v>270</v>
      </c>
      <c r="D1238" s="15" t="s">
        <v>73</v>
      </c>
    </row>
    <row r="1239" s="16" customFormat="true" ht="12" hidden="false" customHeight="true" outlineLevel="2" collapsed="false">
      <c r="A1239" s="20" t="s">
        <v>1262</v>
      </c>
      <c r="B1239" s="21" t="s">
        <v>3646</v>
      </c>
      <c r="C1239" s="22" t="n">
        <v>695</v>
      </c>
      <c r="D1239" s="15" t="s">
        <v>271</v>
      </c>
    </row>
    <row r="1240" s="16" customFormat="true" ht="12" hidden="false" customHeight="true" outlineLevel="2" collapsed="false">
      <c r="A1240" s="20" t="s">
        <v>1263</v>
      </c>
      <c r="B1240" s="21" t="s">
        <v>3647</v>
      </c>
      <c r="C1240" s="22" t="n">
        <v>695</v>
      </c>
      <c r="D1240" s="15" t="s">
        <v>271</v>
      </c>
    </row>
    <row r="1241" s="16" customFormat="true" ht="12" hidden="false" customHeight="true" outlineLevel="2" collapsed="false">
      <c r="A1241" s="20" t="s">
        <v>1264</v>
      </c>
      <c r="B1241" s="21" t="s">
        <v>3648</v>
      </c>
      <c r="C1241" s="22" t="n">
        <v>695</v>
      </c>
      <c r="D1241" s="15" t="s">
        <v>271</v>
      </c>
    </row>
    <row r="1242" s="16" customFormat="true" ht="12" hidden="false" customHeight="true" outlineLevel="2" collapsed="false">
      <c r="A1242" s="20" t="s">
        <v>1265</v>
      </c>
      <c r="B1242" s="21" t="s">
        <v>3649</v>
      </c>
      <c r="C1242" s="22" t="n">
        <v>740</v>
      </c>
      <c r="D1242" s="15" t="s">
        <v>271</v>
      </c>
    </row>
    <row r="1243" s="16" customFormat="true" ht="12" hidden="false" customHeight="true" outlineLevel="2" collapsed="false">
      <c r="A1243" s="20" t="s">
        <v>1266</v>
      </c>
      <c r="B1243" s="21" t="s">
        <v>3650</v>
      </c>
      <c r="C1243" s="22" t="n">
        <v>715</v>
      </c>
      <c r="D1243" s="15" t="s">
        <v>271</v>
      </c>
    </row>
    <row r="1244" s="16" customFormat="true" ht="12" hidden="false" customHeight="true" outlineLevel="2" collapsed="false">
      <c r="A1244" s="20" t="s">
        <v>1267</v>
      </c>
      <c r="B1244" s="21" t="s">
        <v>3651</v>
      </c>
      <c r="C1244" s="22" t="n">
        <v>740</v>
      </c>
      <c r="D1244" s="15" t="s">
        <v>271</v>
      </c>
    </row>
    <row r="1245" s="16" customFormat="true" ht="12" hidden="false" customHeight="true" outlineLevel="2" collapsed="false">
      <c r="A1245" s="20" t="s">
        <v>1268</v>
      </c>
      <c r="B1245" s="21" t="s">
        <v>3652</v>
      </c>
      <c r="C1245" s="22" t="n">
        <v>740</v>
      </c>
      <c r="D1245" s="15" t="s">
        <v>271</v>
      </c>
    </row>
    <row r="1246" s="16" customFormat="true" ht="24" hidden="false" customHeight="true" outlineLevel="2" collapsed="false">
      <c r="A1246" s="20" t="s">
        <v>1269</v>
      </c>
      <c r="B1246" s="21" t="s">
        <v>3653</v>
      </c>
      <c r="C1246" s="22" t="n">
        <v>740</v>
      </c>
      <c r="D1246" s="15" t="s">
        <v>1246</v>
      </c>
    </row>
    <row r="1247" s="16" customFormat="true" ht="12" hidden="false" customHeight="true" outlineLevel="2" collapsed="false">
      <c r="A1247" s="20" t="s">
        <v>1270</v>
      </c>
      <c r="B1247" s="21" t="s">
        <v>3654</v>
      </c>
      <c r="C1247" s="22" t="n">
        <v>740</v>
      </c>
      <c r="D1247" s="15" t="s">
        <v>271</v>
      </c>
    </row>
    <row r="1248" s="16" customFormat="true" ht="12" hidden="false" customHeight="true" outlineLevel="2" collapsed="false">
      <c r="A1248" s="20" t="s">
        <v>1271</v>
      </c>
      <c r="B1248" s="21" t="s">
        <v>3655</v>
      </c>
      <c r="C1248" s="22" t="n">
        <v>270</v>
      </c>
      <c r="D1248" s="15" t="s">
        <v>73</v>
      </c>
    </row>
    <row r="1249" s="16" customFormat="true" ht="12" hidden="false" customHeight="true" outlineLevel="2" collapsed="false">
      <c r="A1249" s="20" t="s">
        <v>1272</v>
      </c>
      <c r="B1249" s="21" t="s">
        <v>3656</v>
      </c>
      <c r="C1249" s="22" t="n">
        <v>740</v>
      </c>
      <c r="D1249" s="15" t="s">
        <v>271</v>
      </c>
    </row>
    <row r="1250" s="16" customFormat="true" ht="12" hidden="false" customHeight="true" outlineLevel="2" collapsed="false">
      <c r="A1250" s="20" t="s">
        <v>1273</v>
      </c>
      <c r="B1250" s="21" t="s">
        <v>3657</v>
      </c>
      <c r="C1250" s="22" t="n">
        <v>740</v>
      </c>
      <c r="D1250" s="15" t="s">
        <v>271</v>
      </c>
    </row>
    <row r="1251" s="16" customFormat="true" ht="12" hidden="false" customHeight="true" outlineLevel="2" collapsed="false">
      <c r="A1251" s="20" t="s">
        <v>1274</v>
      </c>
      <c r="B1251" s="21" t="s">
        <v>3658</v>
      </c>
      <c r="C1251" s="22" t="n">
        <v>695</v>
      </c>
      <c r="D1251" s="15" t="s">
        <v>271</v>
      </c>
    </row>
    <row r="1252" s="16" customFormat="true" ht="12" hidden="false" customHeight="true" outlineLevel="2" collapsed="false">
      <c r="A1252" s="20" t="s">
        <v>1275</v>
      </c>
      <c r="B1252" s="21" t="s">
        <v>3659</v>
      </c>
      <c r="C1252" s="22" t="n">
        <v>695</v>
      </c>
      <c r="D1252" s="15" t="s">
        <v>271</v>
      </c>
    </row>
    <row r="1253" s="16" customFormat="true" ht="12" hidden="false" customHeight="true" outlineLevel="2" collapsed="false">
      <c r="A1253" s="20" t="s">
        <v>1276</v>
      </c>
      <c r="B1253" s="21" t="s">
        <v>3660</v>
      </c>
      <c r="C1253" s="22" t="n">
        <v>695</v>
      </c>
      <c r="D1253" s="15" t="s">
        <v>271</v>
      </c>
    </row>
    <row r="1254" s="16" customFormat="true" ht="24" hidden="false" customHeight="true" outlineLevel="2" collapsed="false">
      <c r="A1254" s="20" t="s">
        <v>1277</v>
      </c>
      <c r="B1254" s="21" t="s">
        <v>3661</v>
      </c>
      <c r="C1254" s="22" t="n">
        <v>740</v>
      </c>
      <c r="D1254" s="15" t="s">
        <v>1246</v>
      </c>
    </row>
    <row r="1255" s="16" customFormat="true" ht="12" hidden="false" customHeight="true" outlineLevel="2" collapsed="false">
      <c r="A1255" s="20" t="s">
        <v>1278</v>
      </c>
      <c r="B1255" s="21" t="s">
        <v>3662</v>
      </c>
      <c r="C1255" s="22" t="n">
        <v>740</v>
      </c>
      <c r="D1255" s="15" t="s">
        <v>271</v>
      </c>
    </row>
    <row r="1256" s="16" customFormat="true" ht="12" hidden="false" customHeight="true" outlineLevel="2" collapsed="false">
      <c r="A1256" s="20" t="s">
        <v>1279</v>
      </c>
      <c r="B1256" s="21" t="s">
        <v>3663</v>
      </c>
      <c r="C1256" s="22" t="n">
        <v>610</v>
      </c>
      <c r="D1256" s="15" t="s">
        <v>31</v>
      </c>
    </row>
    <row r="1257" s="16" customFormat="true" ht="24" hidden="false" customHeight="true" outlineLevel="2" collapsed="false">
      <c r="A1257" s="20" t="s">
        <v>1280</v>
      </c>
      <c r="B1257" s="21" t="s">
        <v>3664</v>
      </c>
      <c r="C1257" s="22" t="n">
        <v>750</v>
      </c>
      <c r="D1257" s="15" t="s">
        <v>271</v>
      </c>
    </row>
    <row r="1258" s="16" customFormat="true" ht="12" hidden="false" customHeight="true" outlineLevel="2" collapsed="false">
      <c r="A1258" s="20" t="s">
        <v>1281</v>
      </c>
      <c r="B1258" s="21" t="s">
        <v>3665</v>
      </c>
      <c r="C1258" s="22" t="n">
        <v>270</v>
      </c>
      <c r="D1258" s="15" t="s">
        <v>73</v>
      </c>
    </row>
    <row r="1259" s="16" customFormat="true" ht="12" hidden="false" customHeight="true" outlineLevel="2" collapsed="false">
      <c r="A1259" s="20" t="s">
        <v>1282</v>
      </c>
      <c r="B1259" s="21" t="s">
        <v>3666</v>
      </c>
      <c r="C1259" s="22" t="n">
        <v>270</v>
      </c>
      <c r="D1259" s="15" t="s">
        <v>73</v>
      </c>
    </row>
    <row r="1260" s="16" customFormat="true" ht="12" hidden="false" customHeight="true" outlineLevel="2" collapsed="false">
      <c r="A1260" s="20" t="s">
        <v>1283</v>
      </c>
      <c r="B1260" s="21" t="s">
        <v>3667</v>
      </c>
      <c r="C1260" s="22" t="n">
        <v>310</v>
      </c>
      <c r="D1260" s="15" t="s">
        <v>73</v>
      </c>
    </row>
    <row r="1261" s="16" customFormat="true" ht="12" hidden="false" customHeight="true" outlineLevel="2" collapsed="false">
      <c r="A1261" s="20" t="s">
        <v>1284</v>
      </c>
      <c r="B1261" s="21" t="s">
        <v>3668</v>
      </c>
      <c r="C1261" s="22" t="n">
        <v>340</v>
      </c>
      <c r="D1261" s="15" t="s">
        <v>73</v>
      </c>
    </row>
    <row r="1262" s="16" customFormat="true" ht="12" hidden="false" customHeight="true" outlineLevel="2" collapsed="false">
      <c r="A1262" s="20" t="s">
        <v>1285</v>
      </c>
      <c r="B1262" s="21" t="s">
        <v>3669</v>
      </c>
      <c r="C1262" s="22" t="n">
        <v>270</v>
      </c>
      <c r="D1262" s="15" t="s">
        <v>73</v>
      </c>
    </row>
    <row r="1263" s="16" customFormat="true" ht="12" hidden="false" customHeight="true" outlineLevel="2" collapsed="false">
      <c r="A1263" s="20" t="s">
        <v>1286</v>
      </c>
      <c r="B1263" s="21" t="s">
        <v>3670</v>
      </c>
      <c r="C1263" s="22" t="n">
        <v>360</v>
      </c>
      <c r="D1263" s="15" t="s">
        <v>73</v>
      </c>
    </row>
    <row r="1264" s="16" customFormat="true" ht="12" hidden="false" customHeight="true" outlineLevel="2" collapsed="false">
      <c r="A1264" s="20" t="s">
        <v>1287</v>
      </c>
      <c r="B1264" s="21" t="s">
        <v>3671</v>
      </c>
      <c r="C1264" s="22" t="n">
        <v>330</v>
      </c>
      <c r="D1264" s="15" t="s">
        <v>73</v>
      </c>
    </row>
    <row r="1265" s="16" customFormat="true" ht="12" hidden="false" customHeight="true" outlineLevel="2" collapsed="false">
      <c r="A1265" s="20" t="s">
        <v>1288</v>
      </c>
      <c r="B1265" s="21" t="s">
        <v>3672</v>
      </c>
      <c r="C1265" s="22" t="n">
        <v>320</v>
      </c>
      <c r="D1265" s="15" t="s">
        <v>73</v>
      </c>
    </row>
    <row r="1266" s="16" customFormat="true" ht="12" hidden="false" customHeight="true" outlineLevel="2" collapsed="false">
      <c r="A1266" s="20" t="s">
        <v>1289</v>
      </c>
      <c r="B1266" s="21" t="s">
        <v>3673</v>
      </c>
      <c r="C1266" s="22" t="n">
        <v>320</v>
      </c>
      <c r="D1266" s="15" t="s">
        <v>73</v>
      </c>
    </row>
    <row r="1267" s="16" customFormat="true" ht="12" hidden="false" customHeight="true" outlineLevel="2" collapsed="false">
      <c r="A1267" s="20" t="s">
        <v>1290</v>
      </c>
      <c r="B1267" s="21" t="s">
        <v>3674</v>
      </c>
      <c r="C1267" s="22" t="n">
        <v>270</v>
      </c>
      <c r="D1267" s="15" t="s">
        <v>73</v>
      </c>
    </row>
    <row r="1268" s="16" customFormat="true" ht="12" hidden="false" customHeight="true" outlineLevel="2" collapsed="false">
      <c r="A1268" s="20" t="s">
        <v>1291</v>
      </c>
      <c r="B1268" s="21" t="s">
        <v>3675</v>
      </c>
      <c r="C1268" s="22" t="n">
        <v>310</v>
      </c>
      <c r="D1268" s="15" t="s">
        <v>73</v>
      </c>
    </row>
    <row r="1269" s="16" customFormat="true" ht="12" hidden="false" customHeight="true" outlineLevel="2" collapsed="false">
      <c r="A1269" s="20" t="s">
        <v>1292</v>
      </c>
      <c r="B1269" s="21" t="s">
        <v>3676</v>
      </c>
      <c r="C1269" s="22" t="n">
        <v>270</v>
      </c>
      <c r="D1269" s="15" t="s">
        <v>73</v>
      </c>
    </row>
    <row r="1270" s="16" customFormat="true" ht="12" hidden="false" customHeight="true" outlineLevel="2" collapsed="false">
      <c r="A1270" s="20" t="s">
        <v>1293</v>
      </c>
      <c r="B1270" s="21" t="s">
        <v>3677</v>
      </c>
      <c r="C1270" s="22" t="n">
        <v>270</v>
      </c>
      <c r="D1270" s="15" t="s">
        <v>73</v>
      </c>
    </row>
    <row r="1271" s="16" customFormat="true" ht="12" hidden="false" customHeight="true" outlineLevel="2" collapsed="false">
      <c r="A1271" s="20" t="s">
        <v>1294</v>
      </c>
      <c r="B1271" s="21" t="s">
        <v>3678</v>
      </c>
      <c r="C1271" s="22" t="n">
        <v>270</v>
      </c>
      <c r="D1271" s="15" t="s">
        <v>73</v>
      </c>
    </row>
    <row r="1272" s="16" customFormat="true" ht="12" hidden="false" customHeight="true" outlineLevel="2" collapsed="false">
      <c r="A1272" s="20" t="s">
        <v>1295</v>
      </c>
      <c r="B1272" s="21" t="s">
        <v>3679</v>
      </c>
      <c r="C1272" s="22" t="n">
        <v>300</v>
      </c>
      <c r="D1272" s="15" t="s">
        <v>73</v>
      </c>
    </row>
    <row r="1273" s="16" customFormat="true" ht="12" hidden="false" customHeight="true" outlineLevel="2" collapsed="false">
      <c r="A1273" s="20" t="s">
        <v>1296</v>
      </c>
      <c r="B1273" s="21" t="s">
        <v>3680</v>
      </c>
      <c r="C1273" s="22" t="n">
        <v>320</v>
      </c>
      <c r="D1273" s="15" t="s">
        <v>73</v>
      </c>
    </row>
    <row r="1274" s="16" customFormat="true" ht="12" hidden="false" customHeight="true" outlineLevel="2" collapsed="false">
      <c r="A1274" s="20" t="s">
        <v>1297</v>
      </c>
      <c r="B1274" s="21" t="s">
        <v>3681</v>
      </c>
      <c r="C1274" s="22" t="n">
        <v>310</v>
      </c>
      <c r="D1274" s="15" t="s">
        <v>73</v>
      </c>
    </row>
    <row r="1275" s="16" customFormat="true" ht="12" hidden="false" customHeight="true" outlineLevel="2" collapsed="false">
      <c r="A1275" s="20" t="s">
        <v>1298</v>
      </c>
      <c r="B1275" s="21" t="s">
        <v>3682</v>
      </c>
      <c r="C1275" s="22" t="n">
        <v>270</v>
      </c>
      <c r="D1275" s="15" t="s">
        <v>73</v>
      </c>
    </row>
    <row r="1276" s="16" customFormat="true" ht="12" hidden="false" customHeight="true" outlineLevel="2" collapsed="false">
      <c r="A1276" s="20" t="s">
        <v>1299</v>
      </c>
      <c r="B1276" s="21" t="s">
        <v>3683</v>
      </c>
      <c r="C1276" s="22" t="n">
        <v>270</v>
      </c>
      <c r="D1276" s="15" t="s">
        <v>73</v>
      </c>
    </row>
    <row r="1277" s="16" customFormat="true" ht="12" hidden="false" customHeight="true" outlineLevel="2" collapsed="false">
      <c r="A1277" s="20" t="s">
        <v>1300</v>
      </c>
      <c r="B1277" s="21" t="s">
        <v>3684</v>
      </c>
      <c r="C1277" s="22" t="n">
        <v>330</v>
      </c>
      <c r="D1277" s="15" t="s">
        <v>73</v>
      </c>
    </row>
    <row r="1278" s="16" customFormat="true" ht="12" hidden="false" customHeight="true" outlineLevel="2" collapsed="false">
      <c r="A1278" s="20" t="s">
        <v>1301</v>
      </c>
      <c r="B1278" s="21" t="s">
        <v>3685</v>
      </c>
      <c r="C1278" s="22" t="n">
        <v>270</v>
      </c>
      <c r="D1278" s="15" t="s">
        <v>73</v>
      </c>
    </row>
    <row r="1279" s="16" customFormat="true" ht="12" hidden="false" customHeight="true" outlineLevel="2" collapsed="false">
      <c r="A1279" s="20" t="s">
        <v>1302</v>
      </c>
      <c r="B1279" s="21" t="s">
        <v>3686</v>
      </c>
      <c r="C1279" s="22" t="n">
        <v>360</v>
      </c>
      <c r="D1279" s="15" t="s">
        <v>73</v>
      </c>
    </row>
    <row r="1280" s="16" customFormat="true" ht="12" hidden="false" customHeight="true" outlineLevel="2" collapsed="false">
      <c r="A1280" s="20" t="s">
        <v>1303</v>
      </c>
      <c r="B1280" s="21" t="s">
        <v>3687</v>
      </c>
      <c r="C1280" s="22" t="n">
        <v>270</v>
      </c>
      <c r="D1280" s="15" t="s">
        <v>73</v>
      </c>
    </row>
    <row r="1281" s="16" customFormat="true" ht="12" hidden="false" customHeight="true" outlineLevel="2" collapsed="false">
      <c r="A1281" s="20" t="s">
        <v>1304</v>
      </c>
      <c r="B1281" s="21" t="s">
        <v>3688</v>
      </c>
      <c r="C1281" s="22" t="n">
        <v>270</v>
      </c>
      <c r="D1281" s="15" t="s">
        <v>73</v>
      </c>
    </row>
    <row r="1282" s="16" customFormat="true" ht="12" hidden="false" customHeight="true" outlineLevel="2" collapsed="false">
      <c r="A1282" s="20" t="s">
        <v>1305</v>
      </c>
      <c r="B1282" s="21" t="s">
        <v>3689</v>
      </c>
      <c r="C1282" s="22" t="n">
        <v>270</v>
      </c>
      <c r="D1282" s="15" t="s">
        <v>73</v>
      </c>
    </row>
    <row r="1283" s="16" customFormat="true" ht="12" hidden="false" customHeight="true" outlineLevel="2" collapsed="false">
      <c r="A1283" s="20" t="s">
        <v>1306</v>
      </c>
      <c r="B1283" s="21" t="s">
        <v>3690</v>
      </c>
      <c r="C1283" s="22" t="n">
        <v>270</v>
      </c>
      <c r="D1283" s="15" t="s">
        <v>73</v>
      </c>
    </row>
    <row r="1284" s="16" customFormat="true" ht="12" hidden="false" customHeight="true" outlineLevel="2" collapsed="false">
      <c r="A1284" s="20" t="s">
        <v>1307</v>
      </c>
      <c r="B1284" s="21" t="s">
        <v>3691</v>
      </c>
      <c r="C1284" s="22" t="n">
        <v>320</v>
      </c>
      <c r="D1284" s="15" t="s">
        <v>73</v>
      </c>
    </row>
    <row r="1285" s="16" customFormat="true" ht="12" hidden="false" customHeight="true" outlineLevel="2" collapsed="false">
      <c r="A1285" s="20" t="s">
        <v>1308</v>
      </c>
      <c r="B1285" s="21" t="s">
        <v>3692</v>
      </c>
      <c r="C1285" s="22" t="n">
        <v>270</v>
      </c>
      <c r="D1285" s="15" t="s">
        <v>73</v>
      </c>
    </row>
    <row r="1286" s="16" customFormat="true" ht="12" hidden="false" customHeight="true" outlineLevel="2" collapsed="false">
      <c r="A1286" s="20" t="s">
        <v>1309</v>
      </c>
      <c r="B1286" s="21" t="s">
        <v>3693</v>
      </c>
      <c r="C1286" s="22" t="n">
        <v>270</v>
      </c>
      <c r="D1286" s="15" t="s">
        <v>73</v>
      </c>
    </row>
    <row r="1287" s="16" customFormat="true" ht="12" hidden="false" customHeight="true" outlineLevel="2" collapsed="false">
      <c r="A1287" s="20" t="s">
        <v>1310</v>
      </c>
      <c r="B1287" s="21" t="s">
        <v>3694</v>
      </c>
      <c r="C1287" s="22" t="n">
        <v>310</v>
      </c>
      <c r="D1287" s="15" t="s">
        <v>73</v>
      </c>
    </row>
    <row r="1288" s="16" customFormat="true" ht="12" hidden="false" customHeight="true" outlineLevel="2" collapsed="false">
      <c r="A1288" s="20" t="s">
        <v>1311</v>
      </c>
      <c r="B1288" s="21" t="s">
        <v>3695</v>
      </c>
      <c r="C1288" s="22" t="n">
        <v>270</v>
      </c>
      <c r="D1288" s="15" t="s">
        <v>73</v>
      </c>
    </row>
    <row r="1289" s="16" customFormat="true" ht="12" hidden="false" customHeight="true" outlineLevel="2" collapsed="false">
      <c r="A1289" s="20" t="s">
        <v>1312</v>
      </c>
      <c r="B1289" s="21" t="s">
        <v>3696</v>
      </c>
      <c r="C1289" s="22" t="n">
        <v>270</v>
      </c>
      <c r="D1289" s="15" t="s">
        <v>73</v>
      </c>
    </row>
    <row r="1290" s="16" customFormat="true" ht="12" hidden="false" customHeight="true" outlineLevel="2" collapsed="false">
      <c r="A1290" s="20" t="s">
        <v>1313</v>
      </c>
      <c r="B1290" s="21" t="s">
        <v>3697</v>
      </c>
      <c r="C1290" s="22" t="n">
        <v>300</v>
      </c>
      <c r="D1290" s="15" t="s">
        <v>73</v>
      </c>
    </row>
    <row r="1291" s="16" customFormat="true" ht="12" hidden="false" customHeight="true" outlineLevel="2" collapsed="false">
      <c r="A1291" s="20" t="s">
        <v>1314</v>
      </c>
      <c r="B1291" s="21" t="s">
        <v>3698</v>
      </c>
      <c r="C1291" s="22" t="n">
        <v>360</v>
      </c>
      <c r="D1291" s="15" t="s">
        <v>73</v>
      </c>
    </row>
    <row r="1292" s="16" customFormat="true" ht="12" hidden="false" customHeight="true" outlineLevel="2" collapsed="false">
      <c r="A1292" s="20" t="s">
        <v>1315</v>
      </c>
      <c r="B1292" s="21" t="s">
        <v>3699</v>
      </c>
      <c r="C1292" s="22" t="n">
        <v>270</v>
      </c>
      <c r="D1292" s="15" t="s">
        <v>73</v>
      </c>
    </row>
    <row r="1293" s="16" customFormat="true" ht="12" hidden="false" customHeight="true" outlineLevel="2" collapsed="false">
      <c r="A1293" s="20" t="s">
        <v>1316</v>
      </c>
      <c r="B1293" s="21" t="s">
        <v>3700</v>
      </c>
      <c r="C1293" s="22" t="n">
        <v>270</v>
      </c>
      <c r="D1293" s="15" t="s">
        <v>73</v>
      </c>
    </row>
    <row r="1294" s="16" customFormat="true" ht="12" hidden="false" customHeight="true" outlineLevel="2" collapsed="false">
      <c r="A1294" s="20" t="s">
        <v>1317</v>
      </c>
      <c r="B1294" s="21" t="s">
        <v>3701</v>
      </c>
      <c r="C1294" s="22" t="n">
        <v>340</v>
      </c>
      <c r="D1294" s="15" t="s">
        <v>73</v>
      </c>
    </row>
    <row r="1295" s="16" customFormat="true" ht="12" hidden="false" customHeight="true" outlineLevel="2" collapsed="false">
      <c r="A1295" s="20" t="s">
        <v>1318</v>
      </c>
      <c r="B1295" s="21" t="s">
        <v>3702</v>
      </c>
      <c r="C1295" s="22" t="n">
        <v>330</v>
      </c>
      <c r="D1295" s="15" t="s">
        <v>73</v>
      </c>
    </row>
    <row r="1296" s="16" customFormat="true" ht="12" hidden="false" customHeight="true" outlineLevel="2" collapsed="false">
      <c r="A1296" s="20" t="s">
        <v>1319</v>
      </c>
      <c r="B1296" s="21" t="s">
        <v>3703</v>
      </c>
      <c r="C1296" s="22" t="n">
        <v>310</v>
      </c>
      <c r="D1296" s="15" t="s">
        <v>73</v>
      </c>
    </row>
    <row r="1297" s="16" customFormat="true" ht="12" hidden="false" customHeight="true" outlineLevel="2" collapsed="false">
      <c r="A1297" s="20" t="s">
        <v>1320</v>
      </c>
      <c r="B1297" s="21" t="s">
        <v>3704</v>
      </c>
      <c r="C1297" s="22" t="n">
        <v>340</v>
      </c>
      <c r="D1297" s="15" t="s">
        <v>73</v>
      </c>
    </row>
    <row r="1298" s="16" customFormat="true" ht="12" hidden="false" customHeight="true" outlineLevel="2" collapsed="false">
      <c r="A1298" s="20" t="s">
        <v>1321</v>
      </c>
      <c r="B1298" s="21" t="s">
        <v>3705</v>
      </c>
      <c r="C1298" s="22" t="n">
        <v>270</v>
      </c>
      <c r="D1298" s="15" t="s">
        <v>73</v>
      </c>
    </row>
    <row r="1299" s="16" customFormat="true" ht="12" hidden="false" customHeight="true" outlineLevel="2" collapsed="false">
      <c r="A1299" s="20" t="s">
        <v>1322</v>
      </c>
      <c r="B1299" s="21" t="s">
        <v>3706</v>
      </c>
      <c r="C1299" s="22" t="n">
        <v>270</v>
      </c>
      <c r="D1299" s="15" t="s">
        <v>73</v>
      </c>
    </row>
    <row r="1300" s="16" customFormat="true" ht="12" hidden="false" customHeight="true" outlineLevel="2" collapsed="false">
      <c r="A1300" s="20" t="s">
        <v>1323</v>
      </c>
      <c r="B1300" s="21" t="s">
        <v>3707</v>
      </c>
      <c r="C1300" s="22" t="n">
        <v>330</v>
      </c>
      <c r="D1300" s="15" t="s">
        <v>73</v>
      </c>
    </row>
    <row r="1301" s="16" customFormat="true" ht="12" hidden="false" customHeight="true" outlineLevel="2" collapsed="false">
      <c r="A1301" s="20" t="s">
        <v>1324</v>
      </c>
      <c r="B1301" s="21" t="s">
        <v>3708</v>
      </c>
      <c r="C1301" s="22" t="n">
        <v>270</v>
      </c>
      <c r="D1301" s="15" t="s">
        <v>73</v>
      </c>
    </row>
    <row r="1302" s="16" customFormat="true" ht="12" hidden="false" customHeight="true" outlineLevel="2" collapsed="false">
      <c r="A1302" s="20" t="s">
        <v>1325</v>
      </c>
      <c r="B1302" s="21" t="s">
        <v>3709</v>
      </c>
      <c r="C1302" s="22" t="n">
        <v>310</v>
      </c>
      <c r="D1302" s="15" t="s">
        <v>73</v>
      </c>
    </row>
    <row r="1303" s="16" customFormat="true" ht="24" hidden="false" customHeight="true" outlineLevel="2" collapsed="false">
      <c r="A1303" s="20" t="s">
        <v>1326</v>
      </c>
      <c r="B1303" s="21" t="s">
        <v>3710</v>
      </c>
      <c r="C1303" s="22" t="n">
        <v>270</v>
      </c>
      <c r="D1303" s="15" t="s">
        <v>73</v>
      </c>
    </row>
    <row r="1304" s="16" customFormat="true" ht="12" hidden="false" customHeight="true" outlineLevel="2" collapsed="false">
      <c r="A1304" s="20" t="s">
        <v>1327</v>
      </c>
      <c r="B1304" s="21" t="s">
        <v>3711</v>
      </c>
      <c r="C1304" s="22" t="n">
        <v>320</v>
      </c>
      <c r="D1304" s="15" t="s">
        <v>73</v>
      </c>
    </row>
    <row r="1305" s="16" customFormat="true" ht="12" hidden="false" customHeight="true" outlineLevel="2" collapsed="false">
      <c r="A1305" s="20" t="s">
        <v>1328</v>
      </c>
      <c r="B1305" s="21" t="s">
        <v>3712</v>
      </c>
      <c r="C1305" s="22" t="n">
        <v>270</v>
      </c>
      <c r="D1305" s="15" t="s">
        <v>73</v>
      </c>
    </row>
    <row r="1306" s="16" customFormat="true" ht="12" hidden="false" customHeight="true" outlineLevel="2" collapsed="false">
      <c r="A1306" s="20" t="s">
        <v>1329</v>
      </c>
      <c r="B1306" s="21" t="s">
        <v>3713</v>
      </c>
      <c r="C1306" s="22" t="n">
        <v>270</v>
      </c>
      <c r="D1306" s="15" t="s">
        <v>73</v>
      </c>
    </row>
    <row r="1307" s="16" customFormat="true" ht="12" hidden="false" customHeight="true" outlineLevel="2" collapsed="false">
      <c r="A1307" s="20" t="s">
        <v>1330</v>
      </c>
      <c r="B1307" s="21" t="s">
        <v>3714</v>
      </c>
      <c r="C1307" s="22" t="n">
        <v>270</v>
      </c>
      <c r="D1307" s="15" t="s">
        <v>73</v>
      </c>
    </row>
    <row r="1308" s="16" customFormat="true" ht="12" hidden="false" customHeight="true" outlineLevel="2" collapsed="false">
      <c r="A1308" s="20" t="s">
        <v>1331</v>
      </c>
      <c r="B1308" s="21" t="s">
        <v>3715</v>
      </c>
      <c r="C1308" s="22" t="n">
        <v>270</v>
      </c>
      <c r="D1308" s="15" t="s">
        <v>73</v>
      </c>
    </row>
    <row r="1309" s="16" customFormat="true" ht="12" hidden="false" customHeight="true" outlineLevel="2" collapsed="false">
      <c r="A1309" s="20" t="s">
        <v>1332</v>
      </c>
      <c r="B1309" s="21" t="s">
        <v>3716</v>
      </c>
      <c r="C1309" s="22" t="n">
        <v>300</v>
      </c>
      <c r="D1309" s="15" t="s">
        <v>73</v>
      </c>
    </row>
    <row r="1310" s="16" customFormat="true" ht="12" hidden="false" customHeight="true" outlineLevel="2" collapsed="false">
      <c r="A1310" s="20" t="s">
        <v>1333</v>
      </c>
      <c r="B1310" s="21" t="s">
        <v>3717</v>
      </c>
      <c r="C1310" s="22" t="n">
        <v>270</v>
      </c>
      <c r="D1310" s="15" t="s">
        <v>73</v>
      </c>
    </row>
    <row r="1311" s="16" customFormat="true" ht="12" hidden="false" customHeight="true" outlineLevel="2" collapsed="false">
      <c r="A1311" s="20" t="s">
        <v>1334</v>
      </c>
      <c r="B1311" s="21" t="s">
        <v>3718</v>
      </c>
      <c r="C1311" s="22" t="n">
        <v>270</v>
      </c>
      <c r="D1311" s="15" t="s">
        <v>73</v>
      </c>
    </row>
    <row r="1312" s="16" customFormat="true" ht="12" hidden="false" customHeight="true" outlineLevel="2" collapsed="false">
      <c r="A1312" s="20" t="s">
        <v>1335</v>
      </c>
      <c r="B1312" s="21" t="s">
        <v>3719</v>
      </c>
      <c r="C1312" s="22" t="n">
        <v>270</v>
      </c>
      <c r="D1312" s="15" t="s">
        <v>73</v>
      </c>
    </row>
    <row r="1313" s="16" customFormat="true" ht="12" hidden="false" customHeight="true" outlineLevel="2" collapsed="false">
      <c r="A1313" s="20" t="s">
        <v>1336</v>
      </c>
      <c r="B1313" s="21" t="s">
        <v>3720</v>
      </c>
      <c r="C1313" s="22" t="n">
        <v>270</v>
      </c>
      <c r="D1313" s="15" t="s">
        <v>73</v>
      </c>
    </row>
    <row r="1314" s="16" customFormat="true" ht="12" hidden="false" customHeight="true" outlineLevel="2" collapsed="false">
      <c r="A1314" s="20" t="s">
        <v>1337</v>
      </c>
      <c r="B1314" s="21" t="s">
        <v>3721</v>
      </c>
      <c r="C1314" s="22" t="n">
        <v>270</v>
      </c>
      <c r="D1314" s="15" t="s">
        <v>73</v>
      </c>
    </row>
    <row r="1315" s="16" customFormat="true" ht="12" hidden="false" customHeight="true" outlineLevel="2" collapsed="false">
      <c r="A1315" s="20" t="s">
        <v>1338</v>
      </c>
      <c r="B1315" s="21" t="s">
        <v>3722</v>
      </c>
      <c r="C1315" s="22" t="n">
        <v>310</v>
      </c>
      <c r="D1315" s="15" t="s">
        <v>73</v>
      </c>
    </row>
    <row r="1316" s="16" customFormat="true" ht="12" hidden="false" customHeight="true" outlineLevel="2" collapsed="false">
      <c r="A1316" s="20" t="s">
        <v>1339</v>
      </c>
      <c r="B1316" s="21" t="s">
        <v>3723</v>
      </c>
      <c r="C1316" s="22" t="n">
        <v>310</v>
      </c>
      <c r="D1316" s="15" t="s">
        <v>73</v>
      </c>
    </row>
    <row r="1317" s="16" customFormat="true" ht="12" hidden="false" customHeight="true" outlineLevel="2" collapsed="false">
      <c r="A1317" s="20" t="s">
        <v>1340</v>
      </c>
      <c r="B1317" s="21" t="s">
        <v>3724</v>
      </c>
      <c r="C1317" s="22" t="n">
        <v>270</v>
      </c>
      <c r="D1317" s="15" t="s">
        <v>73</v>
      </c>
    </row>
    <row r="1318" s="16" customFormat="true" ht="12" hidden="false" customHeight="true" outlineLevel="2" collapsed="false">
      <c r="A1318" s="20" t="s">
        <v>1341</v>
      </c>
      <c r="B1318" s="21" t="s">
        <v>3725</v>
      </c>
      <c r="C1318" s="22" t="n">
        <v>270</v>
      </c>
      <c r="D1318" s="15" t="s">
        <v>73</v>
      </c>
    </row>
    <row r="1319" s="16" customFormat="true" ht="12" hidden="false" customHeight="true" outlineLevel="2" collapsed="false">
      <c r="A1319" s="20" t="s">
        <v>1342</v>
      </c>
      <c r="B1319" s="21" t="s">
        <v>3726</v>
      </c>
      <c r="C1319" s="22" t="n">
        <v>390</v>
      </c>
      <c r="D1319" s="15" t="s">
        <v>73</v>
      </c>
    </row>
    <row r="1320" s="16" customFormat="true" ht="12" hidden="false" customHeight="true" outlineLevel="2" collapsed="false">
      <c r="A1320" s="20" t="s">
        <v>1343</v>
      </c>
      <c r="B1320" s="21" t="s">
        <v>3727</v>
      </c>
      <c r="C1320" s="22" t="n">
        <v>270</v>
      </c>
      <c r="D1320" s="15" t="s">
        <v>73</v>
      </c>
    </row>
    <row r="1321" s="16" customFormat="true" ht="12" hidden="false" customHeight="true" outlineLevel="2" collapsed="false">
      <c r="A1321" s="20" t="s">
        <v>1344</v>
      </c>
      <c r="B1321" s="21" t="s">
        <v>3728</v>
      </c>
      <c r="C1321" s="22" t="n">
        <v>270</v>
      </c>
      <c r="D1321" s="15" t="s">
        <v>73</v>
      </c>
    </row>
    <row r="1322" s="16" customFormat="true" ht="12" hidden="false" customHeight="true" outlineLevel="2" collapsed="false">
      <c r="A1322" s="20" t="s">
        <v>1345</v>
      </c>
      <c r="B1322" s="21" t="s">
        <v>3729</v>
      </c>
      <c r="C1322" s="22" t="n">
        <v>270</v>
      </c>
      <c r="D1322" s="15" t="s">
        <v>73</v>
      </c>
    </row>
    <row r="1323" s="16" customFormat="true" ht="12" hidden="false" customHeight="true" outlineLevel="2" collapsed="false">
      <c r="A1323" s="20" t="s">
        <v>1346</v>
      </c>
      <c r="B1323" s="21" t="s">
        <v>3730</v>
      </c>
      <c r="C1323" s="22" t="n">
        <v>270</v>
      </c>
      <c r="D1323" s="15" t="s">
        <v>73</v>
      </c>
    </row>
    <row r="1324" s="16" customFormat="true" ht="12" hidden="false" customHeight="true" outlineLevel="2" collapsed="false">
      <c r="A1324" s="20" t="s">
        <v>1347</v>
      </c>
      <c r="B1324" s="21" t="s">
        <v>3731</v>
      </c>
      <c r="C1324" s="22" t="n">
        <v>270</v>
      </c>
      <c r="D1324" s="15" t="s">
        <v>73</v>
      </c>
    </row>
    <row r="1325" s="16" customFormat="true" ht="12" hidden="false" customHeight="true" outlineLevel="2" collapsed="false">
      <c r="A1325" s="20" t="s">
        <v>1348</v>
      </c>
      <c r="B1325" s="21" t="s">
        <v>3732</v>
      </c>
      <c r="C1325" s="22" t="n">
        <v>310</v>
      </c>
      <c r="D1325" s="15" t="s">
        <v>73</v>
      </c>
    </row>
    <row r="1326" s="16" customFormat="true" ht="12" hidden="false" customHeight="true" outlineLevel="2" collapsed="false">
      <c r="A1326" s="20" t="s">
        <v>1349</v>
      </c>
      <c r="B1326" s="21" t="s">
        <v>3733</v>
      </c>
      <c r="C1326" s="22" t="n">
        <v>300</v>
      </c>
      <c r="D1326" s="15" t="s">
        <v>73</v>
      </c>
    </row>
    <row r="1327" s="16" customFormat="true" ht="12" hidden="false" customHeight="true" outlineLevel="2" collapsed="false">
      <c r="A1327" s="20" t="s">
        <v>1350</v>
      </c>
      <c r="B1327" s="21" t="s">
        <v>3734</v>
      </c>
      <c r="C1327" s="22" t="n">
        <v>270</v>
      </c>
      <c r="D1327" s="15" t="s">
        <v>73</v>
      </c>
    </row>
    <row r="1328" s="16" customFormat="true" ht="12" hidden="false" customHeight="true" outlineLevel="2" collapsed="false">
      <c r="A1328" s="20" t="s">
        <v>1351</v>
      </c>
      <c r="B1328" s="21" t="s">
        <v>3735</v>
      </c>
      <c r="C1328" s="22" t="n">
        <v>270</v>
      </c>
      <c r="D1328" s="15" t="s">
        <v>73</v>
      </c>
    </row>
    <row r="1329" s="16" customFormat="true" ht="12" hidden="false" customHeight="true" outlineLevel="2" collapsed="false">
      <c r="A1329" s="20" t="s">
        <v>1352</v>
      </c>
      <c r="B1329" s="21" t="s">
        <v>3736</v>
      </c>
      <c r="C1329" s="22" t="n">
        <v>270</v>
      </c>
      <c r="D1329" s="15" t="s">
        <v>73</v>
      </c>
    </row>
    <row r="1330" s="16" customFormat="true" ht="12" hidden="false" customHeight="true" outlineLevel="2" collapsed="false">
      <c r="A1330" s="20" t="s">
        <v>1353</v>
      </c>
      <c r="B1330" s="21" t="s">
        <v>3737</v>
      </c>
      <c r="C1330" s="22" t="n">
        <v>270</v>
      </c>
      <c r="D1330" s="15" t="s">
        <v>73</v>
      </c>
    </row>
    <row r="1331" s="16" customFormat="true" ht="12" hidden="false" customHeight="true" outlineLevel="2" collapsed="false">
      <c r="A1331" s="20" t="s">
        <v>1354</v>
      </c>
      <c r="B1331" s="21" t="s">
        <v>3738</v>
      </c>
      <c r="C1331" s="22" t="n">
        <v>300</v>
      </c>
      <c r="D1331" s="15" t="s">
        <v>73</v>
      </c>
    </row>
    <row r="1332" s="16" customFormat="true" ht="12" hidden="false" customHeight="true" outlineLevel="2" collapsed="false">
      <c r="A1332" s="20" t="s">
        <v>1355</v>
      </c>
      <c r="B1332" s="21" t="s">
        <v>3739</v>
      </c>
      <c r="C1332" s="22" t="n">
        <v>270</v>
      </c>
      <c r="D1332" s="15" t="s">
        <v>73</v>
      </c>
    </row>
    <row r="1333" s="16" customFormat="true" ht="12" hidden="false" customHeight="true" outlineLevel="2" collapsed="false">
      <c r="A1333" s="20" t="s">
        <v>1356</v>
      </c>
      <c r="B1333" s="21" t="s">
        <v>3740</v>
      </c>
      <c r="C1333" s="22" t="n">
        <v>310</v>
      </c>
      <c r="D1333" s="15" t="s">
        <v>73</v>
      </c>
    </row>
    <row r="1334" s="16" customFormat="true" ht="12" hidden="false" customHeight="true" outlineLevel="2" collapsed="false">
      <c r="A1334" s="20" t="s">
        <v>1357</v>
      </c>
      <c r="B1334" s="21" t="s">
        <v>3741</v>
      </c>
      <c r="C1334" s="22" t="n">
        <v>310</v>
      </c>
      <c r="D1334" s="15" t="s">
        <v>73</v>
      </c>
    </row>
    <row r="1335" s="16" customFormat="true" ht="12" hidden="false" customHeight="true" outlineLevel="2" collapsed="false">
      <c r="A1335" s="20" t="s">
        <v>1358</v>
      </c>
      <c r="B1335" s="21" t="s">
        <v>3742</v>
      </c>
      <c r="C1335" s="22" t="n">
        <v>270</v>
      </c>
      <c r="D1335" s="15" t="s">
        <v>73</v>
      </c>
    </row>
    <row r="1336" s="16" customFormat="true" ht="12" hidden="false" customHeight="true" outlineLevel="2" collapsed="false">
      <c r="A1336" s="20" t="s">
        <v>1359</v>
      </c>
      <c r="B1336" s="21" t="s">
        <v>3743</v>
      </c>
      <c r="C1336" s="22" t="n">
        <v>310</v>
      </c>
      <c r="D1336" s="15" t="s">
        <v>73</v>
      </c>
    </row>
    <row r="1337" s="16" customFormat="true" ht="12" hidden="false" customHeight="true" outlineLevel="2" collapsed="false">
      <c r="A1337" s="20" t="s">
        <v>1360</v>
      </c>
      <c r="B1337" s="21" t="s">
        <v>3744</v>
      </c>
      <c r="C1337" s="22" t="n">
        <v>270</v>
      </c>
      <c r="D1337" s="15" t="s">
        <v>73</v>
      </c>
    </row>
    <row r="1338" s="16" customFormat="true" ht="12" hidden="false" customHeight="true" outlineLevel="2" collapsed="false">
      <c r="A1338" s="20" t="s">
        <v>1361</v>
      </c>
      <c r="B1338" s="21" t="s">
        <v>3745</v>
      </c>
      <c r="C1338" s="22" t="n">
        <v>270</v>
      </c>
      <c r="D1338" s="15" t="s">
        <v>73</v>
      </c>
    </row>
    <row r="1339" s="16" customFormat="true" ht="12" hidden="false" customHeight="true" outlineLevel="2" collapsed="false">
      <c r="A1339" s="20" t="s">
        <v>1362</v>
      </c>
      <c r="B1339" s="21" t="s">
        <v>3746</v>
      </c>
      <c r="C1339" s="22" t="n">
        <v>270</v>
      </c>
      <c r="D1339" s="15" t="s">
        <v>73</v>
      </c>
    </row>
    <row r="1340" s="16" customFormat="true" ht="12" hidden="false" customHeight="true" outlineLevel="2" collapsed="false">
      <c r="A1340" s="20" t="s">
        <v>1363</v>
      </c>
      <c r="B1340" s="21" t="s">
        <v>3747</v>
      </c>
      <c r="C1340" s="22" t="n">
        <v>270</v>
      </c>
      <c r="D1340" s="15" t="s">
        <v>73</v>
      </c>
    </row>
    <row r="1341" s="16" customFormat="true" ht="12" hidden="false" customHeight="true" outlineLevel="2" collapsed="false">
      <c r="A1341" s="20" t="s">
        <v>1364</v>
      </c>
      <c r="B1341" s="21" t="s">
        <v>3748</v>
      </c>
      <c r="C1341" s="22" t="n">
        <v>310</v>
      </c>
      <c r="D1341" s="15" t="s">
        <v>73</v>
      </c>
    </row>
    <row r="1342" s="16" customFormat="true" ht="12" hidden="false" customHeight="true" outlineLevel="2" collapsed="false">
      <c r="A1342" s="20" t="s">
        <v>1365</v>
      </c>
      <c r="B1342" s="21" t="s">
        <v>3749</v>
      </c>
      <c r="C1342" s="22" t="n">
        <v>270</v>
      </c>
      <c r="D1342" s="15" t="s">
        <v>73</v>
      </c>
    </row>
    <row r="1343" s="16" customFormat="true" ht="12" hidden="false" customHeight="true" outlineLevel="2" collapsed="false">
      <c r="A1343" s="20" t="s">
        <v>1366</v>
      </c>
      <c r="B1343" s="21" t="s">
        <v>3750</v>
      </c>
      <c r="C1343" s="22" t="n">
        <v>310</v>
      </c>
      <c r="D1343" s="15" t="s">
        <v>73</v>
      </c>
    </row>
    <row r="1344" s="16" customFormat="true" ht="12" hidden="false" customHeight="true" outlineLevel="2" collapsed="false">
      <c r="A1344" s="20" t="s">
        <v>1367</v>
      </c>
      <c r="B1344" s="21" t="s">
        <v>3751</v>
      </c>
      <c r="C1344" s="22" t="n">
        <v>270</v>
      </c>
      <c r="D1344" s="15" t="s">
        <v>73</v>
      </c>
    </row>
    <row r="1345" s="16" customFormat="true" ht="12" hidden="false" customHeight="true" outlineLevel="2" collapsed="false">
      <c r="A1345" s="20" t="s">
        <v>1368</v>
      </c>
      <c r="B1345" s="21" t="s">
        <v>3752</v>
      </c>
      <c r="C1345" s="22" t="n">
        <v>270</v>
      </c>
      <c r="D1345" s="15" t="s">
        <v>73</v>
      </c>
    </row>
    <row r="1346" s="16" customFormat="true" ht="12" hidden="false" customHeight="true" outlineLevel="2" collapsed="false">
      <c r="A1346" s="20" t="s">
        <v>1369</v>
      </c>
      <c r="B1346" s="21" t="s">
        <v>3753</v>
      </c>
      <c r="C1346" s="22" t="n">
        <v>270</v>
      </c>
      <c r="D1346" s="15" t="s">
        <v>73</v>
      </c>
    </row>
    <row r="1347" s="16" customFormat="true" ht="12" hidden="false" customHeight="true" outlineLevel="2" collapsed="false">
      <c r="A1347" s="20" t="s">
        <v>1370</v>
      </c>
      <c r="B1347" s="21" t="s">
        <v>3754</v>
      </c>
      <c r="C1347" s="22" t="n">
        <v>270</v>
      </c>
      <c r="D1347" s="15" t="s">
        <v>73</v>
      </c>
    </row>
    <row r="1348" s="16" customFormat="true" ht="12" hidden="false" customHeight="true" outlineLevel="2" collapsed="false">
      <c r="A1348" s="20" t="s">
        <v>1371</v>
      </c>
      <c r="B1348" s="21" t="s">
        <v>3755</v>
      </c>
      <c r="C1348" s="22" t="n">
        <v>320</v>
      </c>
      <c r="D1348" s="15" t="s">
        <v>73</v>
      </c>
    </row>
    <row r="1349" s="16" customFormat="true" ht="12" hidden="false" customHeight="true" outlineLevel="2" collapsed="false">
      <c r="A1349" s="20" t="s">
        <v>1372</v>
      </c>
      <c r="B1349" s="21" t="s">
        <v>3756</v>
      </c>
      <c r="C1349" s="22" t="n">
        <v>270</v>
      </c>
      <c r="D1349" s="15" t="s">
        <v>73</v>
      </c>
    </row>
    <row r="1350" s="16" customFormat="true" ht="12" hidden="false" customHeight="true" outlineLevel="2" collapsed="false">
      <c r="A1350" s="20" t="s">
        <v>1373</v>
      </c>
      <c r="B1350" s="21" t="s">
        <v>3757</v>
      </c>
      <c r="C1350" s="22" t="n">
        <v>310</v>
      </c>
      <c r="D1350" s="15" t="s">
        <v>73</v>
      </c>
    </row>
    <row r="1351" s="16" customFormat="true" ht="12" hidden="false" customHeight="true" outlineLevel="2" collapsed="false">
      <c r="A1351" s="20" t="s">
        <v>1374</v>
      </c>
      <c r="B1351" s="21" t="s">
        <v>3758</v>
      </c>
      <c r="C1351" s="22" t="n">
        <v>330</v>
      </c>
      <c r="D1351" s="15" t="s">
        <v>73</v>
      </c>
    </row>
    <row r="1352" s="16" customFormat="true" ht="12" hidden="false" customHeight="true" outlineLevel="2" collapsed="false">
      <c r="A1352" s="20" t="s">
        <v>1375</v>
      </c>
      <c r="B1352" s="21" t="s">
        <v>3759</v>
      </c>
      <c r="C1352" s="22" t="n">
        <v>270</v>
      </c>
      <c r="D1352" s="15" t="s">
        <v>73</v>
      </c>
    </row>
    <row r="1353" s="16" customFormat="true" ht="12" hidden="false" customHeight="true" outlineLevel="2" collapsed="false">
      <c r="A1353" s="20" t="s">
        <v>1376</v>
      </c>
      <c r="B1353" s="21" t="s">
        <v>3760</v>
      </c>
      <c r="C1353" s="22" t="n">
        <v>360</v>
      </c>
      <c r="D1353" s="15" t="s">
        <v>73</v>
      </c>
    </row>
    <row r="1354" s="16" customFormat="true" ht="12" hidden="false" customHeight="true" outlineLevel="2" collapsed="false">
      <c r="A1354" s="20" t="s">
        <v>1377</v>
      </c>
      <c r="B1354" s="21" t="s">
        <v>3761</v>
      </c>
      <c r="C1354" s="22" t="n">
        <v>330</v>
      </c>
      <c r="D1354" s="15" t="s">
        <v>73</v>
      </c>
    </row>
    <row r="1355" s="16" customFormat="true" ht="12" hidden="false" customHeight="true" outlineLevel="2" collapsed="false">
      <c r="A1355" s="20" t="s">
        <v>1378</v>
      </c>
      <c r="B1355" s="21" t="s">
        <v>3762</v>
      </c>
      <c r="C1355" s="22" t="n">
        <v>360</v>
      </c>
      <c r="D1355" s="15" t="s">
        <v>73</v>
      </c>
    </row>
    <row r="1356" s="16" customFormat="true" ht="12" hidden="false" customHeight="true" outlineLevel="2" collapsed="false">
      <c r="A1356" s="20" t="s">
        <v>1379</v>
      </c>
      <c r="B1356" s="21" t="s">
        <v>3763</v>
      </c>
      <c r="C1356" s="22" t="n">
        <v>310</v>
      </c>
      <c r="D1356" s="15" t="s">
        <v>73</v>
      </c>
    </row>
    <row r="1357" s="16" customFormat="true" ht="12" hidden="false" customHeight="true" outlineLevel="2" collapsed="false">
      <c r="A1357" s="20" t="s">
        <v>1380</v>
      </c>
      <c r="B1357" s="21" t="s">
        <v>3764</v>
      </c>
      <c r="C1357" s="22" t="n">
        <v>350</v>
      </c>
      <c r="D1357" s="15" t="s">
        <v>73</v>
      </c>
    </row>
    <row r="1358" s="16" customFormat="true" ht="12" hidden="false" customHeight="true" outlineLevel="2" collapsed="false">
      <c r="A1358" s="20" t="s">
        <v>1381</v>
      </c>
      <c r="B1358" s="21" t="s">
        <v>3765</v>
      </c>
      <c r="C1358" s="22" t="n">
        <v>270</v>
      </c>
      <c r="D1358" s="15" t="s">
        <v>73</v>
      </c>
    </row>
    <row r="1359" s="16" customFormat="true" ht="12" hidden="false" customHeight="true" outlineLevel="2" collapsed="false">
      <c r="A1359" s="20" t="s">
        <v>1382</v>
      </c>
      <c r="B1359" s="21" t="s">
        <v>3766</v>
      </c>
      <c r="C1359" s="22" t="n">
        <v>320</v>
      </c>
      <c r="D1359" s="15" t="s">
        <v>73</v>
      </c>
    </row>
    <row r="1360" s="16" customFormat="true" ht="12" hidden="false" customHeight="true" outlineLevel="2" collapsed="false">
      <c r="A1360" s="20" t="s">
        <v>1383</v>
      </c>
      <c r="B1360" s="21" t="s">
        <v>3767</v>
      </c>
      <c r="C1360" s="22" t="n">
        <v>350</v>
      </c>
      <c r="D1360" s="15" t="s">
        <v>73</v>
      </c>
    </row>
    <row r="1361" s="16" customFormat="true" ht="12" hidden="false" customHeight="true" outlineLevel="2" collapsed="false">
      <c r="A1361" s="20" t="s">
        <v>1384</v>
      </c>
      <c r="B1361" s="21" t="s">
        <v>3768</v>
      </c>
      <c r="C1361" s="22" t="n">
        <v>330</v>
      </c>
      <c r="D1361" s="15" t="s">
        <v>73</v>
      </c>
    </row>
    <row r="1362" s="16" customFormat="true" ht="12" hidden="false" customHeight="true" outlineLevel="2" collapsed="false">
      <c r="A1362" s="20" t="s">
        <v>1385</v>
      </c>
      <c r="B1362" s="21" t="s">
        <v>3769</v>
      </c>
      <c r="C1362" s="22" t="n">
        <v>270</v>
      </c>
      <c r="D1362" s="15" t="s">
        <v>73</v>
      </c>
    </row>
    <row r="1363" s="16" customFormat="true" ht="12" hidden="false" customHeight="true" outlineLevel="2" collapsed="false">
      <c r="A1363" s="20" t="s">
        <v>1386</v>
      </c>
      <c r="B1363" s="21" t="s">
        <v>3770</v>
      </c>
      <c r="C1363" s="22" t="n">
        <v>330</v>
      </c>
      <c r="D1363" s="15" t="s">
        <v>73</v>
      </c>
    </row>
    <row r="1364" s="16" customFormat="true" ht="12" hidden="false" customHeight="true" outlineLevel="2" collapsed="false">
      <c r="A1364" s="20" t="s">
        <v>1387</v>
      </c>
      <c r="B1364" s="21" t="s">
        <v>3771</v>
      </c>
      <c r="C1364" s="22" t="n">
        <v>310</v>
      </c>
      <c r="D1364" s="15" t="s">
        <v>73</v>
      </c>
    </row>
    <row r="1365" s="16" customFormat="true" ht="12" hidden="false" customHeight="true" outlineLevel="2" collapsed="false">
      <c r="A1365" s="20" t="s">
        <v>1388</v>
      </c>
      <c r="B1365" s="21" t="s">
        <v>3772</v>
      </c>
      <c r="C1365" s="22" t="n">
        <v>270</v>
      </c>
      <c r="D1365" s="15" t="s">
        <v>73</v>
      </c>
    </row>
    <row r="1366" s="16" customFormat="true" ht="12" hidden="false" customHeight="true" outlineLevel="2" collapsed="false">
      <c r="A1366" s="20" t="s">
        <v>1389</v>
      </c>
      <c r="B1366" s="21" t="s">
        <v>3773</v>
      </c>
      <c r="C1366" s="22" t="n">
        <v>270</v>
      </c>
      <c r="D1366" s="15" t="s">
        <v>73</v>
      </c>
    </row>
    <row r="1367" s="16" customFormat="true" ht="12" hidden="false" customHeight="true" outlineLevel="2" collapsed="false">
      <c r="A1367" s="20" t="s">
        <v>1390</v>
      </c>
      <c r="B1367" s="21" t="s">
        <v>3774</v>
      </c>
      <c r="C1367" s="22" t="n">
        <v>360</v>
      </c>
      <c r="D1367" s="15" t="s">
        <v>73</v>
      </c>
    </row>
    <row r="1368" s="16" customFormat="true" ht="12" hidden="false" customHeight="true" outlineLevel="2" collapsed="false">
      <c r="A1368" s="20" t="s">
        <v>1391</v>
      </c>
      <c r="B1368" s="21" t="s">
        <v>3775</v>
      </c>
      <c r="C1368" s="22" t="n">
        <v>360</v>
      </c>
      <c r="D1368" s="15" t="s">
        <v>73</v>
      </c>
    </row>
    <row r="1369" s="16" customFormat="true" ht="12" hidden="false" customHeight="true" outlineLevel="2" collapsed="false">
      <c r="A1369" s="20" t="s">
        <v>1392</v>
      </c>
      <c r="B1369" s="21" t="s">
        <v>3776</v>
      </c>
      <c r="C1369" s="22" t="n">
        <v>360</v>
      </c>
      <c r="D1369" s="15" t="s">
        <v>73</v>
      </c>
    </row>
    <row r="1370" s="16" customFormat="true" ht="12" hidden="false" customHeight="true" outlineLevel="2" collapsed="false">
      <c r="A1370" s="20" t="s">
        <v>1393</v>
      </c>
      <c r="B1370" s="21" t="s">
        <v>3777</v>
      </c>
      <c r="C1370" s="22" t="n">
        <v>270</v>
      </c>
      <c r="D1370" s="15" t="s">
        <v>73</v>
      </c>
    </row>
    <row r="1371" s="16" customFormat="true" ht="12" hidden="false" customHeight="true" outlineLevel="2" collapsed="false">
      <c r="A1371" s="20" t="s">
        <v>1394</v>
      </c>
      <c r="B1371" s="21" t="s">
        <v>3778</v>
      </c>
      <c r="C1371" s="22" t="n">
        <v>270</v>
      </c>
      <c r="D1371" s="15" t="s">
        <v>73</v>
      </c>
    </row>
    <row r="1372" s="16" customFormat="true" ht="12" hidden="false" customHeight="true" outlineLevel="2" collapsed="false">
      <c r="A1372" s="20" t="s">
        <v>1395</v>
      </c>
      <c r="B1372" s="21" t="s">
        <v>3779</v>
      </c>
      <c r="C1372" s="22" t="n">
        <v>320</v>
      </c>
      <c r="D1372" s="15" t="s">
        <v>73</v>
      </c>
    </row>
    <row r="1373" s="16" customFormat="true" ht="12" hidden="false" customHeight="true" outlineLevel="2" collapsed="false">
      <c r="A1373" s="20" t="s">
        <v>1396</v>
      </c>
      <c r="B1373" s="21" t="s">
        <v>3780</v>
      </c>
      <c r="C1373" s="22" t="n">
        <v>310</v>
      </c>
      <c r="D1373" s="15" t="s">
        <v>73</v>
      </c>
    </row>
    <row r="1374" s="16" customFormat="true" ht="12" hidden="false" customHeight="true" outlineLevel="2" collapsed="false">
      <c r="A1374" s="20" t="s">
        <v>1397</v>
      </c>
      <c r="B1374" s="21" t="s">
        <v>3781</v>
      </c>
      <c r="C1374" s="22" t="n">
        <v>360</v>
      </c>
      <c r="D1374" s="15" t="s">
        <v>73</v>
      </c>
    </row>
    <row r="1375" s="16" customFormat="true" ht="12" hidden="false" customHeight="true" outlineLevel="2" collapsed="false">
      <c r="A1375" s="20" t="s">
        <v>1398</v>
      </c>
      <c r="B1375" s="21" t="s">
        <v>3782</v>
      </c>
      <c r="C1375" s="22" t="n">
        <v>510</v>
      </c>
      <c r="D1375" s="15" t="s">
        <v>56</v>
      </c>
    </row>
    <row r="1376" s="16" customFormat="true" ht="12" hidden="false" customHeight="true" outlineLevel="2" collapsed="false">
      <c r="A1376" s="20" t="s">
        <v>1399</v>
      </c>
      <c r="B1376" s="21" t="s">
        <v>3783</v>
      </c>
      <c r="C1376" s="22" t="n">
        <v>300</v>
      </c>
      <c r="D1376" s="15" t="s">
        <v>73</v>
      </c>
    </row>
    <row r="1377" s="16" customFormat="true" ht="12" hidden="false" customHeight="true" outlineLevel="2" collapsed="false">
      <c r="A1377" s="20" t="s">
        <v>1400</v>
      </c>
      <c r="B1377" s="21" t="s">
        <v>3784</v>
      </c>
      <c r="C1377" s="22" t="n">
        <v>350</v>
      </c>
      <c r="D1377" s="15" t="s">
        <v>73</v>
      </c>
    </row>
    <row r="1378" s="16" customFormat="true" ht="12" hidden="false" customHeight="true" outlineLevel="2" collapsed="false">
      <c r="A1378" s="20" t="s">
        <v>1401</v>
      </c>
      <c r="B1378" s="21" t="s">
        <v>3785</v>
      </c>
      <c r="C1378" s="22" t="n">
        <v>310</v>
      </c>
      <c r="D1378" s="15" t="s">
        <v>73</v>
      </c>
    </row>
    <row r="1379" s="16" customFormat="true" ht="12" hidden="false" customHeight="true" outlineLevel="2" collapsed="false">
      <c r="A1379" s="20" t="s">
        <v>1402</v>
      </c>
      <c r="B1379" s="21" t="s">
        <v>3786</v>
      </c>
      <c r="C1379" s="22" t="n">
        <v>310</v>
      </c>
      <c r="D1379" s="15" t="s">
        <v>73</v>
      </c>
    </row>
    <row r="1380" s="16" customFormat="true" ht="12" hidden="false" customHeight="true" outlineLevel="2" collapsed="false">
      <c r="A1380" s="20" t="s">
        <v>1403</v>
      </c>
      <c r="B1380" s="21" t="s">
        <v>3787</v>
      </c>
      <c r="C1380" s="22" t="n">
        <v>320</v>
      </c>
      <c r="D1380" s="15" t="s">
        <v>73</v>
      </c>
    </row>
    <row r="1381" s="16" customFormat="true" ht="12" hidden="false" customHeight="true" outlineLevel="2" collapsed="false">
      <c r="A1381" s="20" t="s">
        <v>1404</v>
      </c>
      <c r="B1381" s="21" t="s">
        <v>3788</v>
      </c>
      <c r="C1381" s="22" t="n">
        <v>310</v>
      </c>
      <c r="D1381" s="15" t="s">
        <v>73</v>
      </c>
    </row>
    <row r="1382" s="16" customFormat="true" ht="12" hidden="false" customHeight="true" outlineLevel="2" collapsed="false">
      <c r="A1382" s="20" t="s">
        <v>1405</v>
      </c>
      <c r="B1382" s="21" t="s">
        <v>3789</v>
      </c>
      <c r="C1382" s="22" t="n">
        <v>270</v>
      </c>
      <c r="D1382" s="15" t="s">
        <v>73</v>
      </c>
    </row>
    <row r="1383" s="16" customFormat="true" ht="12" hidden="false" customHeight="true" outlineLevel="2" collapsed="false">
      <c r="A1383" s="20" t="s">
        <v>1406</v>
      </c>
      <c r="B1383" s="21" t="s">
        <v>3790</v>
      </c>
      <c r="C1383" s="22" t="n">
        <v>360</v>
      </c>
      <c r="D1383" s="15" t="s">
        <v>73</v>
      </c>
    </row>
    <row r="1384" s="16" customFormat="true" ht="12" hidden="false" customHeight="true" outlineLevel="2" collapsed="false">
      <c r="A1384" s="20" t="s">
        <v>1407</v>
      </c>
      <c r="B1384" s="21" t="s">
        <v>3791</v>
      </c>
      <c r="C1384" s="22" t="n">
        <v>270</v>
      </c>
      <c r="D1384" s="15" t="s">
        <v>73</v>
      </c>
    </row>
    <row r="1385" s="16" customFormat="true" ht="12" hidden="false" customHeight="true" outlineLevel="2" collapsed="false">
      <c r="A1385" s="20" t="s">
        <v>1408</v>
      </c>
      <c r="B1385" s="21" t="s">
        <v>3792</v>
      </c>
      <c r="C1385" s="22" t="n">
        <v>310</v>
      </c>
      <c r="D1385" s="15" t="s">
        <v>73</v>
      </c>
    </row>
    <row r="1386" s="16" customFormat="true" ht="12" hidden="false" customHeight="true" outlineLevel="2" collapsed="false">
      <c r="A1386" s="20" t="s">
        <v>1409</v>
      </c>
      <c r="B1386" s="21" t="s">
        <v>3793</v>
      </c>
      <c r="C1386" s="22" t="n">
        <v>510</v>
      </c>
      <c r="D1386" s="15" t="s">
        <v>56</v>
      </c>
    </row>
    <row r="1387" s="16" customFormat="true" ht="12" hidden="false" customHeight="true" outlineLevel="2" collapsed="false">
      <c r="A1387" s="20" t="s">
        <v>1410</v>
      </c>
      <c r="B1387" s="21" t="s">
        <v>3794</v>
      </c>
      <c r="C1387" s="22" t="n">
        <v>510</v>
      </c>
      <c r="D1387" s="15" t="s">
        <v>56</v>
      </c>
    </row>
    <row r="1388" s="16" customFormat="true" ht="12" hidden="false" customHeight="true" outlineLevel="2" collapsed="false">
      <c r="A1388" s="20" t="s">
        <v>1411</v>
      </c>
      <c r="B1388" s="21" t="s">
        <v>3795</v>
      </c>
      <c r="C1388" s="22" t="n">
        <v>320</v>
      </c>
      <c r="D1388" s="15" t="s">
        <v>73</v>
      </c>
    </row>
    <row r="1389" s="16" customFormat="true" ht="12" hidden="false" customHeight="true" outlineLevel="2" collapsed="false">
      <c r="A1389" s="20" t="s">
        <v>1412</v>
      </c>
      <c r="B1389" s="21" t="s">
        <v>3796</v>
      </c>
      <c r="C1389" s="22" t="n">
        <v>320</v>
      </c>
      <c r="D1389" s="15" t="s">
        <v>73</v>
      </c>
    </row>
    <row r="1390" s="16" customFormat="true" ht="12" hidden="false" customHeight="true" outlineLevel="2" collapsed="false">
      <c r="A1390" s="20" t="s">
        <v>1413</v>
      </c>
      <c r="B1390" s="21" t="s">
        <v>3797</v>
      </c>
      <c r="C1390" s="22" t="n">
        <v>320</v>
      </c>
      <c r="D1390" s="15" t="s">
        <v>73</v>
      </c>
    </row>
    <row r="1391" s="16" customFormat="true" ht="12" hidden="false" customHeight="true" outlineLevel="2" collapsed="false">
      <c r="A1391" s="20" t="s">
        <v>1414</v>
      </c>
      <c r="B1391" s="21" t="s">
        <v>3798</v>
      </c>
      <c r="C1391" s="22" t="n">
        <v>270</v>
      </c>
      <c r="D1391" s="15" t="s">
        <v>73</v>
      </c>
    </row>
    <row r="1392" s="16" customFormat="true" ht="12" hidden="false" customHeight="true" outlineLevel="2" collapsed="false">
      <c r="A1392" s="20" t="s">
        <v>1415</v>
      </c>
      <c r="B1392" s="21" t="s">
        <v>3799</v>
      </c>
      <c r="C1392" s="22" t="n">
        <v>310</v>
      </c>
      <c r="D1392" s="15" t="s">
        <v>73</v>
      </c>
    </row>
    <row r="1393" s="16" customFormat="true" ht="12" hidden="false" customHeight="true" outlineLevel="2" collapsed="false">
      <c r="A1393" s="20" t="s">
        <v>1416</v>
      </c>
      <c r="B1393" s="21" t="s">
        <v>3800</v>
      </c>
      <c r="C1393" s="22" t="n">
        <v>360</v>
      </c>
      <c r="D1393" s="15" t="s">
        <v>73</v>
      </c>
    </row>
    <row r="1394" s="16" customFormat="true" ht="12" hidden="false" customHeight="true" outlineLevel="2" collapsed="false">
      <c r="A1394" s="20" t="s">
        <v>1417</v>
      </c>
      <c r="B1394" s="21" t="s">
        <v>3801</v>
      </c>
      <c r="C1394" s="22" t="n">
        <v>360</v>
      </c>
      <c r="D1394" s="15" t="s">
        <v>73</v>
      </c>
    </row>
    <row r="1395" s="16" customFormat="true" ht="12" hidden="false" customHeight="true" outlineLevel="2" collapsed="false">
      <c r="A1395" s="20" t="s">
        <v>1418</v>
      </c>
      <c r="B1395" s="21" t="s">
        <v>3802</v>
      </c>
      <c r="C1395" s="22" t="n">
        <v>310</v>
      </c>
      <c r="D1395" s="15" t="s">
        <v>73</v>
      </c>
    </row>
    <row r="1396" s="16" customFormat="true" ht="12" hidden="false" customHeight="true" outlineLevel="2" collapsed="false">
      <c r="A1396" s="20" t="s">
        <v>1419</v>
      </c>
      <c r="B1396" s="21" t="s">
        <v>3803</v>
      </c>
      <c r="C1396" s="22" t="n">
        <v>270</v>
      </c>
      <c r="D1396" s="15" t="s">
        <v>73</v>
      </c>
    </row>
    <row r="1397" s="16" customFormat="true" ht="12" hidden="false" customHeight="true" outlineLevel="2" collapsed="false">
      <c r="A1397" s="20" t="s">
        <v>1420</v>
      </c>
      <c r="B1397" s="21" t="s">
        <v>3804</v>
      </c>
      <c r="C1397" s="22" t="n">
        <v>270</v>
      </c>
      <c r="D1397" s="15" t="s">
        <v>73</v>
      </c>
    </row>
    <row r="1398" s="16" customFormat="true" ht="12" hidden="false" customHeight="true" outlineLevel="2" collapsed="false">
      <c r="A1398" s="20" t="s">
        <v>1421</v>
      </c>
      <c r="B1398" s="21" t="s">
        <v>3805</v>
      </c>
      <c r="C1398" s="22" t="n">
        <v>320</v>
      </c>
      <c r="D1398" s="15" t="s">
        <v>73</v>
      </c>
    </row>
    <row r="1399" s="16" customFormat="true" ht="12" hidden="false" customHeight="true" outlineLevel="2" collapsed="false">
      <c r="A1399" s="20" t="s">
        <v>1422</v>
      </c>
      <c r="B1399" s="21" t="s">
        <v>3806</v>
      </c>
      <c r="C1399" s="22" t="n">
        <v>360</v>
      </c>
      <c r="D1399" s="15" t="s">
        <v>73</v>
      </c>
    </row>
    <row r="1400" s="16" customFormat="true" ht="12" hidden="false" customHeight="true" outlineLevel="2" collapsed="false">
      <c r="A1400" s="20" t="s">
        <v>1423</v>
      </c>
      <c r="B1400" s="21" t="s">
        <v>3807</v>
      </c>
      <c r="C1400" s="22" t="n">
        <v>270</v>
      </c>
      <c r="D1400" s="15" t="s">
        <v>73</v>
      </c>
    </row>
    <row r="1401" s="16" customFormat="true" ht="12" hidden="false" customHeight="true" outlineLevel="2" collapsed="false">
      <c r="A1401" s="20" t="s">
        <v>1424</v>
      </c>
      <c r="B1401" s="21" t="s">
        <v>3808</v>
      </c>
      <c r="C1401" s="22" t="n">
        <v>300</v>
      </c>
      <c r="D1401" s="15" t="s">
        <v>73</v>
      </c>
    </row>
    <row r="1402" s="16" customFormat="true" ht="12" hidden="false" customHeight="true" outlineLevel="2" collapsed="false">
      <c r="A1402" s="20" t="s">
        <v>1425</v>
      </c>
      <c r="B1402" s="21" t="s">
        <v>3809</v>
      </c>
      <c r="C1402" s="22" t="n">
        <v>270</v>
      </c>
      <c r="D1402" s="15" t="s">
        <v>73</v>
      </c>
    </row>
    <row r="1403" s="16" customFormat="true" ht="12" hidden="false" customHeight="true" outlineLevel="2" collapsed="false">
      <c r="A1403" s="20" t="s">
        <v>1426</v>
      </c>
      <c r="B1403" s="21" t="s">
        <v>3810</v>
      </c>
      <c r="C1403" s="22" t="n">
        <v>270</v>
      </c>
      <c r="D1403" s="15" t="s">
        <v>73</v>
      </c>
    </row>
    <row r="1404" s="16" customFormat="true" ht="12" hidden="false" customHeight="true" outlineLevel="2" collapsed="false">
      <c r="A1404" s="20" t="s">
        <v>1427</v>
      </c>
      <c r="B1404" s="21" t="s">
        <v>3811</v>
      </c>
      <c r="C1404" s="22" t="n">
        <v>270</v>
      </c>
      <c r="D1404" s="15" t="s">
        <v>73</v>
      </c>
    </row>
    <row r="1405" s="16" customFormat="true" ht="12" hidden="false" customHeight="true" outlineLevel="2" collapsed="false">
      <c r="A1405" s="20" t="s">
        <v>1428</v>
      </c>
      <c r="B1405" s="21" t="s">
        <v>3812</v>
      </c>
      <c r="C1405" s="22" t="n">
        <v>270</v>
      </c>
      <c r="D1405" s="15" t="s">
        <v>73</v>
      </c>
    </row>
    <row r="1406" s="16" customFormat="true" ht="12" hidden="false" customHeight="true" outlineLevel="2" collapsed="false">
      <c r="A1406" s="20" t="s">
        <v>1429</v>
      </c>
      <c r="B1406" s="21" t="s">
        <v>3813</v>
      </c>
      <c r="C1406" s="22" t="n">
        <v>270</v>
      </c>
      <c r="D1406" s="15" t="s">
        <v>73</v>
      </c>
    </row>
    <row r="1407" s="16" customFormat="true" ht="12" hidden="false" customHeight="true" outlineLevel="2" collapsed="false">
      <c r="A1407" s="20" t="s">
        <v>1430</v>
      </c>
      <c r="B1407" s="21" t="s">
        <v>3814</v>
      </c>
      <c r="C1407" s="22" t="n">
        <v>310</v>
      </c>
      <c r="D1407" s="15" t="s">
        <v>73</v>
      </c>
    </row>
    <row r="1408" s="16" customFormat="true" ht="12" hidden="false" customHeight="true" outlineLevel="2" collapsed="false">
      <c r="A1408" s="20" t="s">
        <v>1431</v>
      </c>
      <c r="B1408" s="21" t="s">
        <v>3815</v>
      </c>
      <c r="C1408" s="22" t="n">
        <v>340</v>
      </c>
      <c r="D1408" s="15" t="s">
        <v>73</v>
      </c>
    </row>
    <row r="1409" s="16" customFormat="true" ht="12" hidden="false" customHeight="true" outlineLevel="2" collapsed="false">
      <c r="A1409" s="20" t="s">
        <v>1432</v>
      </c>
      <c r="B1409" s="21" t="s">
        <v>3816</v>
      </c>
      <c r="C1409" s="22" t="n">
        <v>270</v>
      </c>
      <c r="D1409" s="15" t="s">
        <v>73</v>
      </c>
    </row>
    <row r="1410" s="16" customFormat="true" ht="12" hidden="false" customHeight="true" outlineLevel="2" collapsed="false">
      <c r="A1410" s="20" t="s">
        <v>1433</v>
      </c>
      <c r="B1410" s="21" t="s">
        <v>3817</v>
      </c>
      <c r="C1410" s="22" t="n">
        <v>320</v>
      </c>
      <c r="D1410" s="15" t="s">
        <v>73</v>
      </c>
    </row>
    <row r="1411" s="16" customFormat="true" ht="12" hidden="false" customHeight="true" outlineLevel="2" collapsed="false">
      <c r="A1411" s="20" t="s">
        <v>1434</v>
      </c>
      <c r="B1411" s="21" t="s">
        <v>3818</v>
      </c>
      <c r="C1411" s="22" t="n">
        <v>270</v>
      </c>
      <c r="D1411" s="15" t="s">
        <v>73</v>
      </c>
    </row>
    <row r="1412" s="16" customFormat="true" ht="12" hidden="false" customHeight="true" outlineLevel="2" collapsed="false">
      <c r="A1412" s="20" t="s">
        <v>1435</v>
      </c>
      <c r="B1412" s="21" t="s">
        <v>3819</v>
      </c>
      <c r="C1412" s="22" t="n">
        <v>360</v>
      </c>
      <c r="D1412" s="15" t="s">
        <v>73</v>
      </c>
    </row>
    <row r="1413" s="16" customFormat="true" ht="12" hidden="false" customHeight="true" outlineLevel="2" collapsed="false">
      <c r="A1413" s="20" t="s">
        <v>1436</v>
      </c>
      <c r="B1413" s="21" t="s">
        <v>3820</v>
      </c>
      <c r="C1413" s="22" t="n">
        <v>360</v>
      </c>
      <c r="D1413" s="15" t="s">
        <v>73</v>
      </c>
    </row>
    <row r="1414" s="16" customFormat="true" ht="12" hidden="false" customHeight="true" outlineLevel="2" collapsed="false">
      <c r="A1414" s="20" t="s">
        <v>1437</v>
      </c>
      <c r="B1414" s="21" t="s">
        <v>3821</v>
      </c>
      <c r="C1414" s="22" t="n">
        <v>330</v>
      </c>
      <c r="D1414" s="15" t="s">
        <v>73</v>
      </c>
    </row>
    <row r="1415" s="16" customFormat="true" ht="12" hidden="false" customHeight="true" outlineLevel="2" collapsed="false">
      <c r="A1415" s="20" t="s">
        <v>1438</v>
      </c>
      <c r="B1415" s="21" t="s">
        <v>3822</v>
      </c>
      <c r="C1415" s="22" t="n">
        <v>320</v>
      </c>
      <c r="D1415" s="15" t="s">
        <v>73</v>
      </c>
    </row>
    <row r="1416" s="16" customFormat="true" ht="12" hidden="false" customHeight="true" outlineLevel="2" collapsed="false">
      <c r="A1416" s="20" t="s">
        <v>1439</v>
      </c>
      <c r="B1416" s="21" t="s">
        <v>3823</v>
      </c>
      <c r="C1416" s="22" t="n">
        <v>320</v>
      </c>
      <c r="D1416" s="15" t="s">
        <v>73</v>
      </c>
    </row>
    <row r="1417" s="16" customFormat="true" ht="12" hidden="false" customHeight="true" outlineLevel="2" collapsed="false">
      <c r="A1417" s="20" t="s">
        <v>1440</v>
      </c>
      <c r="B1417" s="21" t="s">
        <v>3824</v>
      </c>
      <c r="C1417" s="22" t="n">
        <v>320</v>
      </c>
      <c r="D1417" s="15" t="s">
        <v>73</v>
      </c>
    </row>
    <row r="1418" s="16" customFormat="true" ht="12" hidden="false" customHeight="true" outlineLevel="2" collapsed="false">
      <c r="A1418" s="20" t="s">
        <v>1441</v>
      </c>
      <c r="B1418" s="21" t="s">
        <v>3825</v>
      </c>
      <c r="C1418" s="22" t="n">
        <v>270</v>
      </c>
      <c r="D1418" s="15" t="s">
        <v>73</v>
      </c>
    </row>
    <row r="1419" s="16" customFormat="true" ht="12" hidden="false" customHeight="true" outlineLevel="2" collapsed="false">
      <c r="A1419" s="20" t="s">
        <v>1442</v>
      </c>
      <c r="B1419" s="21" t="s">
        <v>3826</v>
      </c>
      <c r="C1419" s="22" t="n">
        <v>310</v>
      </c>
      <c r="D1419" s="15" t="s">
        <v>73</v>
      </c>
    </row>
    <row r="1420" s="16" customFormat="true" ht="12" hidden="false" customHeight="true" outlineLevel="2" collapsed="false">
      <c r="A1420" s="20" t="s">
        <v>1443</v>
      </c>
      <c r="B1420" s="21" t="s">
        <v>3827</v>
      </c>
      <c r="C1420" s="22" t="n">
        <v>270</v>
      </c>
      <c r="D1420" s="15" t="s">
        <v>73</v>
      </c>
    </row>
    <row r="1421" s="16" customFormat="true" ht="12" hidden="false" customHeight="true" outlineLevel="2" collapsed="false">
      <c r="A1421" s="20" t="s">
        <v>1444</v>
      </c>
      <c r="B1421" s="21" t="s">
        <v>3828</v>
      </c>
      <c r="C1421" s="22" t="n">
        <v>270</v>
      </c>
      <c r="D1421" s="15" t="s">
        <v>73</v>
      </c>
    </row>
    <row r="1422" s="16" customFormat="true" ht="12" hidden="false" customHeight="true" outlineLevel="2" collapsed="false">
      <c r="A1422" s="20" t="s">
        <v>1445</v>
      </c>
      <c r="B1422" s="21" t="s">
        <v>3829</v>
      </c>
      <c r="C1422" s="22" t="n">
        <v>270</v>
      </c>
      <c r="D1422" s="15" t="s">
        <v>73</v>
      </c>
    </row>
    <row r="1423" s="16" customFormat="true" ht="12" hidden="false" customHeight="true" outlineLevel="2" collapsed="false">
      <c r="A1423" s="20" t="s">
        <v>1446</v>
      </c>
      <c r="B1423" s="21" t="s">
        <v>3830</v>
      </c>
      <c r="C1423" s="22" t="n">
        <v>350</v>
      </c>
      <c r="D1423" s="15" t="s">
        <v>73</v>
      </c>
    </row>
    <row r="1424" s="16" customFormat="true" ht="12" hidden="false" customHeight="true" outlineLevel="2" collapsed="false">
      <c r="A1424" s="20" t="s">
        <v>1447</v>
      </c>
      <c r="B1424" s="21" t="s">
        <v>3831</v>
      </c>
      <c r="C1424" s="22" t="n">
        <v>300</v>
      </c>
      <c r="D1424" s="15" t="s">
        <v>73</v>
      </c>
    </row>
    <row r="1425" s="16" customFormat="true" ht="12" hidden="false" customHeight="true" outlineLevel="2" collapsed="false">
      <c r="A1425" s="20" t="s">
        <v>1448</v>
      </c>
      <c r="B1425" s="21" t="s">
        <v>3832</v>
      </c>
      <c r="C1425" s="22" t="n">
        <v>320</v>
      </c>
      <c r="D1425" s="15" t="s">
        <v>73</v>
      </c>
    </row>
    <row r="1426" s="16" customFormat="true" ht="12" hidden="false" customHeight="true" outlineLevel="2" collapsed="false">
      <c r="A1426" s="20" t="s">
        <v>1449</v>
      </c>
      <c r="B1426" s="21" t="s">
        <v>3833</v>
      </c>
      <c r="C1426" s="22" t="n">
        <v>310</v>
      </c>
      <c r="D1426" s="15" t="s">
        <v>73</v>
      </c>
    </row>
    <row r="1427" s="16" customFormat="true" ht="12" hidden="false" customHeight="true" outlineLevel="2" collapsed="false">
      <c r="A1427" s="20" t="s">
        <v>1450</v>
      </c>
      <c r="B1427" s="21" t="s">
        <v>3834</v>
      </c>
      <c r="C1427" s="22" t="n">
        <v>270</v>
      </c>
      <c r="D1427" s="15" t="s">
        <v>73</v>
      </c>
    </row>
    <row r="1428" s="16" customFormat="true" ht="12" hidden="false" customHeight="true" outlineLevel="2" collapsed="false">
      <c r="A1428" s="20" t="s">
        <v>1451</v>
      </c>
      <c r="B1428" s="21" t="s">
        <v>3835</v>
      </c>
      <c r="C1428" s="22" t="n">
        <v>270</v>
      </c>
      <c r="D1428" s="15" t="s">
        <v>73</v>
      </c>
    </row>
    <row r="1429" s="16" customFormat="true" ht="12" hidden="false" customHeight="true" outlineLevel="2" collapsed="false">
      <c r="A1429" s="20" t="s">
        <v>1452</v>
      </c>
      <c r="B1429" s="21" t="s">
        <v>3836</v>
      </c>
      <c r="C1429" s="22" t="n">
        <v>330</v>
      </c>
      <c r="D1429" s="15" t="s">
        <v>73</v>
      </c>
    </row>
    <row r="1430" s="16" customFormat="true" ht="12" hidden="false" customHeight="true" outlineLevel="2" collapsed="false">
      <c r="A1430" s="20" t="s">
        <v>1453</v>
      </c>
      <c r="B1430" s="21" t="s">
        <v>3837</v>
      </c>
      <c r="C1430" s="22" t="n">
        <v>270</v>
      </c>
      <c r="D1430" s="15" t="s">
        <v>73</v>
      </c>
    </row>
    <row r="1431" s="16" customFormat="true" ht="12" hidden="false" customHeight="true" outlineLevel="2" collapsed="false">
      <c r="A1431" s="20" t="s">
        <v>1454</v>
      </c>
      <c r="B1431" s="21" t="s">
        <v>3838</v>
      </c>
      <c r="C1431" s="22" t="n">
        <v>360</v>
      </c>
      <c r="D1431" s="15" t="s">
        <v>73</v>
      </c>
    </row>
    <row r="1432" s="16" customFormat="true" ht="12" hidden="false" customHeight="true" outlineLevel="2" collapsed="false">
      <c r="A1432" s="20" t="s">
        <v>1455</v>
      </c>
      <c r="B1432" s="21" t="s">
        <v>3839</v>
      </c>
      <c r="C1432" s="22" t="n">
        <v>360</v>
      </c>
      <c r="D1432" s="15" t="s">
        <v>73</v>
      </c>
    </row>
    <row r="1433" s="16" customFormat="true" ht="12" hidden="false" customHeight="true" outlineLevel="2" collapsed="false">
      <c r="A1433" s="20" t="s">
        <v>1456</v>
      </c>
      <c r="B1433" s="21" t="s">
        <v>3840</v>
      </c>
      <c r="C1433" s="22" t="n">
        <v>270</v>
      </c>
      <c r="D1433" s="15" t="s">
        <v>73</v>
      </c>
    </row>
    <row r="1434" s="16" customFormat="true" ht="12" hidden="false" customHeight="true" outlineLevel="2" collapsed="false">
      <c r="A1434" s="20" t="s">
        <v>1457</v>
      </c>
      <c r="B1434" s="21" t="s">
        <v>3841</v>
      </c>
      <c r="C1434" s="22" t="n">
        <v>270</v>
      </c>
      <c r="D1434" s="15" t="s">
        <v>73</v>
      </c>
    </row>
    <row r="1435" s="16" customFormat="true" ht="12" hidden="false" customHeight="true" outlineLevel="2" collapsed="false">
      <c r="A1435" s="20" t="s">
        <v>1458</v>
      </c>
      <c r="B1435" s="21" t="s">
        <v>3842</v>
      </c>
      <c r="C1435" s="22" t="n">
        <v>270</v>
      </c>
      <c r="D1435" s="15" t="s">
        <v>73</v>
      </c>
    </row>
    <row r="1436" s="16" customFormat="true" ht="12" hidden="false" customHeight="true" outlineLevel="2" collapsed="false">
      <c r="A1436" s="20" t="s">
        <v>1459</v>
      </c>
      <c r="B1436" s="21" t="s">
        <v>3843</v>
      </c>
      <c r="C1436" s="22" t="n">
        <v>270</v>
      </c>
      <c r="D1436" s="15" t="s">
        <v>73</v>
      </c>
    </row>
    <row r="1437" s="16" customFormat="true" ht="12" hidden="false" customHeight="true" outlineLevel="2" collapsed="false">
      <c r="A1437" s="20" t="s">
        <v>1460</v>
      </c>
      <c r="B1437" s="21" t="s">
        <v>3844</v>
      </c>
      <c r="C1437" s="22" t="n">
        <v>320</v>
      </c>
      <c r="D1437" s="15" t="s">
        <v>73</v>
      </c>
    </row>
    <row r="1438" s="16" customFormat="true" ht="12" hidden="false" customHeight="true" outlineLevel="2" collapsed="false">
      <c r="A1438" s="20" t="s">
        <v>1461</v>
      </c>
      <c r="B1438" s="21" t="s">
        <v>3845</v>
      </c>
      <c r="C1438" s="22" t="n">
        <v>270</v>
      </c>
      <c r="D1438" s="15" t="s">
        <v>73</v>
      </c>
    </row>
    <row r="1439" s="16" customFormat="true" ht="12" hidden="false" customHeight="true" outlineLevel="2" collapsed="false">
      <c r="A1439" s="20" t="s">
        <v>1462</v>
      </c>
      <c r="B1439" s="21" t="s">
        <v>3846</v>
      </c>
      <c r="C1439" s="22" t="n">
        <v>270</v>
      </c>
      <c r="D1439" s="15" t="s">
        <v>73</v>
      </c>
    </row>
    <row r="1440" s="16" customFormat="true" ht="12" hidden="false" customHeight="true" outlineLevel="2" collapsed="false">
      <c r="A1440" s="20" t="s">
        <v>1463</v>
      </c>
      <c r="B1440" s="21" t="s">
        <v>3847</v>
      </c>
      <c r="C1440" s="22" t="n">
        <v>310</v>
      </c>
      <c r="D1440" s="15" t="s">
        <v>73</v>
      </c>
    </row>
    <row r="1441" s="16" customFormat="true" ht="12" hidden="false" customHeight="true" outlineLevel="2" collapsed="false">
      <c r="A1441" s="20" t="s">
        <v>1464</v>
      </c>
      <c r="B1441" s="21" t="s">
        <v>3848</v>
      </c>
      <c r="C1441" s="22" t="n">
        <v>270</v>
      </c>
      <c r="D1441" s="15" t="s">
        <v>73</v>
      </c>
    </row>
    <row r="1442" s="16" customFormat="true" ht="12" hidden="false" customHeight="true" outlineLevel="2" collapsed="false">
      <c r="A1442" s="20" t="s">
        <v>1465</v>
      </c>
      <c r="B1442" s="21" t="s">
        <v>3849</v>
      </c>
      <c r="C1442" s="22" t="n">
        <v>270</v>
      </c>
      <c r="D1442" s="15" t="s">
        <v>73</v>
      </c>
    </row>
    <row r="1443" s="16" customFormat="true" ht="12" hidden="false" customHeight="true" outlineLevel="2" collapsed="false">
      <c r="A1443" s="20" t="s">
        <v>1466</v>
      </c>
      <c r="B1443" s="21" t="s">
        <v>3850</v>
      </c>
      <c r="C1443" s="22" t="n">
        <v>300</v>
      </c>
      <c r="D1443" s="15" t="s">
        <v>73</v>
      </c>
    </row>
    <row r="1444" s="16" customFormat="true" ht="12" hidden="false" customHeight="true" outlineLevel="2" collapsed="false">
      <c r="A1444" s="20" t="s">
        <v>1467</v>
      </c>
      <c r="B1444" s="21" t="s">
        <v>3851</v>
      </c>
      <c r="C1444" s="22" t="n">
        <v>360</v>
      </c>
      <c r="D1444" s="15" t="s">
        <v>73</v>
      </c>
    </row>
    <row r="1445" s="16" customFormat="true" ht="12" hidden="false" customHeight="true" outlineLevel="2" collapsed="false">
      <c r="A1445" s="20" t="s">
        <v>1468</v>
      </c>
      <c r="B1445" s="21" t="s">
        <v>3852</v>
      </c>
      <c r="C1445" s="22" t="n">
        <v>270</v>
      </c>
      <c r="D1445" s="15" t="s">
        <v>73</v>
      </c>
    </row>
    <row r="1446" s="16" customFormat="true" ht="12" hidden="false" customHeight="true" outlineLevel="2" collapsed="false">
      <c r="A1446" s="20" t="s">
        <v>1469</v>
      </c>
      <c r="B1446" s="21" t="s">
        <v>3853</v>
      </c>
      <c r="C1446" s="22" t="n">
        <v>270</v>
      </c>
      <c r="D1446" s="15" t="s">
        <v>73</v>
      </c>
    </row>
    <row r="1447" s="16" customFormat="true" ht="12" hidden="false" customHeight="true" outlineLevel="2" collapsed="false">
      <c r="A1447" s="20" t="s">
        <v>1470</v>
      </c>
      <c r="B1447" s="21" t="s">
        <v>3854</v>
      </c>
      <c r="C1447" s="22" t="n">
        <v>340</v>
      </c>
      <c r="D1447" s="15" t="s">
        <v>73</v>
      </c>
    </row>
    <row r="1448" s="16" customFormat="true" ht="12" hidden="false" customHeight="true" outlineLevel="2" collapsed="false">
      <c r="A1448" s="20" t="s">
        <v>1471</v>
      </c>
      <c r="B1448" s="21" t="s">
        <v>3855</v>
      </c>
      <c r="C1448" s="22" t="n">
        <v>330</v>
      </c>
      <c r="D1448" s="15" t="s">
        <v>73</v>
      </c>
    </row>
    <row r="1449" s="16" customFormat="true" ht="12" hidden="false" customHeight="true" outlineLevel="2" collapsed="false">
      <c r="A1449" s="20" t="s">
        <v>1472</v>
      </c>
      <c r="B1449" s="21" t="s">
        <v>3856</v>
      </c>
      <c r="C1449" s="22" t="n">
        <v>310</v>
      </c>
      <c r="D1449" s="15" t="s">
        <v>73</v>
      </c>
    </row>
    <row r="1450" s="16" customFormat="true" ht="12" hidden="false" customHeight="true" outlineLevel="2" collapsed="false">
      <c r="A1450" s="20" t="s">
        <v>1473</v>
      </c>
      <c r="B1450" s="21" t="s">
        <v>3857</v>
      </c>
      <c r="C1450" s="22" t="n">
        <v>310</v>
      </c>
      <c r="D1450" s="15" t="s">
        <v>73</v>
      </c>
    </row>
    <row r="1451" s="16" customFormat="true" ht="12" hidden="false" customHeight="true" outlineLevel="2" collapsed="false">
      <c r="A1451" s="20" t="s">
        <v>1474</v>
      </c>
      <c r="B1451" s="21" t="s">
        <v>3858</v>
      </c>
      <c r="C1451" s="22" t="n">
        <v>270</v>
      </c>
      <c r="D1451" s="15" t="s">
        <v>73</v>
      </c>
    </row>
    <row r="1452" s="16" customFormat="true" ht="12" hidden="false" customHeight="true" outlineLevel="2" collapsed="false">
      <c r="A1452" s="20" t="s">
        <v>1475</v>
      </c>
      <c r="B1452" s="21" t="s">
        <v>3859</v>
      </c>
      <c r="C1452" s="22" t="n">
        <v>340</v>
      </c>
      <c r="D1452" s="15" t="s">
        <v>73</v>
      </c>
    </row>
    <row r="1453" s="16" customFormat="true" ht="12" hidden="false" customHeight="true" outlineLevel="2" collapsed="false">
      <c r="A1453" s="20" t="s">
        <v>1476</v>
      </c>
      <c r="B1453" s="21" t="s">
        <v>3860</v>
      </c>
      <c r="C1453" s="22" t="n">
        <v>330</v>
      </c>
      <c r="D1453" s="15" t="s">
        <v>73</v>
      </c>
    </row>
    <row r="1454" s="16" customFormat="true" ht="12" hidden="false" customHeight="true" outlineLevel="2" collapsed="false">
      <c r="A1454" s="20" t="s">
        <v>1477</v>
      </c>
      <c r="B1454" s="21" t="s">
        <v>3861</v>
      </c>
      <c r="C1454" s="22" t="n">
        <v>270</v>
      </c>
      <c r="D1454" s="15" t="s">
        <v>73</v>
      </c>
    </row>
    <row r="1455" s="16" customFormat="true" ht="12" hidden="false" customHeight="true" outlineLevel="2" collapsed="false">
      <c r="A1455" s="20" t="s">
        <v>1478</v>
      </c>
      <c r="B1455" s="21" t="s">
        <v>3862</v>
      </c>
      <c r="C1455" s="22" t="n">
        <v>270</v>
      </c>
      <c r="D1455" s="15" t="s">
        <v>73</v>
      </c>
    </row>
    <row r="1456" s="16" customFormat="true" ht="12" hidden="false" customHeight="true" outlineLevel="2" collapsed="false">
      <c r="A1456" s="20" t="s">
        <v>1479</v>
      </c>
      <c r="B1456" s="21" t="s">
        <v>3863</v>
      </c>
      <c r="C1456" s="22" t="n">
        <v>330</v>
      </c>
      <c r="D1456" s="15" t="s">
        <v>73</v>
      </c>
    </row>
    <row r="1457" s="16" customFormat="true" ht="12" hidden="false" customHeight="true" outlineLevel="2" collapsed="false">
      <c r="A1457" s="20" t="s">
        <v>1480</v>
      </c>
      <c r="B1457" s="21" t="s">
        <v>3864</v>
      </c>
      <c r="C1457" s="22" t="n">
        <v>270</v>
      </c>
      <c r="D1457" s="15" t="s">
        <v>73</v>
      </c>
    </row>
    <row r="1458" s="16" customFormat="true" ht="12" hidden="false" customHeight="true" outlineLevel="2" collapsed="false">
      <c r="A1458" s="20" t="s">
        <v>1481</v>
      </c>
      <c r="B1458" s="21" t="s">
        <v>3865</v>
      </c>
      <c r="C1458" s="22" t="n">
        <v>310</v>
      </c>
      <c r="D1458" s="15" t="s">
        <v>73</v>
      </c>
    </row>
    <row r="1459" s="16" customFormat="true" ht="24" hidden="false" customHeight="true" outlineLevel="2" collapsed="false">
      <c r="A1459" s="20" t="s">
        <v>1482</v>
      </c>
      <c r="B1459" s="21" t="s">
        <v>3866</v>
      </c>
      <c r="C1459" s="22" t="n">
        <v>270</v>
      </c>
      <c r="D1459" s="15" t="s">
        <v>73</v>
      </c>
    </row>
    <row r="1460" s="16" customFormat="true" ht="12" hidden="false" customHeight="true" outlineLevel="2" collapsed="false">
      <c r="A1460" s="20" t="s">
        <v>1483</v>
      </c>
      <c r="B1460" s="21" t="s">
        <v>3867</v>
      </c>
      <c r="C1460" s="22" t="n">
        <v>320</v>
      </c>
      <c r="D1460" s="15" t="s">
        <v>73</v>
      </c>
    </row>
    <row r="1461" s="16" customFormat="true" ht="24" hidden="false" customHeight="true" outlineLevel="2" collapsed="false">
      <c r="A1461" s="20" t="s">
        <v>1484</v>
      </c>
      <c r="B1461" s="21" t="s">
        <v>3868</v>
      </c>
      <c r="C1461" s="22" t="n">
        <v>920</v>
      </c>
      <c r="D1461" s="15" t="s">
        <v>73</v>
      </c>
    </row>
    <row r="1462" s="16" customFormat="true" ht="24" hidden="false" customHeight="true" outlineLevel="2" collapsed="false">
      <c r="A1462" s="20" t="s">
        <v>1485</v>
      </c>
      <c r="B1462" s="21" t="s">
        <v>3869</v>
      </c>
      <c r="C1462" s="22" t="n">
        <v>630</v>
      </c>
      <c r="D1462" s="15" t="s">
        <v>73</v>
      </c>
    </row>
    <row r="1463" s="16" customFormat="true" ht="24" hidden="false" customHeight="true" outlineLevel="2" collapsed="false">
      <c r="A1463" s="20" t="s">
        <v>1486</v>
      </c>
      <c r="B1463" s="21" t="s">
        <v>3870</v>
      </c>
      <c r="C1463" s="22" t="n">
        <v>630</v>
      </c>
      <c r="D1463" s="15" t="s">
        <v>73</v>
      </c>
    </row>
    <row r="1464" s="16" customFormat="true" ht="24" hidden="false" customHeight="true" outlineLevel="2" collapsed="false">
      <c r="A1464" s="20" t="s">
        <v>1487</v>
      </c>
      <c r="B1464" s="21" t="s">
        <v>3871</v>
      </c>
      <c r="C1464" s="22" t="n">
        <v>630</v>
      </c>
      <c r="D1464" s="15" t="s">
        <v>73</v>
      </c>
    </row>
    <row r="1465" s="16" customFormat="true" ht="48" hidden="false" customHeight="true" outlineLevel="2" collapsed="false">
      <c r="A1465" s="20" t="s">
        <v>1488</v>
      </c>
      <c r="B1465" s="21" t="s">
        <v>3872</v>
      </c>
      <c r="C1465" s="22" t="n">
        <v>630</v>
      </c>
      <c r="D1465" s="15" t="s">
        <v>73</v>
      </c>
    </row>
    <row r="1466" s="16" customFormat="true" ht="24" hidden="false" customHeight="true" outlineLevel="2" collapsed="false">
      <c r="A1466" s="20" t="s">
        <v>1489</v>
      </c>
      <c r="B1466" s="21" t="s">
        <v>3873</v>
      </c>
      <c r="C1466" s="22" t="n">
        <v>630</v>
      </c>
      <c r="D1466" s="15" t="s">
        <v>73</v>
      </c>
    </row>
    <row r="1467" s="16" customFormat="true" ht="24" hidden="false" customHeight="true" outlineLevel="2" collapsed="false">
      <c r="A1467" s="20" t="s">
        <v>1490</v>
      </c>
      <c r="B1467" s="21" t="s">
        <v>3874</v>
      </c>
      <c r="C1467" s="22" t="n">
        <v>630</v>
      </c>
      <c r="D1467" s="15" t="s">
        <v>73</v>
      </c>
    </row>
    <row r="1468" s="16" customFormat="true" ht="24" hidden="false" customHeight="true" outlineLevel="2" collapsed="false">
      <c r="A1468" s="20" t="s">
        <v>1491</v>
      </c>
      <c r="B1468" s="21" t="s">
        <v>3875</v>
      </c>
      <c r="C1468" s="22" t="n">
        <v>630</v>
      </c>
      <c r="D1468" s="15" t="s">
        <v>73</v>
      </c>
    </row>
    <row r="1469" s="16" customFormat="true" ht="36" hidden="false" customHeight="true" outlineLevel="2" collapsed="false">
      <c r="A1469" s="20" t="s">
        <v>1492</v>
      </c>
      <c r="B1469" s="21" t="s">
        <v>3876</v>
      </c>
      <c r="C1469" s="22" t="n">
        <v>630</v>
      </c>
      <c r="D1469" s="15" t="s">
        <v>73</v>
      </c>
    </row>
    <row r="1470" s="16" customFormat="true" ht="24" hidden="false" customHeight="true" outlineLevel="2" collapsed="false">
      <c r="A1470" s="20" t="s">
        <v>1493</v>
      </c>
      <c r="B1470" s="21" t="s">
        <v>3877</v>
      </c>
      <c r="C1470" s="22" t="n">
        <v>630</v>
      </c>
      <c r="D1470" s="15" t="s">
        <v>73</v>
      </c>
    </row>
    <row r="1471" s="16" customFormat="true" ht="24" hidden="false" customHeight="true" outlineLevel="2" collapsed="false">
      <c r="A1471" s="20" t="s">
        <v>1494</v>
      </c>
      <c r="B1471" s="21" t="s">
        <v>3878</v>
      </c>
      <c r="C1471" s="22" t="n">
        <v>630</v>
      </c>
      <c r="D1471" s="15" t="s">
        <v>73</v>
      </c>
    </row>
    <row r="1472" s="16" customFormat="true" ht="24" hidden="false" customHeight="true" outlineLevel="2" collapsed="false">
      <c r="A1472" s="20" t="s">
        <v>1495</v>
      </c>
      <c r="B1472" s="21" t="s">
        <v>3879</v>
      </c>
      <c r="C1472" s="22" t="n">
        <v>630</v>
      </c>
      <c r="D1472" s="15" t="s">
        <v>73</v>
      </c>
    </row>
    <row r="1473" s="16" customFormat="true" ht="24" hidden="false" customHeight="true" outlineLevel="2" collapsed="false">
      <c r="A1473" s="20" t="s">
        <v>1496</v>
      </c>
      <c r="B1473" s="21" t="s">
        <v>3880</v>
      </c>
      <c r="C1473" s="22" t="n">
        <v>630</v>
      </c>
      <c r="D1473" s="15" t="s">
        <v>73</v>
      </c>
    </row>
    <row r="1474" s="16" customFormat="true" ht="24" hidden="false" customHeight="true" outlineLevel="2" collapsed="false">
      <c r="A1474" s="20" t="s">
        <v>1497</v>
      </c>
      <c r="B1474" s="21" t="s">
        <v>3881</v>
      </c>
      <c r="C1474" s="22" t="n">
        <v>630</v>
      </c>
      <c r="D1474" s="15" t="s">
        <v>73</v>
      </c>
    </row>
    <row r="1475" s="16" customFormat="true" ht="24" hidden="false" customHeight="true" outlineLevel="2" collapsed="false">
      <c r="A1475" s="20" t="s">
        <v>1498</v>
      </c>
      <c r="B1475" s="21" t="s">
        <v>3882</v>
      </c>
      <c r="C1475" s="22" t="n">
        <v>630</v>
      </c>
      <c r="D1475" s="15" t="s">
        <v>73</v>
      </c>
    </row>
    <row r="1476" s="16" customFormat="true" ht="24" hidden="false" customHeight="true" outlineLevel="2" collapsed="false">
      <c r="A1476" s="20" t="s">
        <v>1499</v>
      </c>
      <c r="B1476" s="21" t="s">
        <v>3883</v>
      </c>
      <c r="C1476" s="22" t="n">
        <v>630</v>
      </c>
      <c r="D1476" s="15" t="s">
        <v>73</v>
      </c>
    </row>
    <row r="1477" s="16" customFormat="true" ht="24" hidden="false" customHeight="true" outlineLevel="2" collapsed="false">
      <c r="A1477" s="20" t="s">
        <v>1500</v>
      </c>
      <c r="B1477" s="21" t="s">
        <v>3884</v>
      </c>
      <c r="C1477" s="22" t="n">
        <v>630</v>
      </c>
      <c r="D1477" s="15" t="s">
        <v>73</v>
      </c>
    </row>
    <row r="1478" s="16" customFormat="true" ht="24" hidden="false" customHeight="true" outlineLevel="2" collapsed="false">
      <c r="A1478" s="20" t="s">
        <v>1501</v>
      </c>
      <c r="B1478" s="21" t="s">
        <v>3885</v>
      </c>
      <c r="C1478" s="22" t="n">
        <v>630</v>
      </c>
      <c r="D1478" s="15" t="s">
        <v>73</v>
      </c>
    </row>
    <row r="1479" s="16" customFormat="true" ht="24" hidden="false" customHeight="true" outlineLevel="2" collapsed="false">
      <c r="A1479" s="20" t="s">
        <v>1502</v>
      </c>
      <c r="B1479" s="21" t="s">
        <v>3886</v>
      </c>
      <c r="C1479" s="22" t="n">
        <v>630</v>
      </c>
      <c r="D1479" s="15" t="s">
        <v>73</v>
      </c>
    </row>
    <row r="1480" s="16" customFormat="true" ht="24" hidden="false" customHeight="true" outlineLevel="2" collapsed="false">
      <c r="A1480" s="20" t="s">
        <v>1503</v>
      </c>
      <c r="B1480" s="21" t="s">
        <v>3887</v>
      </c>
      <c r="C1480" s="22" t="n">
        <v>630</v>
      </c>
      <c r="D1480" s="15" t="s">
        <v>73</v>
      </c>
    </row>
    <row r="1481" s="16" customFormat="true" ht="24" hidden="false" customHeight="true" outlineLevel="2" collapsed="false">
      <c r="A1481" s="20" t="s">
        <v>1504</v>
      </c>
      <c r="B1481" s="21" t="s">
        <v>3888</v>
      </c>
      <c r="C1481" s="22" t="n">
        <v>630</v>
      </c>
      <c r="D1481" s="15" t="s">
        <v>73</v>
      </c>
    </row>
    <row r="1482" s="16" customFormat="true" ht="36" hidden="false" customHeight="true" outlineLevel="2" collapsed="false">
      <c r="A1482" s="20" t="s">
        <v>1505</v>
      </c>
      <c r="B1482" s="21" t="s">
        <v>3889</v>
      </c>
      <c r="C1482" s="22" t="n">
        <v>630</v>
      </c>
      <c r="D1482" s="15" t="s">
        <v>73</v>
      </c>
    </row>
    <row r="1483" s="16" customFormat="true" ht="24" hidden="false" customHeight="true" outlineLevel="2" collapsed="false">
      <c r="A1483" s="20" t="s">
        <v>1506</v>
      </c>
      <c r="B1483" s="21" t="s">
        <v>3890</v>
      </c>
      <c r="C1483" s="22" t="n">
        <v>630</v>
      </c>
      <c r="D1483" s="15" t="s">
        <v>73</v>
      </c>
    </row>
    <row r="1484" s="16" customFormat="true" ht="36" hidden="false" customHeight="true" outlineLevel="2" collapsed="false">
      <c r="A1484" s="20" t="s">
        <v>1507</v>
      </c>
      <c r="B1484" s="21" t="s">
        <v>3891</v>
      </c>
      <c r="C1484" s="22" t="n">
        <v>630</v>
      </c>
      <c r="D1484" s="15" t="s">
        <v>73</v>
      </c>
    </row>
    <row r="1485" s="16" customFormat="true" ht="36" hidden="false" customHeight="true" outlineLevel="2" collapsed="false">
      <c r="A1485" s="20" t="s">
        <v>1508</v>
      </c>
      <c r="B1485" s="21" t="s">
        <v>3892</v>
      </c>
      <c r="C1485" s="22" t="n">
        <v>630</v>
      </c>
      <c r="D1485" s="15" t="s">
        <v>73</v>
      </c>
    </row>
    <row r="1486" s="16" customFormat="true" ht="48" hidden="false" customHeight="true" outlineLevel="2" collapsed="false">
      <c r="A1486" s="20" t="s">
        <v>1509</v>
      </c>
      <c r="B1486" s="21" t="s">
        <v>3893</v>
      </c>
      <c r="C1486" s="22" t="n">
        <v>630</v>
      </c>
      <c r="D1486" s="15" t="s">
        <v>73</v>
      </c>
    </row>
    <row r="1487" s="16" customFormat="true" ht="36" hidden="false" customHeight="true" outlineLevel="2" collapsed="false">
      <c r="A1487" s="20" t="s">
        <v>1510</v>
      </c>
      <c r="B1487" s="21" t="s">
        <v>3894</v>
      </c>
      <c r="C1487" s="22" t="n">
        <v>630</v>
      </c>
      <c r="D1487" s="15" t="s">
        <v>73</v>
      </c>
    </row>
    <row r="1488" s="16" customFormat="true" ht="36" hidden="false" customHeight="true" outlineLevel="2" collapsed="false">
      <c r="A1488" s="20" t="s">
        <v>1511</v>
      </c>
      <c r="B1488" s="21" t="s">
        <v>3895</v>
      </c>
      <c r="C1488" s="22" t="n">
        <v>980</v>
      </c>
      <c r="D1488" s="15" t="s">
        <v>56</v>
      </c>
    </row>
    <row r="1489" s="16" customFormat="true" ht="24" hidden="false" customHeight="true" outlineLevel="2" collapsed="false">
      <c r="A1489" s="20" t="s">
        <v>1512</v>
      </c>
      <c r="B1489" s="21" t="s">
        <v>3896</v>
      </c>
      <c r="C1489" s="22" t="n">
        <v>630</v>
      </c>
      <c r="D1489" s="15" t="s">
        <v>73</v>
      </c>
    </row>
    <row r="1490" s="16" customFormat="true" ht="24" hidden="false" customHeight="true" outlineLevel="2" collapsed="false">
      <c r="A1490" s="20" t="s">
        <v>1513</v>
      </c>
      <c r="B1490" s="21" t="s">
        <v>3897</v>
      </c>
      <c r="C1490" s="22" t="n">
        <v>630</v>
      </c>
      <c r="D1490" s="15" t="s">
        <v>73</v>
      </c>
    </row>
    <row r="1491" s="16" customFormat="true" ht="24" hidden="false" customHeight="true" outlineLevel="2" collapsed="false">
      <c r="A1491" s="20" t="s">
        <v>1514</v>
      </c>
      <c r="B1491" s="21" t="s">
        <v>3898</v>
      </c>
      <c r="C1491" s="22" t="n">
        <v>630</v>
      </c>
      <c r="D1491" s="15" t="s">
        <v>73</v>
      </c>
    </row>
    <row r="1492" s="16" customFormat="true" ht="24" hidden="false" customHeight="true" outlineLevel="2" collapsed="false">
      <c r="A1492" s="20" t="s">
        <v>1515</v>
      </c>
      <c r="B1492" s="21" t="s">
        <v>3899</v>
      </c>
      <c r="C1492" s="22" t="n">
        <v>630</v>
      </c>
      <c r="D1492" s="15" t="s">
        <v>73</v>
      </c>
    </row>
    <row r="1493" s="16" customFormat="true" ht="24" hidden="false" customHeight="true" outlineLevel="2" collapsed="false">
      <c r="A1493" s="20" t="s">
        <v>1516</v>
      </c>
      <c r="B1493" s="21" t="s">
        <v>3900</v>
      </c>
      <c r="C1493" s="22" t="n">
        <v>630</v>
      </c>
      <c r="D1493" s="15" t="s">
        <v>73</v>
      </c>
    </row>
    <row r="1494" s="16" customFormat="true" ht="24" hidden="false" customHeight="true" outlineLevel="2" collapsed="false">
      <c r="A1494" s="20" t="s">
        <v>1517</v>
      </c>
      <c r="B1494" s="21" t="s">
        <v>3901</v>
      </c>
      <c r="C1494" s="22" t="n">
        <v>630</v>
      </c>
      <c r="D1494" s="15" t="s">
        <v>73</v>
      </c>
    </row>
    <row r="1495" s="16" customFormat="true" ht="24" hidden="false" customHeight="true" outlineLevel="2" collapsed="false">
      <c r="A1495" s="20" t="s">
        <v>1518</v>
      </c>
      <c r="B1495" s="21" t="s">
        <v>3902</v>
      </c>
      <c r="C1495" s="22" t="n">
        <v>630</v>
      </c>
      <c r="D1495" s="15" t="s">
        <v>73</v>
      </c>
    </row>
    <row r="1496" s="16" customFormat="true" ht="24" hidden="false" customHeight="true" outlineLevel="2" collapsed="false">
      <c r="A1496" s="20" t="s">
        <v>1519</v>
      </c>
      <c r="B1496" s="21" t="s">
        <v>3903</v>
      </c>
      <c r="C1496" s="22" t="n">
        <v>630</v>
      </c>
      <c r="D1496" s="15" t="s">
        <v>73</v>
      </c>
    </row>
    <row r="1497" s="16" customFormat="true" ht="24" hidden="false" customHeight="true" outlineLevel="2" collapsed="false">
      <c r="A1497" s="20" t="s">
        <v>1520</v>
      </c>
      <c r="B1497" s="21" t="s">
        <v>3904</v>
      </c>
      <c r="C1497" s="22" t="n">
        <v>630</v>
      </c>
      <c r="D1497" s="15" t="s">
        <v>73</v>
      </c>
    </row>
    <row r="1498" s="16" customFormat="true" ht="24" hidden="false" customHeight="true" outlineLevel="2" collapsed="false">
      <c r="A1498" s="20" t="s">
        <v>1521</v>
      </c>
      <c r="B1498" s="21" t="s">
        <v>3905</v>
      </c>
      <c r="C1498" s="22" t="n">
        <v>630</v>
      </c>
      <c r="D1498" s="15" t="s">
        <v>73</v>
      </c>
    </row>
    <row r="1499" s="16" customFormat="true" ht="24" hidden="false" customHeight="true" outlineLevel="2" collapsed="false">
      <c r="A1499" s="20" t="s">
        <v>1522</v>
      </c>
      <c r="B1499" s="21" t="s">
        <v>3906</v>
      </c>
      <c r="C1499" s="22" t="n">
        <v>630</v>
      </c>
      <c r="D1499" s="15" t="s">
        <v>73</v>
      </c>
    </row>
    <row r="1500" s="16" customFormat="true" ht="24" hidden="false" customHeight="true" outlineLevel="2" collapsed="false">
      <c r="A1500" s="20" t="s">
        <v>1523</v>
      </c>
      <c r="B1500" s="21" t="s">
        <v>3907</v>
      </c>
      <c r="C1500" s="22" t="n">
        <v>630</v>
      </c>
      <c r="D1500" s="15" t="s">
        <v>73</v>
      </c>
    </row>
    <row r="1501" s="16" customFormat="true" ht="24" hidden="false" customHeight="true" outlineLevel="2" collapsed="false">
      <c r="A1501" s="20" t="s">
        <v>1524</v>
      </c>
      <c r="B1501" s="21" t="s">
        <v>3908</v>
      </c>
      <c r="C1501" s="22" t="n">
        <v>630</v>
      </c>
      <c r="D1501" s="15" t="s">
        <v>73</v>
      </c>
    </row>
    <row r="1502" s="16" customFormat="true" ht="24" hidden="false" customHeight="true" outlineLevel="2" collapsed="false">
      <c r="A1502" s="20" t="s">
        <v>1525</v>
      </c>
      <c r="B1502" s="21" t="s">
        <v>3909</v>
      </c>
      <c r="C1502" s="22" t="n">
        <v>630</v>
      </c>
      <c r="D1502" s="15" t="s">
        <v>73</v>
      </c>
    </row>
    <row r="1503" s="16" customFormat="true" ht="12" hidden="false" customHeight="true" outlineLevel="2" collapsed="false">
      <c r="A1503" s="20" t="s">
        <v>1526</v>
      </c>
      <c r="B1503" s="21" t="s">
        <v>3910</v>
      </c>
      <c r="C1503" s="22" t="n">
        <v>400</v>
      </c>
      <c r="D1503" s="15" t="s">
        <v>31</v>
      </c>
    </row>
    <row r="1504" s="16" customFormat="true" ht="12" hidden="false" customHeight="true" outlineLevel="2" collapsed="false">
      <c r="A1504" s="20" t="s">
        <v>1527</v>
      </c>
      <c r="B1504" s="21" t="s">
        <v>3911</v>
      </c>
      <c r="C1504" s="22" t="n">
        <v>400</v>
      </c>
      <c r="D1504" s="15" t="s">
        <v>31</v>
      </c>
    </row>
    <row r="1505" s="16" customFormat="true" ht="12" hidden="false" customHeight="true" outlineLevel="2" collapsed="false">
      <c r="A1505" s="20" t="s">
        <v>1528</v>
      </c>
      <c r="B1505" s="21" t="s">
        <v>3912</v>
      </c>
      <c r="C1505" s="22" t="n">
        <v>400</v>
      </c>
      <c r="D1505" s="15" t="s">
        <v>31</v>
      </c>
    </row>
    <row r="1506" s="16" customFormat="true" ht="12" hidden="false" customHeight="true" outlineLevel="2" collapsed="false">
      <c r="A1506" s="20" t="s">
        <v>1529</v>
      </c>
      <c r="B1506" s="21" t="s">
        <v>3913</v>
      </c>
      <c r="C1506" s="22" t="n">
        <v>400</v>
      </c>
      <c r="D1506" s="15" t="s">
        <v>31</v>
      </c>
    </row>
    <row r="1507" s="16" customFormat="true" ht="12" hidden="false" customHeight="true" outlineLevel="2" collapsed="false">
      <c r="A1507" s="20" t="s">
        <v>1530</v>
      </c>
      <c r="B1507" s="21" t="s">
        <v>3914</v>
      </c>
      <c r="C1507" s="22" t="n">
        <v>400</v>
      </c>
      <c r="D1507" s="15" t="s">
        <v>31</v>
      </c>
    </row>
    <row r="1508" s="16" customFormat="true" ht="12" hidden="false" customHeight="true" outlineLevel="2" collapsed="false">
      <c r="A1508" s="20" t="s">
        <v>1531</v>
      </c>
      <c r="B1508" s="21" t="s">
        <v>3915</v>
      </c>
      <c r="C1508" s="22" t="n">
        <v>400</v>
      </c>
      <c r="D1508" s="15" t="s">
        <v>31</v>
      </c>
    </row>
    <row r="1509" s="16" customFormat="true" ht="12" hidden="false" customHeight="true" outlineLevel="2" collapsed="false">
      <c r="A1509" s="20" t="s">
        <v>1532</v>
      </c>
      <c r="B1509" s="21" t="s">
        <v>3916</v>
      </c>
      <c r="C1509" s="22" t="n">
        <v>400</v>
      </c>
      <c r="D1509" s="15" t="s">
        <v>31</v>
      </c>
    </row>
    <row r="1510" s="16" customFormat="true" ht="12" hidden="false" customHeight="true" outlineLevel="2" collapsed="false">
      <c r="A1510" s="20" t="s">
        <v>1533</v>
      </c>
      <c r="B1510" s="21" t="s">
        <v>3917</v>
      </c>
      <c r="C1510" s="22" t="n">
        <v>400</v>
      </c>
      <c r="D1510" s="15" t="s">
        <v>31</v>
      </c>
    </row>
    <row r="1511" s="16" customFormat="true" ht="12" hidden="false" customHeight="true" outlineLevel="2" collapsed="false">
      <c r="A1511" s="20" t="s">
        <v>1534</v>
      </c>
      <c r="B1511" s="21" t="s">
        <v>3918</v>
      </c>
      <c r="C1511" s="22" t="n">
        <v>905</v>
      </c>
      <c r="D1511" s="15" t="s">
        <v>506</v>
      </c>
    </row>
    <row r="1512" s="16" customFormat="true" ht="12" hidden="false" customHeight="true" outlineLevel="2" collapsed="false">
      <c r="A1512" s="20" t="s">
        <v>1535</v>
      </c>
      <c r="B1512" s="21" t="s">
        <v>3919</v>
      </c>
      <c r="C1512" s="22" t="n">
        <v>905</v>
      </c>
      <c r="D1512" s="15" t="s">
        <v>506</v>
      </c>
    </row>
    <row r="1513" s="16" customFormat="true" ht="12" hidden="false" customHeight="true" outlineLevel="2" collapsed="false">
      <c r="A1513" s="20" t="s">
        <v>1536</v>
      </c>
      <c r="B1513" s="21" t="s">
        <v>3920</v>
      </c>
      <c r="C1513" s="22" t="n">
        <v>905</v>
      </c>
      <c r="D1513" s="15" t="s">
        <v>237</v>
      </c>
    </row>
    <row r="1514" s="16" customFormat="true" ht="12" hidden="false" customHeight="true" outlineLevel="2" collapsed="false">
      <c r="A1514" s="20" t="s">
        <v>1537</v>
      </c>
      <c r="B1514" s="21" t="s">
        <v>3921</v>
      </c>
      <c r="C1514" s="22" t="n">
        <v>905</v>
      </c>
      <c r="D1514" s="15" t="s">
        <v>506</v>
      </c>
    </row>
    <row r="1515" s="16" customFormat="true" ht="12" hidden="false" customHeight="true" outlineLevel="2" collapsed="false">
      <c r="A1515" s="20" t="s">
        <v>1538</v>
      </c>
      <c r="B1515" s="21" t="s">
        <v>3922</v>
      </c>
      <c r="C1515" s="22" t="n">
        <v>905</v>
      </c>
      <c r="D1515" s="15" t="s">
        <v>237</v>
      </c>
    </row>
    <row r="1516" s="16" customFormat="true" ht="12" hidden="false" customHeight="true" outlineLevel="2" collapsed="false">
      <c r="A1516" s="20" t="s">
        <v>1539</v>
      </c>
      <c r="B1516" s="21" t="s">
        <v>3923</v>
      </c>
      <c r="C1516" s="22" t="n">
        <v>905</v>
      </c>
      <c r="D1516" s="15" t="s">
        <v>506</v>
      </c>
    </row>
    <row r="1517" s="16" customFormat="true" ht="12" hidden="false" customHeight="true" outlineLevel="2" collapsed="false">
      <c r="A1517" s="20" t="s">
        <v>1540</v>
      </c>
      <c r="B1517" s="21" t="s">
        <v>3924</v>
      </c>
      <c r="C1517" s="22" t="n">
        <v>905</v>
      </c>
      <c r="D1517" s="15" t="s">
        <v>237</v>
      </c>
    </row>
    <row r="1518" s="16" customFormat="true" ht="12" hidden="false" customHeight="true" outlineLevel="2" collapsed="false">
      <c r="A1518" s="20" t="s">
        <v>1541</v>
      </c>
      <c r="B1518" s="21" t="s">
        <v>3925</v>
      </c>
      <c r="C1518" s="22" t="n">
        <v>830</v>
      </c>
      <c r="D1518" s="15" t="s">
        <v>31</v>
      </c>
    </row>
    <row r="1519" s="16" customFormat="true" ht="12" hidden="false" customHeight="true" outlineLevel="2" collapsed="false">
      <c r="A1519" s="20" t="s">
        <v>1542</v>
      </c>
      <c r="B1519" s="21" t="s">
        <v>3926</v>
      </c>
      <c r="C1519" s="22" t="n">
        <v>370</v>
      </c>
      <c r="D1519" s="23" t="n">
        <v>1</v>
      </c>
    </row>
    <row r="1520" s="16" customFormat="true" ht="12" hidden="false" customHeight="true" outlineLevel="2" collapsed="false">
      <c r="A1520" s="20" t="s">
        <v>1543</v>
      </c>
      <c r="B1520" s="21" t="s">
        <v>3927</v>
      </c>
      <c r="C1520" s="22" t="n">
        <v>370</v>
      </c>
      <c r="D1520" s="23" t="n">
        <v>1</v>
      </c>
    </row>
    <row r="1521" s="16" customFormat="true" ht="12" hidden="false" customHeight="true" outlineLevel="2" collapsed="false">
      <c r="A1521" s="20" t="s">
        <v>1544</v>
      </c>
      <c r="B1521" s="21" t="s">
        <v>3928</v>
      </c>
      <c r="C1521" s="22" t="n">
        <v>370</v>
      </c>
      <c r="D1521" s="23" t="n">
        <v>1</v>
      </c>
    </row>
    <row r="1522" s="16" customFormat="true" ht="12" hidden="false" customHeight="true" outlineLevel="2" collapsed="false">
      <c r="A1522" s="20" t="s">
        <v>1545</v>
      </c>
      <c r="B1522" s="21" t="s">
        <v>3929</v>
      </c>
      <c r="C1522" s="22" t="n">
        <v>370</v>
      </c>
      <c r="D1522" s="23" t="n">
        <v>1</v>
      </c>
    </row>
    <row r="1523" s="16" customFormat="true" ht="12" hidden="false" customHeight="true" outlineLevel="2" collapsed="false">
      <c r="A1523" s="20" t="s">
        <v>1546</v>
      </c>
      <c r="B1523" s="21" t="s">
        <v>3930</v>
      </c>
      <c r="C1523" s="22" t="n">
        <v>370</v>
      </c>
      <c r="D1523" s="23" t="n">
        <v>1</v>
      </c>
    </row>
    <row r="1524" s="16" customFormat="true" ht="12" hidden="false" customHeight="true" outlineLevel="2" collapsed="false">
      <c r="A1524" s="20" t="s">
        <v>1547</v>
      </c>
      <c r="B1524" s="21" t="s">
        <v>3931</v>
      </c>
      <c r="C1524" s="22" t="n">
        <v>370</v>
      </c>
      <c r="D1524" s="23" t="n">
        <v>1</v>
      </c>
    </row>
    <row r="1525" s="16" customFormat="true" ht="12" hidden="false" customHeight="true" outlineLevel="2" collapsed="false">
      <c r="A1525" s="20" t="s">
        <v>1548</v>
      </c>
      <c r="B1525" s="21" t="s">
        <v>3932</v>
      </c>
      <c r="C1525" s="22" t="n">
        <v>370</v>
      </c>
      <c r="D1525" s="23" t="n">
        <v>1</v>
      </c>
    </row>
    <row r="1526" s="16" customFormat="true" ht="12" hidden="false" customHeight="true" outlineLevel="2" collapsed="false">
      <c r="A1526" s="20" t="s">
        <v>1549</v>
      </c>
      <c r="B1526" s="21" t="s">
        <v>3933</v>
      </c>
      <c r="C1526" s="22" t="n">
        <v>370</v>
      </c>
      <c r="D1526" s="23" t="n">
        <v>1</v>
      </c>
    </row>
    <row r="1527" s="16" customFormat="true" ht="12" hidden="false" customHeight="true" outlineLevel="2" collapsed="false">
      <c r="A1527" s="20" t="s">
        <v>1550</v>
      </c>
      <c r="B1527" s="21" t="s">
        <v>3934</v>
      </c>
      <c r="C1527" s="22" t="n">
        <v>370</v>
      </c>
      <c r="D1527" s="23" t="n">
        <v>1</v>
      </c>
    </row>
    <row r="1528" s="16" customFormat="true" ht="12" hidden="false" customHeight="true" outlineLevel="2" collapsed="false">
      <c r="A1528" s="20" t="s">
        <v>1551</v>
      </c>
      <c r="B1528" s="21" t="s">
        <v>3935</v>
      </c>
      <c r="C1528" s="22" t="n">
        <v>370</v>
      </c>
      <c r="D1528" s="23" t="n">
        <v>1</v>
      </c>
    </row>
    <row r="1529" s="16" customFormat="true" ht="12" hidden="false" customHeight="true" outlineLevel="2" collapsed="false">
      <c r="A1529" s="20" t="s">
        <v>1552</v>
      </c>
      <c r="B1529" s="21" t="s">
        <v>3936</v>
      </c>
      <c r="C1529" s="14" t="s">
        <v>3279</v>
      </c>
      <c r="D1529" s="23" t="n">
        <v>1</v>
      </c>
    </row>
    <row r="1530" s="16" customFormat="true" ht="24" hidden="false" customHeight="true" outlineLevel="2" collapsed="false">
      <c r="A1530" s="20" t="s">
        <v>1553</v>
      </c>
      <c r="B1530" s="21" t="s">
        <v>3937</v>
      </c>
      <c r="C1530" s="22" t="n">
        <v>370</v>
      </c>
      <c r="D1530" s="23" t="n">
        <v>1</v>
      </c>
    </row>
    <row r="1531" s="16" customFormat="true" ht="12" hidden="false" customHeight="true" outlineLevel="2" collapsed="false">
      <c r="A1531" s="20" t="s">
        <v>1554</v>
      </c>
      <c r="B1531" s="21" t="s">
        <v>3938</v>
      </c>
      <c r="C1531" s="22" t="n">
        <v>370</v>
      </c>
      <c r="D1531" s="23" t="n">
        <v>1</v>
      </c>
    </row>
    <row r="1532" s="16" customFormat="true" ht="12" hidden="false" customHeight="true" outlineLevel="2" collapsed="false">
      <c r="A1532" s="20" t="s">
        <v>1555</v>
      </c>
      <c r="B1532" s="21" t="s">
        <v>3939</v>
      </c>
      <c r="C1532" s="22" t="n">
        <v>370</v>
      </c>
      <c r="D1532" s="23" t="n">
        <v>1</v>
      </c>
    </row>
    <row r="1533" s="16" customFormat="true" ht="12" hidden="false" customHeight="true" outlineLevel="2" collapsed="false">
      <c r="A1533" s="20" t="s">
        <v>1556</v>
      </c>
      <c r="B1533" s="21" t="s">
        <v>3940</v>
      </c>
      <c r="C1533" s="22" t="n">
        <v>370</v>
      </c>
      <c r="D1533" s="23" t="n">
        <v>1</v>
      </c>
    </row>
    <row r="1534" s="16" customFormat="true" ht="12" hidden="false" customHeight="true" outlineLevel="2" collapsed="false">
      <c r="A1534" s="20" t="s">
        <v>1557</v>
      </c>
      <c r="B1534" s="21" t="s">
        <v>3941</v>
      </c>
      <c r="C1534" s="22" t="n">
        <v>370</v>
      </c>
      <c r="D1534" s="23" t="n">
        <v>1</v>
      </c>
    </row>
    <row r="1535" s="16" customFormat="true" ht="12" hidden="false" customHeight="true" outlineLevel="2" collapsed="false">
      <c r="A1535" s="20" t="s">
        <v>1558</v>
      </c>
      <c r="B1535" s="21" t="s">
        <v>3942</v>
      </c>
      <c r="C1535" s="22" t="n">
        <v>370</v>
      </c>
      <c r="D1535" s="23" t="n">
        <v>1</v>
      </c>
    </row>
    <row r="1536" s="16" customFormat="true" ht="12" hidden="false" customHeight="true" outlineLevel="2" collapsed="false">
      <c r="A1536" s="20" t="s">
        <v>1559</v>
      </c>
      <c r="B1536" s="21" t="s">
        <v>3943</v>
      </c>
      <c r="C1536" s="22" t="n">
        <v>370</v>
      </c>
      <c r="D1536" s="23" t="n">
        <v>1</v>
      </c>
    </row>
    <row r="1537" s="16" customFormat="true" ht="12" hidden="false" customHeight="true" outlineLevel="2" collapsed="false">
      <c r="A1537" s="20" t="s">
        <v>1560</v>
      </c>
      <c r="B1537" s="21" t="s">
        <v>3944</v>
      </c>
      <c r="C1537" s="22" t="n">
        <v>370</v>
      </c>
      <c r="D1537" s="23" t="n">
        <v>1</v>
      </c>
    </row>
    <row r="1538" s="16" customFormat="true" ht="12" hidden="false" customHeight="true" outlineLevel="2" collapsed="false">
      <c r="A1538" s="20" t="s">
        <v>1561</v>
      </c>
      <c r="B1538" s="21" t="s">
        <v>3945</v>
      </c>
      <c r="C1538" s="22" t="n">
        <v>370</v>
      </c>
      <c r="D1538" s="23" t="n">
        <v>1</v>
      </c>
    </row>
    <row r="1539" s="16" customFormat="true" ht="12" hidden="false" customHeight="true" outlineLevel="2" collapsed="false">
      <c r="A1539" s="20" t="s">
        <v>1562</v>
      </c>
      <c r="B1539" s="21" t="s">
        <v>3946</v>
      </c>
      <c r="C1539" s="22" t="n">
        <v>370</v>
      </c>
      <c r="D1539" s="23" t="n">
        <v>1</v>
      </c>
    </row>
    <row r="1540" s="16" customFormat="true" ht="12" hidden="false" customHeight="true" outlineLevel="2" collapsed="false">
      <c r="A1540" s="20" t="s">
        <v>1563</v>
      </c>
      <c r="B1540" s="21" t="s">
        <v>3947</v>
      </c>
      <c r="C1540" s="22" t="n">
        <v>370</v>
      </c>
      <c r="D1540" s="23" t="n">
        <v>1</v>
      </c>
    </row>
    <row r="1541" s="16" customFormat="true" ht="12" hidden="false" customHeight="true" outlineLevel="2" collapsed="false">
      <c r="A1541" s="20" t="s">
        <v>1564</v>
      </c>
      <c r="B1541" s="21" t="s">
        <v>3948</v>
      </c>
      <c r="C1541" s="22" t="n">
        <v>370</v>
      </c>
      <c r="D1541" s="23" t="n">
        <v>1</v>
      </c>
    </row>
    <row r="1542" s="16" customFormat="true" ht="12" hidden="false" customHeight="true" outlineLevel="2" collapsed="false">
      <c r="A1542" s="20" t="s">
        <v>1565</v>
      </c>
      <c r="B1542" s="21" t="s">
        <v>3949</v>
      </c>
      <c r="C1542" s="22" t="n">
        <v>370</v>
      </c>
      <c r="D1542" s="23" t="n">
        <v>1</v>
      </c>
    </row>
    <row r="1543" s="16" customFormat="true" ht="12" hidden="false" customHeight="true" outlineLevel="2" collapsed="false">
      <c r="A1543" s="20" t="s">
        <v>1566</v>
      </c>
      <c r="B1543" s="21" t="s">
        <v>3950</v>
      </c>
      <c r="C1543" s="22" t="n">
        <v>370</v>
      </c>
      <c r="D1543" s="23" t="n">
        <v>1</v>
      </c>
    </row>
    <row r="1544" s="16" customFormat="true" ht="12" hidden="false" customHeight="true" outlineLevel="2" collapsed="false">
      <c r="A1544" s="20" t="s">
        <v>1567</v>
      </c>
      <c r="B1544" s="21" t="s">
        <v>3951</v>
      </c>
      <c r="C1544" s="22" t="n">
        <v>370</v>
      </c>
      <c r="D1544" s="23" t="n">
        <v>1</v>
      </c>
    </row>
    <row r="1545" s="16" customFormat="true" ht="12" hidden="false" customHeight="true" outlineLevel="2" collapsed="false">
      <c r="A1545" s="20" t="s">
        <v>1568</v>
      </c>
      <c r="B1545" s="21" t="s">
        <v>3952</v>
      </c>
      <c r="C1545" s="22" t="n">
        <v>370</v>
      </c>
      <c r="D1545" s="23" t="n">
        <v>1</v>
      </c>
    </row>
    <row r="1546" s="16" customFormat="true" ht="12" hidden="false" customHeight="true" outlineLevel="2" collapsed="false">
      <c r="A1546" s="20" t="s">
        <v>1569</v>
      </c>
      <c r="B1546" s="21" t="s">
        <v>3953</v>
      </c>
      <c r="C1546" s="22" t="n">
        <v>370</v>
      </c>
      <c r="D1546" s="23" t="n">
        <v>1</v>
      </c>
    </row>
    <row r="1547" s="16" customFormat="true" ht="12" hidden="false" customHeight="true" outlineLevel="2" collapsed="false">
      <c r="A1547" s="20" t="s">
        <v>1570</v>
      </c>
      <c r="B1547" s="21" t="s">
        <v>3954</v>
      </c>
      <c r="C1547" s="22" t="n">
        <v>370</v>
      </c>
      <c r="D1547" s="23" t="n">
        <v>1</v>
      </c>
    </row>
    <row r="1548" s="16" customFormat="true" ht="12" hidden="false" customHeight="true" outlineLevel="2" collapsed="false">
      <c r="A1548" s="20" t="s">
        <v>1571</v>
      </c>
      <c r="B1548" s="21" t="s">
        <v>3955</v>
      </c>
      <c r="C1548" s="22" t="n">
        <v>390</v>
      </c>
      <c r="D1548" s="23" t="n">
        <v>1</v>
      </c>
    </row>
    <row r="1549" s="16" customFormat="true" ht="12" hidden="false" customHeight="true" outlineLevel="2" collapsed="false">
      <c r="A1549" s="20" t="s">
        <v>1572</v>
      </c>
      <c r="B1549" s="21" t="s">
        <v>3956</v>
      </c>
      <c r="C1549" s="22" t="n">
        <v>370</v>
      </c>
      <c r="D1549" s="23" t="n">
        <v>1</v>
      </c>
    </row>
    <row r="1550" s="16" customFormat="true" ht="12" hidden="false" customHeight="true" outlineLevel="2" collapsed="false">
      <c r="A1550" s="20" t="s">
        <v>1573</v>
      </c>
      <c r="B1550" s="21" t="s">
        <v>3957</v>
      </c>
      <c r="C1550" s="22" t="n">
        <v>370</v>
      </c>
      <c r="D1550" s="23" t="n">
        <v>1</v>
      </c>
    </row>
    <row r="1551" s="16" customFormat="true" ht="12" hidden="false" customHeight="true" outlineLevel="2" collapsed="false">
      <c r="A1551" s="20" t="s">
        <v>1574</v>
      </c>
      <c r="B1551" s="21" t="s">
        <v>3958</v>
      </c>
      <c r="C1551" s="22" t="n">
        <v>390</v>
      </c>
      <c r="D1551" s="15" t="s">
        <v>271</v>
      </c>
    </row>
    <row r="1552" s="16" customFormat="true" ht="12" hidden="false" customHeight="true" outlineLevel="2" collapsed="false">
      <c r="A1552" s="20" t="s">
        <v>1575</v>
      </c>
      <c r="B1552" s="21" t="s">
        <v>3959</v>
      </c>
      <c r="C1552" s="22" t="n">
        <v>370</v>
      </c>
      <c r="D1552" s="23" t="n">
        <v>1</v>
      </c>
    </row>
    <row r="1553" s="16" customFormat="true" ht="12" hidden="false" customHeight="true" outlineLevel="2" collapsed="false">
      <c r="A1553" s="20" t="s">
        <v>1576</v>
      </c>
      <c r="B1553" s="21" t="s">
        <v>3960</v>
      </c>
      <c r="C1553" s="22" t="n">
        <v>370</v>
      </c>
      <c r="D1553" s="23" t="n">
        <v>1</v>
      </c>
    </row>
    <row r="1554" s="16" customFormat="true" ht="12" hidden="false" customHeight="true" outlineLevel="2" collapsed="false">
      <c r="A1554" s="20" t="s">
        <v>1577</v>
      </c>
      <c r="B1554" s="21" t="s">
        <v>3961</v>
      </c>
      <c r="C1554" s="22" t="n">
        <v>370</v>
      </c>
      <c r="D1554" s="23" t="n">
        <v>1</v>
      </c>
    </row>
    <row r="1555" s="16" customFormat="true" ht="12" hidden="false" customHeight="true" outlineLevel="2" collapsed="false">
      <c r="A1555" s="20" t="s">
        <v>1578</v>
      </c>
      <c r="B1555" s="21" t="s">
        <v>3962</v>
      </c>
      <c r="C1555" s="22" t="n">
        <v>370</v>
      </c>
      <c r="D1555" s="23" t="n">
        <v>1</v>
      </c>
    </row>
    <row r="1556" s="16" customFormat="true" ht="12" hidden="false" customHeight="true" outlineLevel="2" collapsed="false">
      <c r="A1556" s="20" t="s">
        <v>1579</v>
      </c>
      <c r="B1556" s="21" t="s">
        <v>3963</v>
      </c>
      <c r="C1556" s="22" t="n">
        <v>370</v>
      </c>
      <c r="D1556" s="23" t="n">
        <v>1</v>
      </c>
    </row>
    <row r="1557" s="16" customFormat="true" ht="12" hidden="false" customHeight="true" outlineLevel="2" collapsed="false">
      <c r="A1557" s="20" t="s">
        <v>1580</v>
      </c>
      <c r="B1557" s="21" t="s">
        <v>3964</v>
      </c>
      <c r="C1557" s="22" t="n">
        <v>370</v>
      </c>
      <c r="D1557" s="23" t="n">
        <v>1</v>
      </c>
    </row>
    <row r="1558" s="16" customFormat="true" ht="12" hidden="false" customHeight="true" outlineLevel="2" collapsed="false">
      <c r="A1558" s="20" t="s">
        <v>1581</v>
      </c>
      <c r="B1558" s="21" t="s">
        <v>3965</v>
      </c>
      <c r="C1558" s="22" t="n">
        <v>370</v>
      </c>
      <c r="D1558" s="23" t="n">
        <v>1</v>
      </c>
    </row>
    <row r="1559" s="16" customFormat="true" ht="12" hidden="false" customHeight="true" outlineLevel="2" collapsed="false">
      <c r="A1559" s="20" t="s">
        <v>1582</v>
      </c>
      <c r="B1559" s="21" t="s">
        <v>3966</v>
      </c>
      <c r="C1559" s="22" t="n">
        <v>370</v>
      </c>
      <c r="D1559" s="23" t="n">
        <v>1</v>
      </c>
    </row>
    <row r="1560" s="16" customFormat="true" ht="12" hidden="false" customHeight="true" outlineLevel="2" collapsed="false">
      <c r="A1560" s="20" t="s">
        <v>1583</v>
      </c>
      <c r="B1560" s="21" t="s">
        <v>3967</v>
      </c>
      <c r="C1560" s="22" t="n">
        <v>370</v>
      </c>
      <c r="D1560" s="23" t="n">
        <v>1</v>
      </c>
    </row>
    <row r="1561" s="16" customFormat="true" ht="36" hidden="false" customHeight="true" outlineLevel="2" collapsed="false">
      <c r="A1561" s="20" t="s">
        <v>1584</v>
      </c>
      <c r="B1561" s="21" t="s">
        <v>3968</v>
      </c>
      <c r="C1561" s="22" t="n">
        <v>520</v>
      </c>
      <c r="D1561" s="23" t="n">
        <v>1</v>
      </c>
    </row>
    <row r="1562" s="16" customFormat="true" ht="36" hidden="false" customHeight="true" outlineLevel="2" collapsed="false">
      <c r="A1562" s="20" t="s">
        <v>1585</v>
      </c>
      <c r="B1562" s="21" t="s">
        <v>3969</v>
      </c>
      <c r="C1562" s="22" t="n">
        <v>520</v>
      </c>
      <c r="D1562" s="23" t="n">
        <v>1</v>
      </c>
    </row>
    <row r="1563" s="16" customFormat="true" ht="36" hidden="false" customHeight="true" outlineLevel="2" collapsed="false">
      <c r="A1563" s="20" t="s">
        <v>1586</v>
      </c>
      <c r="B1563" s="21" t="s">
        <v>3970</v>
      </c>
      <c r="C1563" s="22" t="n">
        <v>520</v>
      </c>
      <c r="D1563" s="23" t="n">
        <v>1</v>
      </c>
    </row>
    <row r="1564" s="16" customFormat="true" ht="24" hidden="false" customHeight="true" outlineLevel="2" collapsed="false">
      <c r="A1564" s="20" t="s">
        <v>1587</v>
      </c>
      <c r="B1564" s="21" t="s">
        <v>3971</v>
      </c>
      <c r="C1564" s="22" t="n">
        <v>520</v>
      </c>
      <c r="D1564" s="23" t="n">
        <v>1</v>
      </c>
    </row>
    <row r="1565" s="16" customFormat="true" ht="24" hidden="false" customHeight="true" outlineLevel="2" collapsed="false">
      <c r="A1565" s="20" t="s">
        <v>1588</v>
      </c>
      <c r="B1565" s="21" t="s">
        <v>3972</v>
      </c>
      <c r="C1565" s="22" t="n">
        <v>520</v>
      </c>
      <c r="D1565" s="23" t="n">
        <v>1</v>
      </c>
    </row>
    <row r="1566" s="16" customFormat="true" ht="24" hidden="false" customHeight="true" outlineLevel="2" collapsed="false">
      <c r="A1566" s="20" t="s">
        <v>1589</v>
      </c>
      <c r="B1566" s="21" t="s">
        <v>3973</v>
      </c>
      <c r="C1566" s="22" t="n">
        <v>520</v>
      </c>
      <c r="D1566" s="23" t="n">
        <v>1</v>
      </c>
    </row>
    <row r="1567" s="16" customFormat="true" ht="24" hidden="false" customHeight="true" outlineLevel="2" collapsed="false">
      <c r="A1567" s="20" t="s">
        <v>1590</v>
      </c>
      <c r="B1567" s="21" t="s">
        <v>3974</v>
      </c>
      <c r="C1567" s="22" t="n">
        <v>750</v>
      </c>
      <c r="D1567" s="15" t="s">
        <v>1246</v>
      </c>
    </row>
    <row r="1568" s="16" customFormat="true" ht="36" hidden="false" customHeight="true" outlineLevel="2" collapsed="false">
      <c r="A1568" s="20" t="s">
        <v>1591</v>
      </c>
      <c r="B1568" s="21" t="s">
        <v>3975</v>
      </c>
      <c r="C1568" s="22" t="n">
        <v>400</v>
      </c>
      <c r="D1568" s="23" t="n">
        <v>1</v>
      </c>
    </row>
    <row r="1569" s="16" customFormat="true" ht="24" hidden="false" customHeight="true" outlineLevel="2" collapsed="false">
      <c r="A1569" s="20" t="s">
        <v>1592</v>
      </c>
      <c r="B1569" s="21" t="s">
        <v>3976</v>
      </c>
      <c r="C1569" s="22" t="n">
        <v>450</v>
      </c>
      <c r="D1569" s="15" t="s">
        <v>271</v>
      </c>
    </row>
    <row r="1570" s="16" customFormat="true" ht="24" hidden="false" customHeight="true" outlineLevel="2" collapsed="false">
      <c r="A1570" s="20" t="s">
        <v>1593</v>
      </c>
      <c r="B1570" s="21" t="s">
        <v>3977</v>
      </c>
      <c r="C1570" s="22" t="n">
        <v>390</v>
      </c>
      <c r="D1570" s="23" t="n">
        <v>1</v>
      </c>
    </row>
    <row r="1571" s="16" customFormat="true" ht="12" hidden="false" customHeight="true" outlineLevel="2" collapsed="false">
      <c r="A1571" s="20" t="s">
        <v>1594</v>
      </c>
      <c r="B1571" s="21" t="s">
        <v>3978</v>
      </c>
      <c r="C1571" s="14" t="s">
        <v>3979</v>
      </c>
      <c r="D1571" s="15" t="s">
        <v>73</v>
      </c>
    </row>
    <row r="1572" s="16" customFormat="true" ht="12" hidden="false" customHeight="true" outlineLevel="2" collapsed="false">
      <c r="A1572" s="20" t="s">
        <v>1595</v>
      </c>
      <c r="B1572" s="21" t="s">
        <v>3980</v>
      </c>
      <c r="C1572" s="22" t="n">
        <v>370</v>
      </c>
      <c r="D1572" s="23" t="n">
        <v>1</v>
      </c>
    </row>
    <row r="1573" s="16" customFormat="true" ht="12" hidden="false" customHeight="true" outlineLevel="2" collapsed="false">
      <c r="A1573" s="20" t="s">
        <v>1596</v>
      </c>
      <c r="B1573" s="21" t="s">
        <v>3981</v>
      </c>
      <c r="C1573" s="22" t="n">
        <v>695</v>
      </c>
      <c r="D1573" s="23" t="n">
        <v>1</v>
      </c>
    </row>
    <row r="1574" s="16" customFormat="true" ht="12" hidden="false" customHeight="true" outlineLevel="2" collapsed="false">
      <c r="A1574" s="20" t="s">
        <v>1597</v>
      </c>
      <c r="B1574" s="21" t="s">
        <v>3982</v>
      </c>
      <c r="C1574" s="14" t="s">
        <v>3983</v>
      </c>
      <c r="D1574" s="23" t="n">
        <v>1</v>
      </c>
    </row>
    <row r="1575" s="16" customFormat="true" ht="12" hidden="false" customHeight="true" outlineLevel="2" collapsed="false">
      <c r="A1575" s="20" t="s">
        <v>1598</v>
      </c>
      <c r="B1575" s="21" t="s">
        <v>3984</v>
      </c>
      <c r="C1575" s="22" t="n">
        <v>370</v>
      </c>
      <c r="D1575" s="23" t="n">
        <v>1</v>
      </c>
    </row>
    <row r="1576" s="16" customFormat="true" ht="24" hidden="false" customHeight="true" outlineLevel="2" collapsed="false">
      <c r="A1576" s="20" t="s">
        <v>1599</v>
      </c>
      <c r="B1576" s="21" t="s">
        <v>3985</v>
      </c>
      <c r="C1576" s="22" t="n">
        <v>520</v>
      </c>
      <c r="D1576" s="23" t="n">
        <v>1</v>
      </c>
    </row>
    <row r="1577" s="16" customFormat="true" ht="24" hidden="false" customHeight="true" outlineLevel="2" collapsed="false">
      <c r="A1577" s="20" t="s">
        <v>1600</v>
      </c>
      <c r="B1577" s="21" t="s">
        <v>3986</v>
      </c>
      <c r="C1577" s="14" t="s">
        <v>2892</v>
      </c>
      <c r="D1577" s="15" t="s">
        <v>271</v>
      </c>
    </row>
    <row r="1578" s="16" customFormat="true" ht="24" hidden="false" customHeight="true" outlineLevel="2" collapsed="false">
      <c r="A1578" s="20" t="s">
        <v>1601</v>
      </c>
      <c r="B1578" s="21" t="s">
        <v>3987</v>
      </c>
      <c r="C1578" s="14" t="s">
        <v>2892</v>
      </c>
      <c r="D1578" s="15" t="s">
        <v>271</v>
      </c>
    </row>
    <row r="1579" s="16" customFormat="true" ht="12" hidden="false" customHeight="true" outlineLevel="2" collapsed="false">
      <c r="A1579" s="20" t="s">
        <v>1602</v>
      </c>
      <c r="B1579" s="21" t="s">
        <v>3988</v>
      </c>
      <c r="C1579" s="14" t="s">
        <v>3279</v>
      </c>
      <c r="D1579" s="23" t="n">
        <v>1</v>
      </c>
    </row>
    <row r="1580" s="16" customFormat="true" ht="24" hidden="false" customHeight="true" outlineLevel="2" collapsed="false">
      <c r="A1580" s="20" t="s">
        <v>1603</v>
      </c>
      <c r="B1580" s="21" t="s">
        <v>3989</v>
      </c>
      <c r="C1580" s="14" t="s">
        <v>3279</v>
      </c>
      <c r="D1580" s="23" t="n">
        <v>1</v>
      </c>
    </row>
    <row r="1581" s="16" customFormat="true" ht="24" hidden="false" customHeight="true" outlineLevel="2" collapsed="false">
      <c r="A1581" s="20" t="s">
        <v>1604</v>
      </c>
      <c r="B1581" s="21" t="s">
        <v>3990</v>
      </c>
      <c r="C1581" s="14" t="s">
        <v>3279</v>
      </c>
      <c r="D1581" s="23" t="n">
        <v>1</v>
      </c>
    </row>
    <row r="1582" s="16" customFormat="true" ht="24" hidden="false" customHeight="true" outlineLevel="2" collapsed="false">
      <c r="A1582" s="20" t="s">
        <v>1605</v>
      </c>
      <c r="B1582" s="21" t="s">
        <v>3991</v>
      </c>
      <c r="C1582" s="22" t="n">
        <v>610</v>
      </c>
      <c r="D1582" s="23" t="n">
        <v>1</v>
      </c>
    </row>
    <row r="1583" s="16" customFormat="true" ht="24" hidden="false" customHeight="true" outlineLevel="2" collapsed="false">
      <c r="A1583" s="20" t="s">
        <v>1606</v>
      </c>
      <c r="B1583" s="21" t="s">
        <v>3992</v>
      </c>
      <c r="C1583" s="22" t="n">
        <v>390</v>
      </c>
      <c r="D1583" s="15" t="s">
        <v>271</v>
      </c>
    </row>
    <row r="1584" s="16" customFormat="true" ht="12" hidden="false" customHeight="true" outlineLevel="2" collapsed="false">
      <c r="A1584" s="20" t="s">
        <v>1607</v>
      </c>
      <c r="B1584" s="21" t="s">
        <v>3993</v>
      </c>
      <c r="C1584" s="14" t="s">
        <v>3279</v>
      </c>
      <c r="D1584" s="15" t="s">
        <v>271</v>
      </c>
    </row>
    <row r="1585" s="16" customFormat="true" ht="12" hidden="false" customHeight="true" outlineLevel="2" collapsed="false">
      <c r="A1585" s="20" t="s">
        <v>1608</v>
      </c>
      <c r="B1585" s="21" t="s">
        <v>3994</v>
      </c>
      <c r="C1585" s="14" t="s">
        <v>3279</v>
      </c>
      <c r="D1585" s="15" t="s">
        <v>271</v>
      </c>
    </row>
    <row r="1586" s="16" customFormat="true" ht="24" hidden="false" customHeight="true" outlineLevel="2" collapsed="false">
      <c r="A1586" s="20" t="s">
        <v>1609</v>
      </c>
      <c r="B1586" s="21" t="s">
        <v>3995</v>
      </c>
      <c r="C1586" s="14" t="s">
        <v>3279</v>
      </c>
      <c r="D1586" s="15" t="s">
        <v>271</v>
      </c>
    </row>
    <row r="1587" s="16" customFormat="true" ht="12" hidden="false" customHeight="true" outlineLevel="2" collapsed="false">
      <c r="A1587" s="20" t="s">
        <v>1610</v>
      </c>
      <c r="B1587" s="21" t="s">
        <v>3996</v>
      </c>
      <c r="C1587" s="22" t="n">
        <v>520</v>
      </c>
      <c r="D1587" s="23" t="n">
        <v>1</v>
      </c>
    </row>
    <row r="1588" s="16" customFormat="true" ht="12" hidden="false" customHeight="true" outlineLevel="2" collapsed="false">
      <c r="A1588" s="20" t="s">
        <v>1611</v>
      </c>
      <c r="B1588" s="21" t="s">
        <v>3997</v>
      </c>
      <c r="C1588" s="22" t="n">
        <v>520</v>
      </c>
      <c r="D1588" s="15" t="s">
        <v>271</v>
      </c>
    </row>
    <row r="1589" s="16" customFormat="true" ht="12" hidden="false" customHeight="true" outlineLevel="2" collapsed="false">
      <c r="A1589" s="20" t="s">
        <v>1612</v>
      </c>
      <c r="B1589" s="21" t="s">
        <v>3998</v>
      </c>
      <c r="C1589" s="22" t="n">
        <v>520</v>
      </c>
      <c r="D1589" s="23" t="n">
        <v>1</v>
      </c>
    </row>
    <row r="1590" s="16" customFormat="true" ht="12" hidden="false" customHeight="true" outlineLevel="2" collapsed="false">
      <c r="A1590" s="20" t="s">
        <v>1613</v>
      </c>
      <c r="B1590" s="21" t="s">
        <v>3999</v>
      </c>
      <c r="C1590" s="22" t="n">
        <v>390</v>
      </c>
      <c r="D1590" s="15" t="s">
        <v>271</v>
      </c>
    </row>
    <row r="1591" s="16" customFormat="true" ht="12" hidden="false" customHeight="true" outlineLevel="2" collapsed="false">
      <c r="A1591" s="20" t="s">
        <v>1614</v>
      </c>
      <c r="B1591" s="21" t="s">
        <v>4000</v>
      </c>
      <c r="C1591" s="22" t="n">
        <v>450</v>
      </c>
      <c r="D1591" s="23" t="n">
        <v>1</v>
      </c>
    </row>
    <row r="1592" s="16" customFormat="true" ht="12" hidden="false" customHeight="true" outlineLevel="2" collapsed="false">
      <c r="A1592" s="20" t="s">
        <v>1615</v>
      </c>
      <c r="B1592" s="21" t="s">
        <v>4001</v>
      </c>
      <c r="C1592" s="22" t="n">
        <v>390</v>
      </c>
      <c r="D1592" s="23" t="n">
        <v>1</v>
      </c>
    </row>
    <row r="1593" s="16" customFormat="true" ht="12" hidden="false" customHeight="true" outlineLevel="2" collapsed="false">
      <c r="A1593" s="20" t="s">
        <v>1616</v>
      </c>
      <c r="B1593" s="21" t="s">
        <v>4002</v>
      </c>
      <c r="C1593" s="22" t="n">
        <v>520</v>
      </c>
      <c r="D1593" s="23" t="n">
        <v>1</v>
      </c>
    </row>
    <row r="1594" s="16" customFormat="true" ht="12" hidden="false" customHeight="true" outlineLevel="2" collapsed="false">
      <c r="A1594" s="20" t="s">
        <v>1617</v>
      </c>
      <c r="B1594" s="21" t="s">
        <v>4003</v>
      </c>
      <c r="C1594" s="22" t="n">
        <v>390</v>
      </c>
      <c r="D1594" s="23" t="n">
        <v>1</v>
      </c>
    </row>
    <row r="1595" s="16" customFormat="true" ht="12" hidden="false" customHeight="true" outlineLevel="2" collapsed="false">
      <c r="A1595" s="20" t="s">
        <v>1618</v>
      </c>
      <c r="B1595" s="21" t="s">
        <v>4004</v>
      </c>
      <c r="C1595" s="22" t="n">
        <v>390</v>
      </c>
      <c r="D1595" s="23" t="n">
        <v>1</v>
      </c>
    </row>
    <row r="1596" s="16" customFormat="true" ht="12" hidden="false" customHeight="true" outlineLevel="2" collapsed="false">
      <c r="A1596" s="20" t="s">
        <v>1619</v>
      </c>
      <c r="B1596" s="21" t="s">
        <v>4005</v>
      </c>
      <c r="C1596" s="22" t="n">
        <v>520</v>
      </c>
      <c r="D1596" s="23" t="n">
        <v>1</v>
      </c>
    </row>
    <row r="1597" s="16" customFormat="true" ht="12" hidden="false" customHeight="true" outlineLevel="2" collapsed="false">
      <c r="A1597" s="20" t="s">
        <v>1620</v>
      </c>
      <c r="B1597" s="21" t="s">
        <v>4006</v>
      </c>
      <c r="C1597" s="22" t="n">
        <v>520</v>
      </c>
      <c r="D1597" s="23" t="n">
        <v>1</v>
      </c>
    </row>
    <row r="1598" s="16" customFormat="true" ht="12" hidden="false" customHeight="true" outlineLevel="2" collapsed="false">
      <c r="A1598" s="20" t="s">
        <v>1621</v>
      </c>
      <c r="B1598" s="21" t="s">
        <v>4007</v>
      </c>
      <c r="C1598" s="22" t="n">
        <v>520</v>
      </c>
      <c r="D1598" s="23" t="n">
        <v>1</v>
      </c>
    </row>
    <row r="1599" s="16" customFormat="true" ht="12" hidden="false" customHeight="true" outlineLevel="2" collapsed="false">
      <c r="A1599" s="20" t="s">
        <v>1622</v>
      </c>
      <c r="B1599" s="21" t="s">
        <v>4008</v>
      </c>
      <c r="C1599" s="22" t="n">
        <v>390</v>
      </c>
      <c r="D1599" s="23" t="n">
        <v>1</v>
      </c>
    </row>
    <row r="1600" s="16" customFormat="true" ht="24" hidden="false" customHeight="true" outlineLevel="2" collapsed="false">
      <c r="A1600" s="20" t="s">
        <v>1623</v>
      </c>
      <c r="B1600" s="21" t="s">
        <v>4009</v>
      </c>
      <c r="C1600" s="22" t="n">
        <v>520</v>
      </c>
      <c r="D1600" s="23" t="n">
        <v>1</v>
      </c>
    </row>
    <row r="1601" s="16" customFormat="true" ht="24" hidden="false" customHeight="true" outlineLevel="2" collapsed="false">
      <c r="A1601" s="20" t="s">
        <v>1624</v>
      </c>
      <c r="B1601" s="21" t="s">
        <v>4010</v>
      </c>
      <c r="C1601" s="14" t="s">
        <v>3279</v>
      </c>
      <c r="D1601" s="23" t="n">
        <v>1</v>
      </c>
    </row>
    <row r="1602" s="16" customFormat="true" ht="24" hidden="false" customHeight="true" outlineLevel="2" collapsed="false">
      <c r="A1602" s="20" t="s">
        <v>1625</v>
      </c>
      <c r="B1602" s="21" t="s">
        <v>4011</v>
      </c>
      <c r="C1602" s="14" t="s">
        <v>3279</v>
      </c>
      <c r="D1602" s="23" t="n">
        <v>1</v>
      </c>
    </row>
    <row r="1603" s="16" customFormat="true" ht="24" hidden="false" customHeight="true" outlineLevel="2" collapsed="false">
      <c r="A1603" s="20" t="s">
        <v>1626</v>
      </c>
      <c r="B1603" s="21" t="s">
        <v>4012</v>
      </c>
      <c r="C1603" s="14" t="s">
        <v>3279</v>
      </c>
      <c r="D1603" s="23" t="n">
        <v>1</v>
      </c>
    </row>
    <row r="1604" s="16" customFormat="true" ht="24" hidden="false" customHeight="true" outlineLevel="2" collapsed="false">
      <c r="A1604" s="20" t="s">
        <v>1627</v>
      </c>
      <c r="B1604" s="21" t="s">
        <v>4013</v>
      </c>
      <c r="C1604" s="14" t="s">
        <v>3279</v>
      </c>
      <c r="D1604" s="23" t="n">
        <v>1</v>
      </c>
    </row>
    <row r="1605" s="16" customFormat="true" ht="24" hidden="false" customHeight="true" outlineLevel="2" collapsed="false">
      <c r="A1605" s="20" t="s">
        <v>1628</v>
      </c>
      <c r="B1605" s="21" t="s">
        <v>4014</v>
      </c>
      <c r="C1605" s="14" t="s">
        <v>3279</v>
      </c>
      <c r="D1605" s="23" t="n">
        <v>1</v>
      </c>
    </row>
    <row r="1606" s="16" customFormat="true" ht="24" hidden="false" customHeight="true" outlineLevel="2" collapsed="false">
      <c r="A1606" s="20" t="s">
        <v>1629</v>
      </c>
      <c r="B1606" s="21" t="s">
        <v>4015</v>
      </c>
      <c r="C1606" s="22" t="n">
        <v>970</v>
      </c>
      <c r="D1606" s="23" t="n">
        <v>1</v>
      </c>
    </row>
    <row r="1607" s="16" customFormat="true" ht="24" hidden="false" customHeight="true" outlineLevel="2" collapsed="false">
      <c r="A1607" s="20" t="s">
        <v>1630</v>
      </c>
      <c r="B1607" s="21" t="s">
        <v>4016</v>
      </c>
      <c r="C1607" s="14" t="s">
        <v>3279</v>
      </c>
      <c r="D1607" s="23" t="n">
        <v>1</v>
      </c>
    </row>
    <row r="1608" s="16" customFormat="true" ht="12" hidden="false" customHeight="true" outlineLevel="2" collapsed="false">
      <c r="A1608" s="20" t="s">
        <v>1631</v>
      </c>
      <c r="B1608" s="21" t="s">
        <v>4017</v>
      </c>
      <c r="C1608" s="22" t="n">
        <v>520</v>
      </c>
      <c r="D1608" s="23" t="n">
        <v>1</v>
      </c>
    </row>
    <row r="1609" s="16" customFormat="true" ht="12" hidden="false" customHeight="true" outlineLevel="2" collapsed="false">
      <c r="A1609" s="20" t="s">
        <v>1632</v>
      </c>
      <c r="B1609" s="21" t="s">
        <v>4018</v>
      </c>
      <c r="C1609" s="22" t="n">
        <v>520</v>
      </c>
      <c r="D1609" s="23" t="n">
        <v>1</v>
      </c>
    </row>
    <row r="1610" s="16" customFormat="true" ht="12" hidden="false" customHeight="true" outlineLevel="2" collapsed="false">
      <c r="A1610" s="20" t="s">
        <v>1633</v>
      </c>
      <c r="B1610" s="21" t="s">
        <v>4019</v>
      </c>
      <c r="C1610" s="22" t="n">
        <v>520</v>
      </c>
      <c r="D1610" s="23" t="n">
        <v>1</v>
      </c>
    </row>
    <row r="1611" s="16" customFormat="true" ht="12" hidden="false" customHeight="true" outlineLevel="2" collapsed="false">
      <c r="A1611" s="20" t="s">
        <v>1634</v>
      </c>
      <c r="B1611" s="21" t="s">
        <v>4020</v>
      </c>
      <c r="C1611" s="22" t="n">
        <v>520</v>
      </c>
      <c r="D1611" s="15" t="s">
        <v>271</v>
      </c>
    </row>
    <row r="1612" s="16" customFormat="true" ht="12" hidden="false" customHeight="true" outlineLevel="2" collapsed="false">
      <c r="A1612" s="20" t="s">
        <v>1635</v>
      </c>
      <c r="B1612" s="21" t="s">
        <v>4021</v>
      </c>
      <c r="C1612" s="22" t="n">
        <v>520</v>
      </c>
      <c r="D1612" s="23" t="n">
        <v>1</v>
      </c>
    </row>
    <row r="1613" s="16" customFormat="true" ht="12" hidden="false" customHeight="true" outlineLevel="2" collapsed="false">
      <c r="A1613" s="20" t="s">
        <v>1636</v>
      </c>
      <c r="B1613" s="21" t="s">
        <v>4022</v>
      </c>
      <c r="C1613" s="22" t="n">
        <v>520</v>
      </c>
      <c r="D1613" s="15" t="s">
        <v>271</v>
      </c>
    </row>
    <row r="1614" s="16" customFormat="true" ht="12" hidden="false" customHeight="true" outlineLevel="2" collapsed="false">
      <c r="A1614" s="20" t="s">
        <v>1637</v>
      </c>
      <c r="B1614" s="21" t="s">
        <v>4023</v>
      </c>
      <c r="C1614" s="22" t="n">
        <v>520</v>
      </c>
      <c r="D1614" s="23" t="n">
        <v>1</v>
      </c>
    </row>
    <row r="1615" s="16" customFormat="true" ht="12" hidden="false" customHeight="true" outlineLevel="2" collapsed="false">
      <c r="A1615" s="20" t="s">
        <v>1638</v>
      </c>
      <c r="B1615" s="21" t="s">
        <v>4024</v>
      </c>
      <c r="C1615" s="22" t="n">
        <v>520</v>
      </c>
      <c r="D1615" s="23" t="n">
        <v>1</v>
      </c>
    </row>
    <row r="1616" s="16" customFormat="true" ht="12" hidden="false" customHeight="true" outlineLevel="2" collapsed="false">
      <c r="A1616" s="20" t="s">
        <v>1639</v>
      </c>
      <c r="B1616" s="21" t="s">
        <v>4025</v>
      </c>
      <c r="C1616" s="22" t="n">
        <v>520</v>
      </c>
      <c r="D1616" s="15" t="s">
        <v>271</v>
      </c>
    </row>
    <row r="1617" s="16" customFormat="true" ht="12" hidden="false" customHeight="true" outlineLevel="2" collapsed="false">
      <c r="A1617" s="20" t="s">
        <v>1640</v>
      </c>
      <c r="B1617" s="21" t="s">
        <v>4026</v>
      </c>
      <c r="C1617" s="22" t="n">
        <v>520</v>
      </c>
      <c r="D1617" s="15" t="s">
        <v>271</v>
      </c>
    </row>
    <row r="1618" s="16" customFormat="true" ht="12" hidden="false" customHeight="true" outlineLevel="2" collapsed="false">
      <c r="A1618" s="20" t="s">
        <v>1641</v>
      </c>
      <c r="B1618" s="21" t="s">
        <v>4027</v>
      </c>
      <c r="C1618" s="22" t="n">
        <v>520</v>
      </c>
      <c r="D1618" s="15" t="s">
        <v>271</v>
      </c>
    </row>
    <row r="1619" s="16" customFormat="true" ht="12" hidden="false" customHeight="true" outlineLevel="2" collapsed="false">
      <c r="A1619" s="20" t="s">
        <v>1642</v>
      </c>
      <c r="B1619" s="21" t="s">
        <v>4028</v>
      </c>
      <c r="C1619" s="22" t="n">
        <v>520</v>
      </c>
      <c r="D1619" s="15" t="s">
        <v>271</v>
      </c>
    </row>
    <row r="1620" s="16" customFormat="true" ht="12" hidden="false" customHeight="true" outlineLevel="2" collapsed="false">
      <c r="A1620" s="20" t="s">
        <v>1643</v>
      </c>
      <c r="B1620" s="21" t="s">
        <v>4029</v>
      </c>
      <c r="C1620" s="22" t="n">
        <v>520</v>
      </c>
      <c r="D1620" s="15" t="s">
        <v>271</v>
      </c>
    </row>
    <row r="1621" s="16" customFormat="true" ht="12" hidden="false" customHeight="true" outlineLevel="2" collapsed="false">
      <c r="A1621" s="20" t="s">
        <v>1644</v>
      </c>
      <c r="B1621" s="21" t="s">
        <v>4030</v>
      </c>
      <c r="C1621" s="22" t="n">
        <v>520</v>
      </c>
      <c r="D1621" s="23" t="n">
        <v>1</v>
      </c>
    </row>
    <row r="1622" s="16" customFormat="true" ht="12" hidden="false" customHeight="true" outlineLevel="2" collapsed="false">
      <c r="A1622" s="20" t="s">
        <v>1645</v>
      </c>
      <c r="B1622" s="21" t="s">
        <v>4031</v>
      </c>
      <c r="C1622" s="22" t="n">
        <v>520</v>
      </c>
      <c r="D1622" s="23" t="n">
        <v>1</v>
      </c>
    </row>
    <row r="1623" s="16" customFormat="true" ht="12" hidden="false" customHeight="true" outlineLevel="2" collapsed="false">
      <c r="A1623" s="20" t="s">
        <v>1646</v>
      </c>
      <c r="B1623" s="21" t="s">
        <v>4032</v>
      </c>
      <c r="C1623" s="22" t="n">
        <v>520</v>
      </c>
      <c r="D1623" s="15" t="s">
        <v>271</v>
      </c>
    </row>
    <row r="1624" s="16" customFormat="true" ht="12" hidden="false" customHeight="true" outlineLevel="2" collapsed="false">
      <c r="A1624" s="20" t="s">
        <v>1647</v>
      </c>
      <c r="B1624" s="21" t="s">
        <v>4033</v>
      </c>
      <c r="C1624" s="22" t="n">
        <v>520</v>
      </c>
      <c r="D1624" s="15" t="s">
        <v>271</v>
      </c>
    </row>
    <row r="1625" s="16" customFormat="true" ht="12" hidden="false" customHeight="true" outlineLevel="2" collapsed="false">
      <c r="A1625" s="20" t="s">
        <v>1648</v>
      </c>
      <c r="B1625" s="21" t="s">
        <v>4034</v>
      </c>
      <c r="C1625" s="22" t="n">
        <v>520</v>
      </c>
      <c r="D1625" s="23" t="n">
        <v>1</v>
      </c>
    </row>
    <row r="1626" s="16" customFormat="true" ht="12" hidden="false" customHeight="true" outlineLevel="2" collapsed="false">
      <c r="A1626" s="20" t="s">
        <v>1649</v>
      </c>
      <c r="B1626" s="21" t="s">
        <v>4035</v>
      </c>
      <c r="C1626" s="22" t="n">
        <v>390</v>
      </c>
      <c r="D1626" s="15" t="s">
        <v>271</v>
      </c>
    </row>
    <row r="1627" s="16" customFormat="true" ht="12" hidden="false" customHeight="true" outlineLevel="2" collapsed="false">
      <c r="A1627" s="20" t="s">
        <v>1650</v>
      </c>
      <c r="B1627" s="21" t="s">
        <v>4036</v>
      </c>
      <c r="C1627" s="22" t="n">
        <v>390</v>
      </c>
      <c r="D1627" s="15" t="s">
        <v>271</v>
      </c>
    </row>
    <row r="1628" s="16" customFormat="true" ht="12" hidden="false" customHeight="true" outlineLevel="2" collapsed="false">
      <c r="A1628" s="20" t="s">
        <v>1651</v>
      </c>
      <c r="B1628" s="21" t="s">
        <v>4037</v>
      </c>
      <c r="C1628" s="22" t="n">
        <v>520</v>
      </c>
      <c r="D1628" s="23" t="n">
        <v>1</v>
      </c>
    </row>
    <row r="1629" s="16" customFormat="true" ht="12" hidden="false" customHeight="true" outlineLevel="2" collapsed="false">
      <c r="A1629" s="20" t="s">
        <v>1652</v>
      </c>
      <c r="B1629" s="21" t="s">
        <v>4038</v>
      </c>
      <c r="C1629" s="22" t="n">
        <v>390</v>
      </c>
      <c r="D1629" s="23" t="n">
        <v>1</v>
      </c>
    </row>
    <row r="1630" s="16" customFormat="true" ht="12" hidden="false" customHeight="true" outlineLevel="2" collapsed="false">
      <c r="A1630" s="20" t="s">
        <v>1653</v>
      </c>
      <c r="B1630" s="21" t="s">
        <v>4039</v>
      </c>
      <c r="C1630" s="14" t="s">
        <v>4040</v>
      </c>
      <c r="D1630" s="15" t="s">
        <v>56</v>
      </c>
    </row>
    <row r="1631" s="16" customFormat="true" ht="12" hidden="false" customHeight="true" outlineLevel="2" collapsed="false">
      <c r="A1631" s="20" t="s">
        <v>1654</v>
      </c>
      <c r="B1631" s="21" t="s">
        <v>4041</v>
      </c>
      <c r="C1631" s="14" t="s">
        <v>2936</v>
      </c>
      <c r="D1631" s="23" t="n">
        <v>1</v>
      </c>
    </row>
    <row r="1632" s="16" customFormat="true" ht="12" hidden="false" customHeight="true" outlineLevel="2" collapsed="false">
      <c r="A1632" s="20" t="s">
        <v>1655</v>
      </c>
      <c r="B1632" s="21" t="s">
        <v>4042</v>
      </c>
      <c r="C1632" s="14" t="s">
        <v>2936</v>
      </c>
      <c r="D1632" s="23" t="n">
        <v>1</v>
      </c>
    </row>
    <row r="1633" s="16" customFormat="true" ht="12" hidden="false" customHeight="true" outlineLevel="2" collapsed="false">
      <c r="A1633" s="20" t="s">
        <v>1656</v>
      </c>
      <c r="B1633" s="21" t="s">
        <v>4043</v>
      </c>
      <c r="C1633" s="14" t="s">
        <v>4044</v>
      </c>
      <c r="D1633" s="23" t="n">
        <v>1</v>
      </c>
    </row>
    <row r="1634" s="16" customFormat="true" ht="12" hidden="false" customHeight="true" outlineLevel="2" collapsed="false">
      <c r="A1634" s="20" t="s">
        <v>1657</v>
      </c>
      <c r="B1634" s="21" t="s">
        <v>4045</v>
      </c>
      <c r="C1634" s="22" t="n">
        <v>330</v>
      </c>
      <c r="D1634" s="15" t="s">
        <v>73</v>
      </c>
    </row>
    <row r="1635" s="16" customFormat="true" ht="24" hidden="false" customHeight="true" outlineLevel="2" collapsed="false">
      <c r="A1635" s="20" t="s">
        <v>1658</v>
      </c>
      <c r="B1635" s="21" t="s">
        <v>4046</v>
      </c>
      <c r="C1635" s="14" t="s">
        <v>4047</v>
      </c>
      <c r="D1635" s="15" t="s">
        <v>271</v>
      </c>
    </row>
    <row r="1636" s="16" customFormat="true" ht="12" hidden="false" customHeight="true" outlineLevel="2" collapsed="false">
      <c r="A1636" s="20" t="s">
        <v>1659</v>
      </c>
      <c r="B1636" s="21" t="s">
        <v>4048</v>
      </c>
      <c r="C1636" s="22" t="n">
        <v>465</v>
      </c>
      <c r="D1636" s="15" t="s">
        <v>271</v>
      </c>
    </row>
    <row r="1637" s="16" customFormat="true" ht="24" hidden="false" customHeight="true" outlineLevel="2" collapsed="false">
      <c r="A1637" s="20" t="s">
        <v>1660</v>
      </c>
      <c r="B1637" s="21" t="s">
        <v>4049</v>
      </c>
      <c r="C1637" s="14" t="s">
        <v>4047</v>
      </c>
      <c r="D1637" s="15" t="s">
        <v>271</v>
      </c>
    </row>
    <row r="1638" s="16" customFormat="true" ht="24" hidden="false" customHeight="true" outlineLevel="2" collapsed="false">
      <c r="A1638" s="20" t="s">
        <v>1661</v>
      </c>
      <c r="B1638" s="21" t="s">
        <v>4050</v>
      </c>
      <c r="C1638" s="14" t="s">
        <v>4047</v>
      </c>
      <c r="D1638" s="15" t="s">
        <v>271</v>
      </c>
    </row>
    <row r="1639" s="16" customFormat="true" ht="24" hidden="false" customHeight="true" outlineLevel="2" collapsed="false">
      <c r="A1639" s="20" t="s">
        <v>1662</v>
      </c>
      <c r="B1639" s="21" t="s">
        <v>4051</v>
      </c>
      <c r="C1639" s="22" t="n">
        <v>465</v>
      </c>
      <c r="D1639" s="15" t="s">
        <v>271</v>
      </c>
    </row>
    <row r="1640" s="16" customFormat="true" ht="12" hidden="false" customHeight="true" outlineLevel="2" collapsed="false">
      <c r="A1640" s="20" t="s">
        <v>1663</v>
      </c>
      <c r="B1640" s="21" t="s">
        <v>4052</v>
      </c>
      <c r="C1640" s="22" t="n">
        <v>180</v>
      </c>
      <c r="D1640" s="15" t="s">
        <v>31</v>
      </c>
    </row>
    <row r="1641" s="16" customFormat="true" ht="12" hidden="false" customHeight="true" outlineLevel="2" collapsed="false">
      <c r="A1641" s="20" t="s">
        <v>1664</v>
      </c>
      <c r="B1641" s="21" t="s">
        <v>4053</v>
      </c>
      <c r="C1641" s="22" t="n">
        <v>180</v>
      </c>
      <c r="D1641" s="15" t="s">
        <v>31</v>
      </c>
    </row>
    <row r="1642" s="16" customFormat="true" ht="12" hidden="false" customHeight="true" outlineLevel="2" collapsed="false">
      <c r="A1642" s="20" t="s">
        <v>1665</v>
      </c>
      <c r="B1642" s="21" t="s">
        <v>4054</v>
      </c>
      <c r="C1642" s="22" t="n">
        <v>275</v>
      </c>
      <c r="D1642" s="15" t="s">
        <v>31</v>
      </c>
    </row>
    <row r="1643" s="16" customFormat="true" ht="12" hidden="false" customHeight="true" outlineLevel="2" collapsed="false">
      <c r="A1643" s="20" t="s">
        <v>1666</v>
      </c>
      <c r="B1643" s="21" t="s">
        <v>4055</v>
      </c>
      <c r="C1643" s="22" t="n">
        <v>280</v>
      </c>
      <c r="D1643" s="15" t="s">
        <v>31</v>
      </c>
    </row>
    <row r="1644" s="16" customFormat="true" ht="12" hidden="false" customHeight="true" outlineLevel="2" collapsed="false">
      <c r="A1644" s="20" t="s">
        <v>1667</v>
      </c>
      <c r="B1644" s="21" t="s">
        <v>4056</v>
      </c>
      <c r="C1644" s="22" t="n">
        <v>280</v>
      </c>
      <c r="D1644" s="15" t="s">
        <v>31</v>
      </c>
    </row>
    <row r="1645" s="16" customFormat="true" ht="12" hidden="false" customHeight="true" outlineLevel="2" collapsed="false">
      <c r="A1645" s="20" t="s">
        <v>1668</v>
      </c>
      <c r="B1645" s="21" t="s">
        <v>4057</v>
      </c>
      <c r="C1645" s="22" t="n">
        <v>280</v>
      </c>
      <c r="D1645" s="15" t="s">
        <v>31</v>
      </c>
    </row>
    <row r="1646" s="16" customFormat="true" ht="12" hidden="false" customHeight="true" outlineLevel="2" collapsed="false">
      <c r="A1646" s="20" t="s">
        <v>1669</v>
      </c>
      <c r="B1646" s="21" t="s">
        <v>4058</v>
      </c>
      <c r="C1646" s="22" t="n">
        <v>280</v>
      </c>
      <c r="D1646" s="15" t="s">
        <v>31</v>
      </c>
    </row>
    <row r="1647" s="16" customFormat="true" ht="12" hidden="false" customHeight="true" outlineLevel="2" collapsed="false">
      <c r="A1647" s="20" t="s">
        <v>1670</v>
      </c>
      <c r="B1647" s="21" t="s">
        <v>4059</v>
      </c>
      <c r="C1647" s="22" t="n">
        <v>280</v>
      </c>
      <c r="D1647" s="15" t="s">
        <v>31</v>
      </c>
    </row>
    <row r="1648" s="16" customFormat="true" ht="12" hidden="false" customHeight="true" outlineLevel="2" collapsed="false">
      <c r="A1648" s="20" t="s">
        <v>1671</v>
      </c>
      <c r="B1648" s="21" t="s">
        <v>4060</v>
      </c>
      <c r="C1648" s="22" t="n">
        <v>280</v>
      </c>
      <c r="D1648" s="15" t="s">
        <v>31</v>
      </c>
    </row>
    <row r="1649" s="16" customFormat="true" ht="12" hidden="false" customHeight="true" outlineLevel="2" collapsed="false">
      <c r="A1649" s="20" t="s">
        <v>1672</v>
      </c>
      <c r="B1649" s="21" t="s">
        <v>4061</v>
      </c>
      <c r="C1649" s="22" t="n">
        <v>280</v>
      </c>
      <c r="D1649" s="15" t="s">
        <v>31</v>
      </c>
    </row>
    <row r="1650" s="16" customFormat="true" ht="12" hidden="false" customHeight="true" outlineLevel="2" collapsed="false">
      <c r="A1650" s="20" t="s">
        <v>1673</v>
      </c>
      <c r="B1650" s="21" t="s">
        <v>4062</v>
      </c>
      <c r="C1650" s="22" t="n">
        <v>280</v>
      </c>
      <c r="D1650" s="15" t="s">
        <v>31</v>
      </c>
    </row>
    <row r="1651" s="16" customFormat="true" ht="12" hidden="false" customHeight="true" outlineLevel="2" collapsed="false">
      <c r="A1651" s="20" t="s">
        <v>1674</v>
      </c>
      <c r="B1651" s="21" t="s">
        <v>4063</v>
      </c>
      <c r="C1651" s="22" t="n">
        <v>280</v>
      </c>
      <c r="D1651" s="15" t="s">
        <v>31</v>
      </c>
    </row>
    <row r="1652" s="16" customFormat="true" ht="12" hidden="false" customHeight="true" outlineLevel="2" collapsed="false">
      <c r="A1652" s="20" t="s">
        <v>1675</v>
      </c>
      <c r="B1652" s="21" t="s">
        <v>4064</v>
      </c>
      <c r="C1652" s="22" t="n">
        <v>280</v>
      </c>
      <c r="D1652" s="15" t="s">
        <v>31</v>
      </c>
    </row>
    <row r="1653" s="16" customFormat="true" ht="12" hidden="false" customHeight="true" outlineLevel="2" collapsed="false">
      <c r="A1653" s="20" t="s">
        <v>1676</v>
      </c>
      <c r="B1653" s="21" t="s">
        <v>4065</v>
      </c>
      <c r="C1653" s="22" t="n">
        <v>280</v>
      </c>
      <c r="D1653" s="15" t="s">
        <v>31</v>
      </c>
    </row>
    <row r="1654" s="16" customFormat="true" ht="12" hidden="false" customHeight="true" outlineLevel="2" collapsed="false">
      <c r="A1654" s="20" t="s">
        <v>1677</v>
      </c>
      <c r="B1654" s="21" t="s">
        <v>4066</v>
      </c>
      <c r="C1654" s="22" t="n">
        <v>280</v>
      </c>
      <c r="D1654" s="15" t="s">
        <v>31</v>
      </c>
    </row>
    <row r="1655" s="16" customFormat="true" ht="12" hidden="false" customHeight="true" outlineLevel="2" collapsed="false">
      <c r="A1655" s="20" t="s">
        <v>1678</v>
      </c>
      <c r="B1655" s="21" t="s">
        <v>4067</v>
      </c>
      <c r="C1655" s="22" t="n">
        <v>280</v>
      </c>
      <c r="D1655" s="15" t="s">
        <v>31</v>
      </c>
    </row>
    <row r="1656" s="16" customFormat="true" ht="12" hidden="false" customHeight="true" outlineLevel="2" collapsed="false">
      <c r="A1656" s="20" t="s">
        <v>1679</v>
      </c>
      <c r="B1656" s="21" t="s">
        <v>4068</v>
      </c>
      <c r="C1656" s="22" t="n">
        <v>280</v>
      </c>
      <c r="D1656" s="15" t="s">
        <v>31</v>
      </c>
    </row>
    <row r="1657" s="16" customFormat="true" ht="12" hidden="false" customHeight="true" outlineLevel="2" collapsed="false">
      <c r="A1657" s="20" t="s">
        <v>1680</v>
      </c>
      <c r="B1657" s="21" t="s">
        <v>4069</v>
      </c>
      <c r="C1657" s="22" t="n">
        <v>280</v>
      </c>
      <c r="D1657" s="15" t="s">
        <v>31</v>
      </c>
    </row>
    <row r="1658" s="16" customFormat="true" ht="12" hidden="false" customHeight="true" outlineLevel="2" collapsed="false">
      <c r="A1658" s="20" t="s">
        <v>1681</v>
      </c>
      <c r="B1658" s="21" t="s">
        <v>4070</v>
      </c>
      <c r="C1658" s="22" t="n">
        <v>280</v>
      </c>
      <c r="D1658" s="15" t="s">
        <v>31</v>
      </c>
    </row>
    <row r="1659" s="16" customFormat="true" ht="12" hidden="false" customHeight="true" outlineLevel="2" collapsed="false">
      <c r="A1659" s="20" t="s">
        <v>1682</v>
      </c>
      <c r="B1659" s="21" t="s">
        <v>4071</v>
      </c>
      <c r="C1659" s="22" t="n">
        <v>280</v>
      </c>
      <c r="D1659" s="15" t="s">
        <v>31</v>
      </c>
    </row>
    <row r="1660" s="16" customFormat="true" ht="12" hidden="false" customHeight="true" outlineLevel="2" collapsed="false">
      <c r="A1660" s="20" t="s">
        <v>1683</v>
      </c>
      <c r="B1660" s="21" t="s">
        <v>4072</v>
      </c>
      <c r="C1660" s="22" t="n">
        <v>280</v>
      </c>
      <c r="D1660" s="15" t="s">
        <v>31</v>
      </c>
    </row>
    <row r="1661" s="16" customFormat="true" ht="12" hidden="false" customHeight="true" outlineLevel="2" collapsed="false">
      <c r="A1661" s="20" t="s">
        <v>1684</v>
      </c>
      <c r="B1661" s="21" t="s">
        <v>4073</v>
      </c>
      <c r="C1661" s="22" t="n">
        <v>280</v>
      </c>
      <c r="D1661" s="15" t="s">
        <v>31</v>
      </c>
    </row>
    <row r="1662" s="16" customFormat="true" ht="12" hidden="false" customHeight="true" outlineLevel="2" collapsed="false">
      <c r="A1662" s="20" t="s">
        <v>1685</v>
      </c>
      <c r="B1662" s="21" t="s">
        <v>4074</v>
      </c>
      <c r="C1662" s="22" t="n">
        <v>280</v>
      </c>
      <c r="D1662" s="15" t="s">
        <v>31</v>
      </c>
    </row>
    <row r="1663" s="16" customFormat="true" ht="12" hidden="false" customHeight="true" outlineLevel="2" collapsed="false">
      <c r="A1663" s="20" t="s">
        <v>1686</v>
      </c>
      <c r="B1663" s="21" t="s">
        <v>4075</v>
      </c>
      <c r="C1663" s="22" t="n">
        <v>280</v>
      </c>
      <c r="D1663" s="15" t="s">
        <v>31</v>
      </c>
    </row>
    <row r="1664" s="16" customFormat="true" ht="12" hidden="false" customHeight="true" outlineLevel="2" collapsed="false">
      <c r="A1664" s="20" t="s">
        <v>1687</v>
      </c>
      <c r="B1664" s="21" t="s">
        <v>4076</v>
      </c>
      <c r="C1664" s="22" t="n">
        <v>280</v>
      </c>
      <c r="D1664" s="15" t="s">
        <v>31</v>
      </c>
    </row>
    <row r="1665" s="16" customFormat="true" ht="24" hidden="false" customHeight="true" outlineLevel="2" collapsed="false">
      <c r="A1665" s="20" t="s">
        <v>1688</v>
      </c>
      <c r="B1665" s="21" t="s">
        <v>4077</v>
      </c>
      <c r="C1665" s="22" t="n">
        <v>280</v>
      </c>
      <c r="D1665" s="15" t="s">
        <v>31</v>
      </c>
    </row>
    <row r="1666" s="16" customFormat="true" ht="36" hidden="false" customHeight="true" outlineLevel="2" collapsed="false">
      <c r="A1666" s="20" t="s">
        <v>1689</v>
      </c>
      <c r="B1666" s="21" t="s">
        <v>4078</v>
      </c>
      <c r="C1666" s="22" t="n">
        <v>280</v>
      </c>
      <c r="D1666" s="15" t="s">
        <v>31</v>
      </c>
    </row>
    <row r="1667" s="16" customFormat="true" ht="48" hidden="false" customHeight="true" outlineLevel="2" collapsed="false">
      <c r="A1667" s="20" t="s">
        <v>1690</v>
      </c>
      <c r="B1667" s="21" t="s">
        <v>4079</v>
      </c>
      <c r="C1667" s="22" t="n">
        <v>280</v>
      </c>
      <c r="D1667" s="15" t="s">
        <v>31</v>
      </c>
    </row>
    <row r="1668" s="16" customFormat="true" ht="24" hidden="false" customHeight="true" outlineLevel="2" collapsed="false">
      <c r="A1668" s="20" t="s">
        <v>1691</v>
      </c>
      <c r="B1668" s="21" t="s">
        <v>4080</v>
      </c>
      <c r="C1668" s="22" t="n">
        <v>280</v>
      </c>
      <c r="D1668" s="15" t="s">
        <v>31</v>
      </c>
    </row>
    <row r="1669" s="16" customFormat="true" ht="24" hidden="false" customHeight="true" outlineLevel="2" collapsed="false">
      <c r="A1669" s="20" t="s">
        <v>1692</v>
      </c>
      <c r="B1669" s="21" t="s">
        <v>4081</v>
      </c>
      <c r="C1669" s="22" t="n">
        <v>280</v>
      </c>
      <c r="D1669" s="15" t="s">
        <v>31</v>
      </c>
    </row>
    <row r="1670" s="16" customFormat="true" ht="36" hidden="false" customHeight="true" outlineLevel="2" collapsed="false">
      <c r="A1670" s="20" t="s">
        <v>1693</v>
      </c>
      <c r="B1670" s="21" t="s">
        <v>4082</v>
      </c>
      <c r="C1670" s="22" t="n">
        <v>330</v>
      </c>
      <c r="D1670" s="15" t="s">
        <v>31</v>
      </c>
    </row>
    <row r="1671" s="16" customFormat="true" ht="12" hidden="false" customHeight="true" outlineLevel="2" collapsed="false">
      <c r="A1671" s="20" t="s">
        <v>1694</v>
      </c>
      <c r="B1671" s="21" t="s">
        <v>4083</v>
      </c>
      <c r="C1671" s="22" t="n">
        <v>825</v>
      </c>
      <c r="D1671" s="15" t="s">
        <v>271</v>
      </c>
    </row>
    <row r="1672" s="16" customFormat="true" ht="12" hidden="false" customHeight="true" outlineLevel="2" collapsed="false">
      <c r="A1672" s="20" t="s">
        <v>1695</v>
      </c>
      <c r="B1672" s="21" t="s">
        <v>4084</v>
      </c>
      <c r="C1672" s="22" t="n">
        <v>825</v>
      </c>
      <c r="D1672" s="23" t="n">
        <v>1</v>
      </c>
    </row>
    <row r="1673" s="16" customFormat="true" ht="24" hidden="false" customHeight="true" outlineLevel="2" collapsed="false">
      <c r="A1673" s="20" t="s">
        <v>1696</v>
      </c>
      <c r="B1673" s="21" t="s">
        <v>4085</v>
      </c>
      <c r="C1673" s="22" t="n">
        <v>825</v>
      </c>
      <c r="D1673" s="15" t="s">
        <v>1246</v>
      </c>
    </row>
    <row r="1674" s="16" customFormat="true" ht="12" hidden="false" customHeight="true" outlineLevel="2" collapsed="false">
      <c r="A1674" s="20" t="s">
        <v>1697</v>
      </c>
      <c r="B1674" s="21" t="s">
        <v>4086</v>
      </c>
      <c r="C1674" s="22" t="n">
        <v>825</v>
      </c>
      <c r="D1674" s="15" t="s">
        <v>271</v>
      </c>
    </row>
    <row r="1675" s="16" customFormat="true" ht="12" hidden="false" customHeight="true" outlineLevel="2" collapsed="false">
      <c r="A1675" s="20" t="s">
        <v>1698</v>
      </c>
      <c r="B1675" s="21" t="s">
        <v>4087</v>
      </c>
      <c r="C1675" s="22" t="n">
        <v>825</v>
      </c>
      <c r="D1675" s="15" t="s">
        <v>271</v>
      </c>
    </row>
    <row r="1676" s="16" customFormat="true" ht="12" hidden="false" customHeight="true" outlineLevel="2" collapsed="false">
      <c r="A1676" s="20" t="s">
        <v>1699</v>
      </c>
      <c r="B1676" s="21" t="s">
        <v>4088</v>
      </c>
      <c r="C1676" s="22" t="n">
        <v>695</v>
      </c>
      <c r="D1676" s="15" t="s">
        <v>271</v>
      </c>
    </row>
    <row r="1677" s="16" customFormat="true" ht="12" hidden="false" customHeight="true" outlineLevel="2" collapsed="false">
      <c r="A1677" s="20" t="s">
        <v>1700</v>
      </c>
      <c r="B1677" s="21" t="s">
        <v>4089</v>
      </c>
      <c r="C1677" s="22" t="n">
        <v>805</v>
      </c>
      <c r="D1677" s="15" t="s">
        <v>271</v>
      </c>
    </row>
    <row r="1678" s="16" customFormat="true" ht="12" hidden="false" customHeight="true" outlineLevel="2" collapsed="false">
      <c r="A1678" s="20" t="s">
        <v>1701</v>
      </c>
      <c r="B1678" s="21" t="s">
        <v>4090</v>
      </c>
      <c r="C1678" s="22" t="n">
        <v>825</v>
      </c>
      <c r="D1678" s="15" t="s">
        <v>271</v>
      </c>
    </row>
    <row r="1679" s="16" customFormat="true" ht="12" hidden="false" customHeight="true" outlineLevel="2" collapsed="false">
      <c r="A1679" s="20" t="s">
        <v>1702</v>
      </c>
      <c r="B1679" s="21" t="s">
        <v>4091</v>
      </c>
      <c r="C1679" s="22" t="n">
        <v>825</v>
      </c>
      <c r="D1679" s="15" t="s">
        <v>271</v>
      </c>
    </row>
    <row r="1680" s="16" customFormat="true" ht="12" hidden="false" customHeight="true" outlineLevel="2" collapsed="false">
      <c r="A1680" s="20" t="s">
        <v>1703</v>
      </c>
      <c r="B1680" s="21" t="s">
        <v>4092</v>
      </c>
      <c r="C1680" s="22" t="n">
        <v>825</v>
      </c>
      <c r="D1680" s="15" t="s">
        <v>271</v>
      </c>
    </row>
    <row r="1681" s="16" customFormat="true" ht="12" hidden="false" customHeight="true" outlineLevel="2" collapsed="false">
      <c r="A1681" s="20" t="s">
        <v>1704</v>
      </c>
      <c r="B1681" s="21" t="s">
        <v>4093</v>
      </c>
      <c r="C1681" s="22" t="n">
        <v>825</v>
      </c>
      <c r="D1681" s="15" t="s">
        <v>271</v>
      </c>
    </row>
    <row r="1682" s="16" customFormat="true" ht="12" hidden="false" customHeight="true" outlineLevel="2" collapsed="false">
      <c r="A1682" s="20" t="s">
        <v>1705</v>
      </c>
      <c r="B1682" s="21" t="s">
        <v>4094</v>
      </c>
      <c r="C1682" s="22" t="n">
        <v>825</v>
      </c>
      <c r="D1682" s="15" t="s">
        <v>271</v>
      </c>
    </row>
    <row r="1683" s="16" customFormat="true" ht="12" hidden="false" customHeight="true" outlineLevel="2" collapsed="false">
      <c r="A1683" s="20" t="s">
        <v>1706</v>
      </c>
      <c r="B1683" s="21" t="s">
        <v>4095</v>
      </c>
      <c r="C1683" s="22" t="n">
        <v>825</v>
      </c>
      <c r="D1683" s="15" t="s">
        <v>271</v>
      </c>
    </row>
    <row r="1684" s="16" customFormat="true" ht="24" hidden="false" customHeight="true" outlineLevel="2" collapsed="false">
      <c r="A1684" s="20" t="s">
        <v>1707</v>
      </c>
      <c r="B1684" s="21" t="s">
        <v>4096</v>
      </c>
      <c r="C1684" s="22" t="n">
        <v>675</v>
      </c>
      <c r="D1684" s="15" t="s">
        <v>1246</v>
      </c>
    </row>
    <row r="1685" s="16" customFormat="true" ht="12" hidden="false" customHeight="true" outlineLevel="2" collapsed="false">
      <c r="A1685" s="20" t="s">
        <v>1708</v>
      </c>
      <c r="B1685" s="21" t="s">
        <v>4097</v>
      </c>
      <c r="C1685" s="22" t="n">
        <v>785</v>
      </c>
      <c r="D1685" s="15" t="s">
        <v>271</v>
      </c>
    </row>
    <row r="1686" s="16" customFormat="true" ht="24" hidden="false" customHeight="true" outlineLevel="2" collapsed="false">
      <c r="A1686" s="20" t="s">
        <v>1709</v>
      </c>
      <c r="B1686" s="21" t="s">
        <v>4098</v>
      </c>
      <c r="C1686" s="22" t="n">
        <v>675</v>
      </c>
      <c r="D1686" s="15" t="s">
        <v>271</v>
      </c>
    </row>
    <row r="1687" s="16" customFormat="true" ht="12" hidden="false" customHeight="true" outlineLevel="2" collapsed="false">
      <c r="A1687" s="20" t="s">
        <v>1710</v>
      </c>
      <c r="B1687" s="21" t="s">
        <v>4099</v>
      </c>
      <c r="C1687" s="22" t="n">
        <v>675</v>
      </c>
      <c r="D1687" s="15" t="s">
        <v>271</v>
      </c>
    </row>
    <row r="1688" s="16" customFormat="true" ht="12" hidden="false" customHeight="true" outlineLevel="2" collapsed="false">
      <c r="A1688" s="20" t="s">
        <v>1711</v>
      </c>
      <c r="B1688" s="21" t="s">
        <v>4100</v>
      </c>
      <c r="C1688" s="22" t="n">
        <v>675</v>
      </c>
      <c r="D1688" s="15" t="s">
        <v>271</v>
      </c>
    </row>
    <row r="1689" s="16" customFormat="true" ht="12" hidden="false" customHeight="true" outlineLevel="2" collapsed="false">
      <c r="A1689" s="20" t="s">
        <v>1712</v>
      </c>
      <c r="B1689" s="21" t="s">
        <v>4101</v>
      </c>
      <c r="C1689" s="22" t="n">
        <v>660</v>
      </c>
      <c r="D1689" s="15" t="s">
        <v>271</v>
      </c>
    </row>
    <row r="1690" s="16" customFormat="true" ht="12" hidden="false" customHeight="true" outlineLevel="2" collapsed="false">
      <c r="A1690" s="20" t="s">
        <v>1713</v>
      </c>
      <c r="B1690" s="21" t="s">
        <v>4102</v>
      </c>
      <c r="C1690" s="22" t="n">
        <v>695</v>
      </c>
      <c r="D1690" s="15" t="s">
        <v>271</v>
      </c>
    </row>
    <row r="1691" s="16" customFormat="true" ht="12" hidden="false" customHeight="true" outlineLevel="2" collapsed="false">
      <c r="A1691" s="20" t="s">
        <v>1714</v>
      </c>
      <c r="B1691" s="21" t="s">
        <v>4103</v>
      </c>
      <c r="C1691" s="22" t="n">
        <v>660</v>
      </c>
      <c r="D1691" s="15" t="s">
        <v>31</v>
      </c>
    </row>
    <row r="1692" s="16" customFormat="true" ht="12" hidden="false" customHeight="true" outlineLevel="2" collapsed="false">
      <c r="A1692" s="20" t="s">
        <v>1715</v>
      </c>
      <c r="B1692" s="21" t="s">
        <v>4104</v>
      </c>
      <c r="C1692" s="22" t="n">
        <v>660</v>
      </c>
      <c r="D1692" s="15" t="s">
        <v>271</v>
      </c>
    </row>
    <row r="1693" s="16" customFormat="true" ht="12" hidden="false" customHeight="true" outlineLevel="2" collapsed="false">
      <c r="A1693" s="20" t="s">
        <v>1716</v>
      </c>
      <c r="B1693" s="21" t="s">
        <v>4105</v>
      </c>
      <c r="C1693" s="22" t="n">
        <v>825</v>
      </c>
      <c r="D1693" s="15" t="s">
        <v>514</v>
      </c>
    </row>
    <row r="1694" s="16" customFormat="true" ht="12" hidden="false" customHeight="true" outlineLevel="2" collapsed="false">
      <c r="A1694" s="20" t="s">
        <v>1717</v>
      </c>
      <c r="B1694" s="21" t="s">
        <v>4106</v>
      </c>
      <c r="C1694" s="22" t="n">
        <v>660</v>
      </c>
      <c r="D1694" s="15" t="s">
        <v>271</v>
      </c>
    </row>
    <row r="1695" s="16" customFormat="true" ht="12" hidden="false" customHeight="true" outlineLevel="2" collapsed="false">
      <c r="A1695" s="20" t="s">
        <v>1718</v>
      </c>
      <c r="B1695" s="21" t="s">
        <v>4107</v>
      </c>
      <c r="C1695" s="22" t="n">
        <v>660</v>
      </c>
      <c r="D1695" s="15" t="s">
        <v>271</v>
      </c>
    </row>
    <row r="1696" s="16" customFormat="true" ht="12" hidden="false" customHeight="true" outlineLevel="2" collapsed="false">
      <c r="A1696" s="20" t="s">
        <v>1719</v>
      </c>
      <c r="B1696" s="21" t="s">
        <v>4108</v>
      </c>
      <c r="C1696" s="22" t="n">
        <v>660</v>
      </c>
      <c r="D1696" s="15" t="s">
        <v>271</v>
      </c>
    </row>
    <row r="1697" s="16" customFormat="true" ht="12" hidden="false" customHeight="true" outlineLevel="2" collapsed="false">
      <c r="A1697" s="20" t="s">
        <v>1720</v>
      </c>
      <c r="B1697" s="21" t="s">
        <v>4109</v>
      </c>
      <c r="C1697" s="22" t="n">
        <v>660</v>
      </c>
      <c r="D1697" s="15" t="s">
        <v>271</v>
      </c>
    </row>
    <row r="1698" s="16" customFormat="true" ht="12" hidden="false" customHeight="true" outlineLevel="2" collapsed="false">
      <c r="A1698" s="20" t="s">
        <v>1721</v>
      </c>
      <c r="B1698" s="21" t="s">
        <v>4110</v>
      </c>
      <c r="C1698" s="22" t="n">
        <v>660</v>
      </c>
      <c r="D1698" s="15" t="s">
        <v>31</v>
      </c>
    </row>
    <row r="1699" s="16" customFormat="true" ht="12" hidden="false" customHeight="true" outlineLevel="2" collapsed="false">
      <c r="A1699" s="20" t="s">
        <v>1722</v>
      </c>
      <c r="B1699" s="21" t="s">
        <v>4111</v>
      </c>
      <c r="C1699" s="22" t="n">
        <v>660</v>
      </c>
      <c r="D1699" s="15" t="s">
        <v>271</v>
      </c>
    </row>
    <row r="1700" s="16" customFormat="true" ht="12" hidden="false" customHeight="true" outlineLevel="2" collapsed="false">
      <c r="A1700" s="20" t="s">
        <v>1723</v>
      </c>
      <c r="B1700" s="21" t="s">
        <v>4112</v>
      </c>
      <c r="C1700" s="22" t="n">
        <v>660</v>
      </c>
      <c r="D1700" s="15" t="s">
        <v>271</v>
      </c>
    </row>
    <row r="1701" s="16" customFormat="true" ht="12" hidden="false" customHeight="true" outlineLevel="2" collapsed="false">
      <c r="A1701" s="20" t="s">
        <v>1724</v>
      </c>
      <c r="B1701" s="21" t="s">
        <v>4113</v>
      </c>
      <c r="C1701" s="22" t="n">
        <v>660</v>
      </c>
      <c r="D1701" s="15" t="s">
        <v>271</v>
      </c>
    </row>
    <row r="1702" s="16" customFormat="true" ht="12" hidden="false" customHeight="true" outlineLevel="2" collapsed="false">
      <c r="A1702" s="20" t="s">
        <v>1725</v>
      </c>
      <c r="B1702" s="21" t="s">
        <v>4114</v>
      </c>
      <c r="C1702" s="22" t="n">
        <v>660</v>
      </c>
      <c r="D1702" s="15" t="s">
        <v>271</v>
      </c>
    </row>
    <row r="1703" s="16" customFormat="true" ht="12" hidden="false" customHeight="true" outlineLevel="2" collapsed="false">
      <c r="A1703" s="20" t="s">
        <v>1726</v>
      </c>
      <c r="B1703" s="21" t="s">
        <v>4115</v>
      </c>
      <c r="C1703" s="22" t="n">
        <v>660</v>
      </c>
      <c r="D1703" s="15" t="s">
        <v>271</v>
      </c>
    </row>
    <row r="1704" s="16" customFormat="true" ht="12" hidden="false" customHeight="true" outlineLevel="2" collapsed="false">
      <c r="A1704" s="20" t="s">
        <v>1727</v>
      </c>
      <c r="B1704" s="21" t="s">
        <v>4116</v>
      </c>
      <c r="C1704" s="22" t="n">
        <v>660</v>
      </c>
      <c r="D1704" s="15" t="s">
        <v>271</v>
      </c>
    </row>
    <row r="1705" s="16" customFormat="true" ht="12" hidden="false" customHeight="true" outlineLevel="2" collapsed="false">
      <c r="A1705" s="20" t="s">
        <v>1728</v>
      </c>
      <c r="B1705" s="21" t="s">
        <v>4117</v>
      </c>
      <c r="C1705" s="22" t="n">
        <v>660</v>
      </c>
      <c r="D1705" s="15" t="s">
        <v>271</v>
      </c>
    </row>
    <row r="1706" s="16" customFormat="true" ht="12" hidden="false" customHeight="true" outlineLevel="2" collapsed="false">
      <c r="A1706" s="20" t="s">
        <v>1729</v>
      </c>
      <c r="B1706" s="21" t="s">
        <v>4118</v>
      </c>
      <c r="C1706" s="22" t="n">
        <v>660</v>
      </c>
      <c r="D1706" s="15" t="s">
        <v>271</v>
      </c>
    </row>
    <row r="1707" s="16" customFormat="true" ht="12" hidden="false" customHeight="true" outlineLevel="2" collapsed="false">
      <c r="A1707" s="20" t="s">
        <v>1730</v>
      </c>
      <c r="B1707" s="21" t="s">
        <v>4119</v>
      </c>
      <c r="C1707" s="22" t="n">
        <v>660</v>
      </c>
      <c r="D1707" s="15" t="s">
        <v>271</v>
      </c>
    </row>
    <row r="1708" s="16" customFormat="true" ht="12" hidden="false" customHeight="true" outlineLevel="2" collapsed="false">
      <c r="A1708" s="20" t="s">
        <v>1731</v>
      </c>
      <c r="B1708" s="21" t="s">
        <v>4120</v>
      </c>
      <c r="C1708" s="22" t="n">
        <v>660</v>
      </c>
      <c r="D1708" s="15" t="s">
        <v>271</v>
      </c>
    </row>
    <row r="1709" s="16" customFormat="true" ht="12" hidden="false" customHeight="true" outlineLevel="2" collapsed="false">
      <c r="A1709" s="20" t="s">
        <v>1732</v>
      </c>
      <c r="B1709" s="21" t="s">
        <v>4121</v>
      </c>
      <c r="C1709" s="22" t="n">
        <v>660</v>
      </c>
      <c r="D1709" s="15" t="s">
        <v>271</v>
      </c>
    </row>
    <row r="1710" s="16" customFormat="true" ht="12" hidden="false" customHeight="true" outlineLevel="2" collapsed="false">
      <c r="A1710" s="20" t="s">
        <v>1733</v>
      </c>
      <c r="B1710" s="21" t="s">
        <v>4122</v>
      </c>
      <c r="C1710" s="22" t="n">
        <v>660</v>
      </c>
      <c r="D1710" s="15" t="s">
        <v>271</v>
      </c>
    </row>
    <row r="1711" s="16" customFormat="true" ht="24" hidden="false" customHeight="true" outlineLevel="2" collapsed="false">
      <c r="A1711" s="20" t="s">
        <v>1734</v>
      </c>
      <c r="B1711" s="21" t="s">
        <v>4123</v>
      </c>
      <c r="C1711" s="22" t="n">
        <v>660</v>
      </c>
      <c r="D1711" s="15" t="s">
        <v>1246</v>
      </c>
    </row>
    <row r="1712" s="16" customFormat="true" ht="12" hidden="false" customHeight="true" outlineLevel="2" collapsed="false">
      <c r="A1712" s="20" t="s">
        <v>1735</v>
      </c>
      <c r="B1712" s="21" t="s">
        <v>4124</v>
      </c>
      <c r="C1712" s="22" t="n">
        <v>660</v>
      </c>
      <c r="D1712" s="15" t="s">
        <v>271</v>
      </c>
    </row>
    <row r="1713" s="16" customFormat="true" ht="12" hidden="false" customHeight="true" outlineLevel="2" collapsed="false">
      <c r="A1713" s="20" t="s">
        <v>1736</v>
      </c>
      <c r="B1713" s="21" t="s">
        <v>4125</v>
      </c>
      <c r="C1713" s="22" t="n">
        <v>660</v>
      </c>
      <c r="D1713" s="15" t="s">
        <v>271</v>
      </c>
    </row>
    <row r="1714" s="16" customFormat="true" ht="12" hidden="false" customHeight="true" outlineLevel="2" collapsed="false">
      <c r="A1714" s="20" t="s">
        <v>1737</v>
      </c>
      <c r="B1714" s="21" t="s">
        <v>4126</v>
      </c>
      <c r="C1714" s="22" t="n">
        <v>660</v>
      </c>
      <c r="D1714" s="15" t="s">
        <v>271</v>
      </c>
    </row>
    <row r="1715" s="16" customFormat="true" ht="12" hidden="false" customHeight="true" outlineLevel="2" collapsed="false">
      <c r="A1715" s="20" t="s">
        <v>1738</v>
      </c>
      <c r="B1715" s="21" t="s">
        <v>4127</v>
      </c>
      <c r="C1715" s="22" t="n">
        <v>660</v>
      </c>
      <c r="D1715" s="15" t="s">
        <v>271</v>
      </c>
    </row>
    <row r="1716" s="16" customFormat="true" ht="12" hidden="false" customHeight="true" outlineLevel="2" collapsed="false">
      <c r="A1716" s="20" t="s">
        <v>1739</v>
      </c>
      <c r="B1716" s="21" t="s">
        <v>4128</v>
      </c>
      <c r="C1716" s="22" t="n">
        <v>660</v>
      </c>
      <c r="D1716" s="15" t="s">
        <v>271</v>
      </c>
    </row>
    <row r="1717" s="16" customFormat="true" ht="24" hidden="false" customHeight="true" outlineLevel="2" collapsed="false">
      <c r="A1717" s="20" t="s">
        <v>1740</v>
      </c>
      <c r="B1717" s="21" t="s">
        <v>4129</v>
      </c>
      <c r="C1717" s="22" t="n">
        <v>660</v>
      </c>
      <c r="D1717" s="15" t="s">
        <v>271</v>
      </c>
    </row>
    <row r="1718" s="16" customFormat="true" ht="12" hidden="false" customHeight="true" outlineLevel="2" collapsed="false">
      <c r="A1718" s="20" t="s">
        <v>1741</v>
      </c>
      <c r="B1718" s="21" t="s">
        <v>4130</v>
      </c>
      <c r="C1718" s="22" t="n">
        <v>660</v>
      </c>
      <c r="D1718" s="15" t="s">
        <v>271</v>
      </c>
    </row>
    <row r="1719" s="16" customFormat="true" ht="12" hidden="false" customHeight="true" outlineLevel="2" collapsed="false">
      <c r="A1719" s="20" t="s">
        <v>1742</v>
      </c>
      <c r="B1719" s="21" t="s">
        <v>4131</v>
      </c>
      <c r="C1719" s="22" t="n">
        <v>660</v>
      </c>
      <c r="D1719" s="15" t="s">
        <v>271</v>
      </c>
    </row>
    <row r="1720" s="16" customFormat="true" ht="12" hidden="false" customHeight="true" outlineLevel="2" collapsed="false">
      <c r="A1720" s="20" t="s">
        <v>1743</v>
      </c>
      <c r="B1720" s="21" t="s">
        <v>4132</v>
      </c>
      <c r="C1720" s="22" t="n">
        <v>660</v>
      </c>
      <c r="D1720" s="15" t="s">
        <v>271</v>
      </c>
    </row>
    <row r="1721" s="16" customFormat="true" ht="24" hidden="false" customHeight="true" outlineLevel="2" collapsed="false">
      <c r="A1721" s="20" t="s">
        <v>1744</v>
      </c>
      <c r="B1721" s="21" t="s">
        <v>4133</v>
      </c>
      <c r="C1721" s="22" t="n">
        <v>660</v>
      </c>
      <c r="D1721" s="15" t="s">
        <v>271</v>
      </c>
    </row>
    <row r="1722" s="16" customFormat="true" ht="12" hidden="false" customHeight="true" outlineLevel="2" collapsed="false">
      <c r="A1722" s="20" t="s">
        <v>1745</v>
      </c>
      <c r="B1722" s="21" t="s">
        <v>4134</v>
      </c>
      <c r="C1722" s="22" t="n">
        <v>660</v>
      </c>
      <c r="D1722" s="15" t="s">
        <v>271</v>
      </c>
    </row>
    <row r="1723" s="16" customFormat="true" ht="12" hidden="false" customHeight="true" outlineLevel="2" collapsed="false">
      <c r="A1723" s="20" t="s">
        <v>1746</v>
      </c>
      <c r="B1723" s="21" t="s">
        <v>4135</v>
      </c>
      <c r="C1723" s="22" t="n">
        <v>660</v>
      </c>
      <c r="D1723" s="15" t="s">
        <v>271</v>
      </c>
    </row>
    <row r="1724" s="16" customFormat="true" ht="24" hidden="false" customHeight="true" outlineLevel="2" collapsed="false">
      <c r="A1724" s="20" t="s">
        <v>1747</v>
      </c>
      <c r="B1724" s="21" t="s">
        <v>4136</v>
      </c>
      <c r="C1724" s="22" t="n">
        <v>660</v>
      </c>
      <c r="D1724" s="15" t="s">
        <v>1246</v>
      </c>
    </row>
    <row r="1725" s="16" customFormat="true" ht="12" hidden="false" customHeight="true" outlineLevel="2" collapsed="false">
      <c r="A1725" s="20" t="s">
        <v>1748</v>
      </c>
      <c r="B1725" s="21" t="s">
        <v>4137</v>
      </c>
      <c r="C1725" s="22" t="n">
        <v>660</v>
      </c>
      <c r="D1725" s="15" t="s">
        <v>271</v>
      </c>
    </row>
    <row r="1726" s="16" customFormat="true" ht="12" hidden="false" customHeight="true" outlineLevel="2" collapsed="false">
      <c r="A1726" s="20" t="s">
        <v>1749</v>
      </c>
      <c r="B1726" s="21" t="s">
        <v>4138</v>
      </c>
      <c r="C1726" s="22" t="n">
        <v>660</v>
      </c>
      <c r="D1726" s="15" t="s">
        <v>271</v>
      </c>
    </row>
    <row r="1727" s="16" customFormat="true" ht="12" hidden="false" customHeight="true" outlineLevel="2" collapsed="false">
      <c r="A1727" s="20" t="s">
        <v>1750</v>
      </c>
      <c r="B1727" s="21" t="s">
        <v>4139</v>
      </c>
      <c r="C1727" s="22" t="n">
        <v>660</v>
      </c>
      <c r="D1727" s="15" t="s">
        <v>271</v>
      </c>
    </row>
    <row r="1728" s="16" customFormat="true" ht="24" hidden="false" customHeight="true" outlineLevel="2" collapsed="false">
      <c r="A1728" s="20" t="s">
        <v>1751</v>
      </c>
      <c r="B1728" s="21" t="s">
        <v>4140</v>
      </c>
      <c r="C1728" s="22" t="n">
        <v>825</v>
      </c>
      <c r="D1728" s="15" t="s">
        <v>271</v>
      </c>
    </row>
    <row r="1729" s="16" customFormat="true" ht="24" hidden="false" customHeight="true" outlineLevel="2" collapsed="false">
      <c r="A1729" s="20" t="s">
        <v>1752</v>
      </c>
      <c r="B1729" s="21" t="s">
        <v>4141</v>
      </c>
      <c r="C1729" s="22" t="n">
        <v>660</v>
      </c>
      <c r="D1729" s="15" t="s">
        <v>271</v>
      </c>
    </row>
    <row r="1730" s="16" customFormat="true" ht="24" hidden="false" customHeight="true" outlineLevel="2" collapsed="false">
      <c r="A1730" s="20" t="s">
        <v>1753</v>
      </c>
      <c r="B1730" s="21" t="s">
        <v>4142</v>
      </c>
      <c r="C1730" s="22" t="n">
        <v>660</v>
      </c>
      <c r="D1730" s="15" t="s">
        <v>271</v>
      </c>
    </row>
    <row r="1731" s="16" customFormat="true" ht="12" hidden="false" customHeight="true" outlineLevel="2" collapsed="false">
      <c r="A1731" s="20" t="s">
        <v>1754</v>
      </c>
      <c r="B1731" s="21" t="s">
        <v>4143</v>
      </c>
      <c r="C1731" s="22" t="n">
        <v>660</v>
      </c>
      <c r="D1731" s="15" t="s">
        <v>271</v>
      </c>
    </row>
    <row r="1732" s="16" customFormat="true" ht="12" hidden="false" customHeight="true" outlineLevel="2" collapsed="false">
      <c r="A1732" s="20" t="s">
        <v>1755</v>
      </c>
      <c r="B1732" s="21" t="s">
        <v>4144</v>
      </c>
      <c r="C1732" s="22" t="n">
        <v>810</v>
      </c>
      <c r="D1732" s="15" t="s">
        <v>279</v>
      </c>
    </row>
    <row r="1733" s="16" customFormat="true" ht="12" hidden="false" customHeight="true" outlineLevel="2" collapsed="false">
      <c r="A1733" s="20" t="s">
        <v>1756</v>
      </c>
      <c r="B1733" s="21" t="s">
        <v>4145</v>
      </c>
      <c r="C1733" s="22" t="n">
        <v>810</v>
      </c>
      <c r="D1733" s="15" t="s">
        <v>279</v>
      </c>
    </row>
    <row r="1734" s="16" customFormat="true" ht="12" hidden="false" customHeight="true" outlineLevel="2" collapsed="false">
      <c r="A1734" s="20" t="s">
        <v>1757</v>
      </c>
      <c r="B1734" s="21" t="s">
        <v>4146</v>
      </c>
      <c r="C1734" s="14" t="s">
        <v>4147</v>
      </c>
      <c r="D1734" s="15" t="s">
        <v>279</v>
      </c>
    </row>
    <row r="1735" s="16" customFormat="true" ht="12" hidden="false" customHeight="true" outlineLevel="2" collapsed="false">
      <c r="A1735" s="20" t="s">
        <v>1758</v>
      </c>
      <c r="B1735" s="21" t="s">
        <v>4148</v>
      </c>
      <c r="C1735" s="14" t="s">
        <v>4149</v>
      </c>
      <c r="D1735" s="15" t="s">
        <v>279</v>
      </c>
    </row>
    <row r="1736" s="16" customFormat="true" ht="12" hidden="false" customHeight="true" outlineLevel="2" collapsed="false">
      <c r="A1736" s="20" t="s">
        <v>1759</v>
      </c>
      <c r="B1736" s="21" t="s">
        <v>4150</v>
      </c>
      <c r="C1736" s="14" t="s">
        <v>4147</v>
      </c>
      <c r="D1736" s="15" t="s">
        <v>279</v>
      </c>
    </row>
    <row r="1737" s="16" customFormat="true" ht="12" hidden="false" customHeight="true" outlineLevel="2" collapsed="false">
      <c r="A1737" s="20" t="s">
        <v>1760</v>
      </c>
      <c r="B1737" s="21" t="s">
        <v>4151</v>
      </c>
      <c r="C1737" s="14" t="s">
        <v>4149</v>
      </c>
      <c r="D1737" s="15" t="s">
        <v>279</v>
      </c>
    </row>
    <row r="1738" s="16" customFormat="true" ht="24" hidden="false" customHeight="true" outlineLevel="2" collapsed="false">
      <c r="A1738" s="20" t="s">
        <v>1761</v>
      </c>
      <c r="B1738" s="21" t="s">
        <v>4152</v>
      </c>
      <c r="C1738" s="14" t="s">
        <v>4153</v>
      </c>
      <c r="D1738" s="15" t="s">
        <v>1246</v>
      </c>
    </row>
    <row r="1739" s="16" customFormat="true" ht="24" hidden="false" customHeight="true" outlineLevel="2" collapsed="false">
      <c r="A1739" s="20" t="s">
        <v>1762</v>
      </c>
      <c r="B1739" s="21" t="s">
        <v>4154</v>
      </c>
      <c r="C1739" s="14" t="s">
        <v>4153</v>
      </c>
      <c r="D1739" s="15" t="s">
        <v>1246</v>
      </c>
    </row>
    <row r="1740" s="16" customFormat="true" ht="24" hidden="false" customHeight="true" outlineLevel="2" collapsed="false">
      <c r="A1740" s="20" t="s">
        <v>1763</v>
      </c>
      <c r="B1740" s="21" t="s">
        <v>4155</v>
      </c>
      <c r="C1740" s="14" t="s">
        <v>4153</v>
      </c>
      <c r="D1740" s="15" t="s">
        <v>1246</v>
      </c>
    </row>
    <row r="1741" s="16" customFormat="true" ht="24" hidden="false" customHeight="true" outlineLevel="2" collapsed="false">
      <c r="A1741" s="20" t="s">
        <v>1764</v>
      </c>
      <c r="B1741" s="21" t="s">
        <v>4156</v>
      </c>
      <c r="C1741" s="14" t="s">
        <v>4153</v>
      </c>
      <c r="D1741" s="15" t="s">
        <v>1246</v>
      </c>
    </row>
    <row r="1742" s="16" customFormat="true" ht="12" hidden="false" customHeight="true" outlineLevel="2" collapsed="false">
      <c r="A1742" s="20" t="s">
        <v>1765</v>
      </c>
      <c r="B1742" s="21" t="s">
        <v>4157</v>
      </c>
      <c r="C1742" s="22" t="n">
        <v>610</v>
      </c>
      <c r="D1742" s="15" t="s">
        <v>271</v>
      </c>
    </row>
    <row r="1743" s="16" customFormat="true" ht="24" hidden="false" customHeight="true" outlineLevel="2" collapsed="false">
      <c r="A1743" s="20" t="s">
        <v>1766</v>
      </c>
      <c r="B1743" s="21" t="s">
        <v>4158</v>
      </c>
      <c r="C1743" s="22" t="n">
        <v>825</v>
      </c>
      <c r="D1743" s="15" t="s">
        <v>271</v>
      </c>
    </row>
    <row r="1744" s="16" customFormat="true" ht="24" hidden="false" customHeight="true" outlineLevel="2" collapsed="false">
      <c r="A1744" s="20" t="s">
        <v>1767</v>
      </c>
      <c r="B1744" s="21" t="s">
        <v>4159</v>
      </c>
      <c r="C1744" s="22" t="n">
        <v>610</v>
      </c>
      <c r="D1744" s="15" t="s">
        <v>271</v>
      </c>
    </row>
    <row r="1745" s="16" customFormat="true" ht="12" hidden="false" customHeight="true" outlineLevel="2" collapsed="false">
      <c r="A1745" s="20" t="s">
        <v>1768</v>
      </c>
      <c r="B1745" s="21" t="s">
        <v>4160</v>
      </c>
      <c r="C1745" s="22" t="n">
        <v>610</v>
      </c>
      <c r="D1745" s="15" t="s">
        <v>271</v>
      </c>
    </row>
    <row r="1746" s="16" customFormat="true" ht="12" hidden="false" customHeight="true" outlineLevel="2" collapsed="false">
      <c r="A1746" s="20" t="s">
        <v>1769</v>
      </c>
      <c r="B1746" s="21" t="s">
        <v>4161</v>
      </c>
      <c r="C1746" s="22" t="n">
        <v>610</v>
      </c>
      <c r="D1746" s="15" t="s">
        <v>31</v>
      </c>
    </row>
    <row r="1747" s="16" customFormat="true" ht="12" hidden="false" customHeight="true" outlineLevel="2" collapsed="false">
      <c r="A1747" s="20" t="s">
        <v>1770</v>
      </c>
      <c r="B1747" s="21" t="s">
        <v>4162</v>
      </c>
      <c r="C1747" s="22" t="n">
        <v>610</v>
      </c>
      <c r="D1747" s="15" t="s">
        <v>271</v>
      </c>
    </row>
    <row r="1748" s="16" customFormat="true" ht="12" hidden="false" customHeight="true" outlineLevel="2" collapsed="false">
      <c r="A1748" s="20" t="s">
        <v>1771</v>
      </c>
      <c r="B1748" s="21" t="s">
        <v>4163</v>
      </c>
      <c r="C1748" s="22" t="n">
        <v>610</v>
      </c>
      <c r="D1748" s="15" t="s">
        <v>31</v>
      </c>
    </row>
    <row r="1749" s="16" customFormat="true" ht="12" hidden="false" customHeight="true" outlineLevel="2" collapsed="false">
      <c r="A1749" s="20" t="s">
        <v>1772</v>
      </c>
      <c r="B1749" s="21" t="s">
        <v>4164</v>
      </c>
      <c r="C1749" s="22" t="n">
        <v>610</v>
      </c>
      <c r="D1749" s="15" t="s">
        <v>31</v>
      </c>
    </row>
    <row r="1750" s="16" customFormat="true" ht="12" hidden="false" customHeight="true" outlineLevel="2" collapsed="false">
      <c r="A1750" s="20" t="s">
        <v>1773</v>
      </c>
      <c r="B1750" s="21" t="s">
        <v>4165</v>
      </c>
      <c r="C1750" s="22" t="n">
        <v>610</v>
      </c>
      <c r="D1750" s="15" t="s">
        <v>271</v>
      </c>
    </row>
    <row r="1751" s="16" customFormat="true" ht="12" hidden="false" customHeight="true" outlineLevel="2" collapsed="false">
      <c r="A1751" s="20" t="s">
        <v>1774</v>
      </c>
      <c r="B1751" s="21" t="s">
        <v>4166</v>
      </c>
      <c r="C1751" s="22" t="n">
        <v>610</v>
      </c>
      <c r="D1751" s="15" t="s">
        <v>271</v>
      </c>
    </row>
    <row r="1752" s="16" customFormat="true" ht="12" hidden="false" customHeight="true" outlineLevel="2" collapsed="false">
      <c r="A1752" s="20" t="s">
        <v>1775</v>
      </c>
      <c r="B1752" s="21" t="s">
        <v>4167</v>
      </c>
      <c r="C1752" s="22" t="n">
        <v>610</v>
      </c>
      <c r="D1752" s="15" t="s">
        <v>271</v>
      </c>
    </row>
    <row r="1753" s="16" customFormat="true" ht="12" hidden="false" customHeight="true" outlineLevel="2" collapsed="false">
      <c r="A1753" s="20" t="s">
        <v>1776</v>
      </c>
      <c r="B1753" s="21" t="s">
        <v>4168</v>
      </c>
      <c r="C1753" s="22" t="n">
        <v>610</v>
      </c>
      <c r="D1753" s="15" t="s">
        <v>271</v>
      </c>
    </row>
    <row r="1754" s="16" customFormat="true" ht="12" hidden="false" customHeight="true" outlineLevel="2" collapsed="false">
      <c r="A1754" s="20" t="s">
        <v>1777</v>
      </c>
      <c r="B1754" s="21" t="s">
        <v>4169</v>
      </c>
      <c r="C1754" s="22" t="n">
        <v>610</v>
      </c>
      <c r="D1754" s="15" t="s">
        <v>31</v>
      </c>
    </row>
    <row r="1755" s="16" customFormat="true" ht="12" hidden="false" customHeight="true" outlineLevel="2" collapsed="false">
      <c r="A1755" s="20" t="s">
        <v>1778</v>
      </c>
      <c r="B1755" s="21" t="s">
        <v>4170</v>
      </c>
      <c r="C1755" s="22" t="n">
        <v>610</v>
      </c>
      <c r="D1755" s="15" t="s">
        <v>31</v>
      </c>
    </row>
    <row r="1756" s="16" customFormat="true" ht="12" hidden="false" customHeight="true" outlineLevel="2" collapsed="false">
      <c r="A1756" s="20" t="s">
        <v>1779</v>
      </c>
      <c r="B1756" s="21" t="s">
        <v>4171</v>
      </c>
      <c r="C1756" s="22" t="n">
        <v>610</v>
      </c>
      <c r="D1756" s="15" t="s">
        <v>31</v>
      </c>
    </row>
    <row r="1757" s="16" customFormat="true" ht="12" hidden="false" customHeight="true" outlineLevel="2" collapsed="false">
      <c r="A1757" s="20" t="s">
        <v>1780</v>
      </c>
      <c r="B1757" s="21" t="s">
        <v>4172</v>
      </c>
      <c r="C1757" s="22" t="n">
        <v>610</v>
      </c>
      <c r="D1757" s="15" t="s">
        <v>31</v>
      </c>
    </row>
    <row r="1758" s="16" customFormat="true" ht="12" hidden="false" customHeight="true" outlineLevel="2" collapsed="false">
      <c r="A1758" s="20" t="s">
        <v>1781</v>
      </c>
      <c r="B1758" s="21" t="s">
        <v>4173</v>
      </c>
      <c r="C1758" s="22" t="n">
        <v>610</v>
      </c>
      <c r="D1758" s="15" t="s">
        <v>31</v>
      </c>
    </row>
    <row r="1759" s="16" customFormat="true" ht="12" hidden="false" customHeight="true" outlineLevel="2" collapsed="false">
      <c r="A1759" s="20" t="s">
        <v>1782</v>
      </c>
      <c r="B1759" s="21" t="s">
        <v>4174</v>
      </c>
      <c r="C1759" s="22" t="n">
        <v>610</v>
      </c>
      <c r="D1759" s="15" t="s">
        <v>271</v>
      </c>
    </row>
    <row r="1760" s="16" customFormat="true" ht="12" hidden="false" customHeight="true" outlineLevel="2" collapsed="false">
      <c r="A1760" s="20" t="s">
        <v>1783</v>
      </c>
      <c r="B1760" s="21" t="s">
        <v>4175</v>
      </c>
      <c r="C1760" s="22" t="n">
        <v>610</v>
      </c>
      <c r="D1760" s="15" t="s">
        <v>271</v>
      </c>
    </row>
    <row r="1761" s="16" customFormat="true" ht="12" hidden="false" customHeight="true" outlineLevel="2" collapsed="false">
      <c r="A1761" s="20" t="s">
        <v>1784</v>
      </c>
      <c r="B1761" s="21" t="s">
        <v>4176</v>
      </c>
      <c r="C1761" s="22" t="n">
        <v>610</v>
      </c>
      <c r="D1761" s="15" t="s">
        <v>31</v>
      </c>
    </row>
    <row r="1762" s="16" customFormat="true" ht="12" hidden="false" customHeight="true" outlineLevel="2" collapsed="false">
      <c r="A1762" s="20" t="s">
        <v>1785</v>
      </c>
      <c r="B1762" s="21" t="s">
        <v>4177</v>
      </c>
      <c r="C1762" s="22" t="n">
        <v>610</v>
      </c>
      <c r="D1762" s="15" t="s">
        <v>271</v>
      </c>
    </row>
    <row r="1763" s="16" customFormat="true" ht="12" hidden="false" customHeight="true" outlineLevel="2" collapsed="false">
      <c r="A1763" s="20" t="s">
        <v>1786</v>
      </c>
      <c r="B1763" s="21" t="s">
        <v>4178</v>
      </c>
      <c r="C1763" s="22" t="n">
        <v>610</v>
      </c>
      <c r="D1763" s="15" t="s">
        <v>31</v>
      </c>
    </row>
    <row r="1764" s="16" customFormat="true" ht="12" hidden="false" customHeight="true" outlineLevel="2" collapsed="false">
      <c r="A1764" s="20" t="s">
        <v>1787</v>
      </c>
      <c r="B1764" s="21" t="s">
        <v>4179</v>
      </c>
      <c r="C1764" s="22" t="n">
        <v>610</v>
      </c>
      <c r="D1764" s="15" t="s">
        <v>31</v>
      </c>
    </row>
    <row r="1765" s="16" customFormat="true" ht="12" hidden="false" customHeight="true" outlineLevel="2" collapsed="false">
      <c r="A1765" s="20" t="s">
        <v>1788</v>
      </c>
      <c r="B1765" s="21" t="s">
        <v>4180</v>
      </c>
      <c r="C1765" s="22" t="n">
        <v>610</v>
      </c>
      <c r="D1765" s="15" t="s">
        <v>31</v>
      </c>
    </row>
    <row r="1766" s="16" customFormat="true" ht="12" hidden="false" customHeight="true" outlineLevel="2" collapsed="false">
      <c r="A1766" s="20" t="s">
        <v>1789</v>
      </c>
      <c r="B1766" s="21" t="s">
        <v>4181</v>
      </c>
      <c r="C1766" s="22" t="n">
        <v>610</v>
      </c>
      <c r="D1766" s="15" t="s">
        <v>31</v>
      </c>
    </row>
    <row r="1767" s="16" customFormat="true" ht="12" hidden="false" customHeight="true" outlineLevel="2" collapsed="false">
      <c r="A1767" s="20" t="s">
        <v>1790</v>
      </c>
      <c r="B1767" s="21" t="s">
        <v>4182</v>
      </c>
      <c r="C1767" s="22" t="n">
        <v>610</v>
      </c>
      <c r="D1767" s="15" t="s">
        <v>31</v>
      </c>
    </row>
    <row r="1768" s="16" customFormat="true" ht="12" hidden="false" customHeight="true" outlineLevel="2" collapsed="false">
      <c r="A1768" s="20" t="s">
        <v>1791</v>
      </c>
      <c r="B1768" s="21" t="s">
        <v>4183</v>
      </c>
      <c r="C1768" s="22" t="n">
        <v>610</v>
      </c>
      <c r="D1768" s="15" t="s">
        <v>31</v>
      </c>
    </row>
    <row r="1769" s="16" customFormat="true" ht="12" hidden="false" customHeight="true" outlineLevel="2" collapsed="false">
      <c r="A1769" s="20" t="s">
        <v>1792</v>
      </c>
      <c r="B1769" s="21" t="s">
        <v>4184</v>
      </c>
      <c r="C1769" s="22" t="n">
        <v>610</v>
      </c>
      <c r="D1769" s="15" t="s">
        <v>31</v>
      </c>
    </row>
    <row r="1770" s="16" customFormat="true" ht="12" hidden="false" customHeight="true" outlineLevel="2" collapsed="false">
      <c r="A1770" s="20" t="s">
        <v>1793</v>
      </c>
      <c r="B1770" s="21" t="s">
        <v>4185</v>
      </c>
      <c r="C1770" s="22" t="n">
        <v>610</v>
      </c>
      <c r="D1770" s="15" t="s">
        <v>31</v>
      </c>
    </row>
    <row r="1771" s="16" customFormat="true" ht="12" hidden="false" customHeight="true" outlineLevel="2" collapsed="false">
      <c r="A1771" s="20" t="s">
        <v>1794</v>
      </c>
      <c r="B1771" s="21" t="s">
        <v>4186</v>
      </c>
      <c r="C1771" s="22" t="n">
        <v>610</v>
      </c>
      <c r="D1771" s="15" t="s">
        <v>31</v>
      </c>
    </row>
    <row r="1772" s="16" customFormat="true" ht="12" hidden="false" customHeight="true" outlineLevel="2" collapsed="false">
      <c r="A1772" s="20" t="s">
        <v>1795</v>
      </c>
      <c r="B1772" s="21" t="s">
        <v>4187</v>
      </c>
      <c r="C1772" s="22" t="n">
        <v>610</v>
      </c>
      <c r="D1772" s="15" t="s">
        <v>31</v>
      </c>
    </row>
    <row r="1773" s="16" customFormat="true" ht="12" hidden="false" customHeight="true" outlineLevel="2" collapsed="false">
      <c r="A1773" s="20" t="s">
        <v>1796</v>
      </c>
      <c r="B1773" s="21" t="s">
        <v>4188</v>
      </c>
      <c r="C1773" s="22" t="n">
        <v>610</v>
      </c>
      <c r="D1773" s="15" t="s">
        <v>31</v>
      </c>
    </row>
    <row r="1774" s="16" customFormat="true" ht="12" hidden="false" customHeight="true" outlineLevel="2" collapsed="false">
      <c r="A1774" s="20" t="s">
        <v>1797</v>
      </c>
      <c r="B1774" s="21" t="s">
        <v>4189</v>
      </c>
      <c r="C1774" s="22" t="n">
        <v>610</v>
      </c>
      <c r="D1774" s="15" t="s">
        <v>31</v>
      </c>
    </row>
    <row r="1775" s="16" customFormat="true" ht="12" hidden="false" customHeight="true" outlineLevel="2" collapsed="false">
      <c r="A1775" s="20" t="s">
        <v>1798</v>
      </c>
      <c r="B1775" s="21" t="s">
        <v>4190</v>
      </c>
      <c r="C1775" s="22" t="n">
        <v>610</v>
      </c>
      <c r="D1775" s="15" t="s">
        <v>31</v>
      </c>
    </row>
    <row r="1776" s="16" customFormat="true" ht="12" hidden="false" customHeight="true" outlineLevel="2" collapsed="false">
      <c r="A1776" s="20" t="s">
        <v>1799</v>
      </c>
      <c r="B1776" s="21" t="s">
        <v>4191</v>
      </c>
      <c r="C1776" s="22" t="n">
        <v>610</v>
      </c>
      <c r="D1776" s="15" t="s">
        <v>271</v>
      </c>
    </row>
    <row r="1777" s="16" customFormat="true" ht="12" hidden="false" customHeight="true" outlineLevel="2" collapsed="false">
      <c r="A1777" s="20" t="s">
        <v>1800</v>
      </c>
      <c r="B1777" s="21" t="s">
        <v>4192</v>
      </c>
      <c r="C1777" s="22" t="n">
        <v>610</v>
      </c>
      <c r="D1777" s="15" t="s">
        <v>271</v>
      </c>
    </row>
    <row r="1778" s="16" customFormat="true" ht="12" hidden="false" customHeight="true" outlineLevel="2" collapsed="false">
      <c r="A1778" s="20" t="s">
        <v>1801</v>
      </c>
      <c r="B1778" s="21" t="s">
        <v>4193</v>
      </c>
      <c r="C1778" s="22" t="n">
        <v>610</v>
      </c>
      <c r="D1778" s="15" t="s">
        <v>31</v>
      </c>
    </row>
    <row r="1779" s="16" customFormat="true" ht="12" hidden="false" customHeight="true" outlineLevel="2" collapsed="false">
      <c r="A1779" s="20" t="s">
        <v>1802</v>
      </c>
      <c r="B1779" s="21" t="s">
        <v>4194</v>
      </c>
      <c r="C1779" s="22" t="n">
        <v>610</v>
      </c>
      <c r="D1779" s="15" t="s">
        <v>31</v>
      </c>
    </row>
    <row r="1780" s="16" customFormat="true" ht="12" hidden="false" customHeight="true" outlineLevel="2" collapsed="false">
      <c r="A1780" s="20" t="s">
        <v>1803</v>
      </c>
      <c r="B1780" s="21" t="s">
        <v>4195</v>
      </c>
      <c r="C1780" s="22" t="n">
        <v>610</v>
      </c>
      <c r="D1780" s="15" t="s">
        <v>271</v>
      </c>
    </row>
    <row r="1781" s="16" customFormat="true" ht="12" hidden="false" customHeight="true" outlineLevel="2" collapsed="false">
      <c r="A1781" s="20" t="s">
        <v>1804</v>
      </c>
      <c r="B1781" s="21" t="s">
        <v>4196</v>
      </c>
      <c r="C1781" s="22" t="n">
        <v>610</v>
      </c>
      <c r="D1781" s="15" t="s">
        <v>31</v>
      </c>
    </row>
    <row r="1782" s="16" customFormat="true" ht="12" hidden="false" customHeight="true" outlineLevel="2" collapsed="false">
      <c r="A1782" s="20" t="s">
        <v>1805</v>
      </c>
      <c r="B1782" s="21" t="s">
        <v>4197</v>
      </c>
      <c r="C1782" s="22" t="n">
        <v>610</v>
      </c>
      <c r="D1782" s="15" t="s">
        <v>31</v>
      </c>
    </row>
    <row r="1783" s="16" customFormat="true" ht="12" hidden="false" customHeight="true" outlineLevel="2" collapsed="false">
      <c r="A1783" s="20" t="s">
        <v>1806</v>
      </c>
      <c r="B1783" s="21" t="s">
        <v>4198</v>
      </c>
      <c r="C1783" s="22" t="n">
        <v>610</v>
      </c>
      <c r="D1783" s="15" t="s">
        <v>31</v>
      </c>
    </row>
    <row r="1784" s="16" customFormat="true" ht="12" hidden="false" customHeight="true" outlineLevel="2" collapsed="false">
      <c r="A1784" s="20" t="s">
        <v>1807</v>
      </c>
      <c r="B1784" s="21" t="s">
        <v>4199</v>
      </c>
      <c r="C1784" s="22" t="n">
        <v>610</v>
      </c>
      <c r="D1784" s="15" t="s">
        <v>271</v>
      </c>
    </row>
    <row r="1785" s="16" customFormat="true" ht="12" hidden="false" customHeight="true" outlineLevel="2" collapsed="false">
      <c r="A1785" s="20" t="s">
        <v>1808</v>
      </c>
      <c r="B1785" s="21" t="s">
        <v>4200</v>
      </c>
      <c r="C1785" s="22" t="n">
        <v>610</v>
      </c>
      <c r="D1785" s="15" t="s">
        <v>271</v>
      </c>
    </row>
    <row r="1786" s="16" customFormat="true" ht="12" hidden="false" customHeight="true" outlineLevel="2" collapsed="false">
      <c r="A1786" s="20" t="s">
        <v>1809</v>
      </c>
      <c r="B1786" s="21" t="s">
        <v>4201</v>
      </c>
      <c r="C1786" s="22" t="n">
        <v>610</v>
      </c>
      <c r="D1786" s="15" t="s">
        <v>31</v>
      </c>
    </row>
    <row r="1787" s="16" customFormat="true" ht="12" hidden="false" customHeight="true" outlineLevel="2" collapsed="false">
      <c r="A1787" s="20" t="s">
        <v>1810</v>
      </c>
      <c r="B1787" s="21" t="s">
        <v>4202</v>
      </c>
      <c r="C1787" s="22" t="n">
        <v>610</v>
      </c>
      <c r="D1787" s="15" t="s">
        <v>31</v>
      </c>
    </row>
    <row r="1788" s="16" customFormat="true" ht="12" hidden="false" customHeight="true" outlineLevel="2" collapsed="false">
      <c r="A1788" s="20" t="s">
        <v>1811</v>
      </c>
      <c r="B1788" s="21" t="s">
        <v>4203</v>
      </c>
      <c r="C1788" s="22" t="n">
        <v>610</v>
      </c>
      <c r="D1788" s="15" t="s">
        <v>271</v>
      </c>
    </row>
    <row r="1789" s="16" customFormat="true" ht="12" hidden="false" customHeight="true" outlineLevel="2" collapsed="false">
      <c r="A1789" s="20" t="s">
        <v>1812</v>
      </c>
      <c r="B1789" s="21" t="s">
        <v>4204</v>
      </c>
      <c r="C1789" s="22" t="n">
        <v>610</v>
      </c>
      <c r="D1789" s="15" t="s">
        <v>31</v>
      </c>
    </row>
    <row r="1790" s="16" customFormat="true" ht="12" hidden="false" customHeight="true" outlineLevel="2" collapsed="false">
      <c r="A1790" s="20" t="s">
        <v>1813</v>
      </c>
      <c r="B1790" s="21" t="s">
        <v>4205</v>
      </c>
      <c r="C1790" s="22" t="n">
        <v>610</v>
      </c>
      <c r="D1790" s="15" t="s">
        <v>271</v>
      </c>
    </row>
    <row r="1791" s="16" customFormat="true" ht="12" hidden="false" customHeight="true" outlineLevel="2" collapsed="false">
      <c r="A1791" s="20" t="s">
        <v>1814</v>
      </c>
      <c r="B1791" s="21" t="s">
        <v>4206</v>
      </c>
      <c r="C1791" s="22" t="n">
        <v>610</v>
      </c>
      <c r="D1791" s="15" t="s">
        <v>271</v>
      </c>
    </row>
    <row r="1792" s="16" customFormat="true" ht="12" hidden="false" customHeight="true" outlineLevel="2" collapsed="false">
      <c r="A1792" s="20" t="s">
        <v>1815</v>
      </c>
      <c r="B1792" s="21" t="s">
        <v>4207</v>
      </c>
      <c r="C1792" s="22" t="n">
        <v>610</v>
      </c>
      <c r="D1792" s="15" t="s">
        <v>31</v>
      </c>
    </row>
    <row r="1793" s="16" customFormat="true" ht="12" hidden="false" customHeight="true" outlineLevel="2" collapsed="false">
      <c r="A1793" s="20" t="s">
        <v>1816</v>
      </c>
      <c r="B1793" s="21" t="s">
        <v>4208</v>
      </c>
      <c r="C1793" s="22" t="n">
        <v>610</v>
      </c>
      <c r="D1793" s="15" t="s">
        <v>31</v>
      </c>
    </row>
    <row r="1794" s="16" customFormat="true" ht="12" hidden="false" customHeight="true" outlineLevel="2" collapsed="false">
      <c r="A1794" s="20" t="s">
        <v>1817</v>
      </c>
      <c r="B1794" s="21" t="s">
        <v>4209</v>
      </c>
      <c r="C1794" s="22" t="n">
        <v>610</v>
      </c>
      <c r="D1794" s="15" t="s">
        <v>31</v>
      </c>
    </row>
    <row r="1795" s="16" customFormat="true" ht="12" hidden="false" customHeight="true" outlineLevel="2" collapsed="false">
      <c r="A1795" s="20" t="s">
        <v>1818</v>
      </c>
      <c r="B1795" s="21" t="s">
        <v>4210</v>
      </c>
      <c r="C1795" s="22" t="n">
        <v>610</v>
      </c>
      <c r="D1795" s="15" t="s">
        <v>31</v>
      </c>
    </row>
    <row r="1796" s="16" customFormat="true" ht="12" hidden="false" customHeight="true" outlineLevel="2" collapsed="false">
      <c r="A1796" s="20" t="s">
        <v>1819</v>
      </c>
      <c r="B1796" s="21" t="s">
        <v>4211</v>
      </c>
      <c r="C1796" s="22" t="n">
        <v>610</v>
      </c>
      <c r="D1796" s="15" t="s">
        <v>31</v>
      </c>
    </row>
    <row r="1797" s="16" customFormat="true" ht="12" hidden="false" customHeight="true" outlineLevel="2" collapsed="false">
      <c r="A1797" s="20" t="s">
        <v>1820</v>
      </c>
      <c r="B1797" s="21" t="s">
        <v>4212</v>
      </c>
      <c r="C1797" s="22" t="n">
        <v>610</v>
      </c>
      <c r="D1797" s="15" t="s">
        <v>31</v>
      </c>
    </row>
    <row r="1798" s="16" customFormat="true" ht="12" hidden="false" customHeight="true" outlineLevel="2" collapsed="false">
      <c r="A1798" s="20" t="s">
        <v>1821</v>
      </c>
      <c r="B1798" s="21" t="s">
        <v>4213</v>
      </c>
      <c r="C1798" s="22" t="n">
        <v>610</v>
      </c>
      <c r="D1798" s="15" t="s">
        <v>31</v>
      </c>
    </row>
    <row r="1799" s="16" customFormat="true" ht="12" hidden="false" customHeight="true" outlineLevel="2" collapsed="false">
      <c r="A1799" s="20" t="s">
        <v>1822</v>
      </c>
      <c r="B1799" s="21" t="s">
        <v>4214</v>
      </c>
      <c r="C1799" s="22" t="n">
        <v>610</v>
      </c>
      <c r="D1799" s="15" t="s">
        <v>31</v>
      </c>
    </row>
    <row r="1800" s="16" customFormat="true" ht="12" hidden="false" customHeight="true" outlineLevel="2" collapsed="false">
      <c r="A1800" s="20" t="s">
        <v>1823</v>
      </c>
      <c r="B1800" s="21" t="s">
        <v>4215</v>
      </c>
      <c r="C1800" s="22" t="n">
        <v>610</v>
      </c>
      <c r="D1800" s="15" t="s">
        <v>31</v>
      </c>
    </row>
    <row r="1801" s="16" customFormat="true" ht="12" hidden="false" customHeight="true" outlineLevel="2" collapsed="false">
      <c r="A1801" s="20" t="s">
        <v>1824</v>
      </c>
      <c r="B1801" s="21" t="s">
        <v>4216</v>
      </c>
      <c r="C1801" s="22" t="n">
        <v>610</v>
      </c>
      <c r="D1801" s="15" t="s">
        <v>271</v>
      </c>
    </row>
    <row r="1802" s="16" customFormat="true" ht="12" hidden="false" customHeight="true" outlineLevel="2" collapsed="false">
      <c r="A1802" s="20" t="s">
        <v>1825</v>
      </c>
      <c r="B1802" s="21" t="s">
        <v>4217</v>
      </c>
      <c r="C1802" s="22" t="n">
        <v>610</v>
      </c>
      <c r="D1802" s="15" t="s">
        <v>31</v>
      </c>
    </row>
    <row r="1803" s="16" customFormat="true" ht="12" hidden="false" customHeight="true" outlineLevel="2" collapsed="false">
      <c r="A1803" s="20" t="s">
        <v>1826</v>
      </c>
      <c r="B1803" s="21" t="s">
        <v>4218</v>
      </c>
      <c r="C1803" s="22" t="n">
        <v>610</v>
      </c>
      <c r="D1803" s="15" t="s">
        <v>271</v>
      </c>
    </row>
    <row r="1804" s="16" customFormat="true" ht="12" hidden="false" customHeight="true" outlineLevel="2" collapsed="false">
      <c r="A1804" s="20" t="s">
        <v>1827</v>
      </c>
      <c r="B1804" s="21" t="s">
        <v>4219</v>
      </c>
      <c r="C1804" s="22" t="n">
        <v>610</v>
      </c>
      <c r="D1804" s="15" t="s">
        <v>31</v>
      </c>
    </row>
    <row r="1805" s="16" customFormat="true" ht="12" hidden="false" customHeight="true" outlineLevel="2" collapsed="false">
      <c r="A1805" s="20" t="s">
        <v>1828</v>
      </c>
      <c r="B1805" s="21" t="s">
        <v>4220</v>
      </c>
      <c r="C1805" s="22" t="n">
        <v>610</v>
      </c>
      <c r="D1805" s="15" t="s">
        <v>31</v>
      </c>
    </row>
    <row r="1806" s="16" customFormat="true" ht="12" hidden="false" customHeight="true" outlineLevel="2" collapsed="false">
      <c r="A1806" s="20" t="s">
        <v>1829</v>
      </c>
      <c r="B1806" s="21" t="s">
        <v>4221</v>
      </c>
      <c r="C1806" s="22" t="n">
        <v>610</v>
      </c>
      <c r="D1806" s="15" t="s">
        <v>271</v>
      </c>
    </row>
    <row r="1807" s="16" customFormat="true" ht="12" hidden="false" customHeight="true" outlineLevel="2" collapsed="false">
      <c r="A1807" s="20" t="s">
        <v>1830</v>
      </c>
      <c r="B1807" s="21" t="s">
        <v>4222</v>
      </c>
      <c r="C1807" s="22" t="n">
        <v>610</v>
      </c>
      <c r="D1807" s="15" t="s">
        <v>271</v>
      </c>
    </row>
    <row r="1808" s="16" customFormat="true" ht="12" hidden="false" customHeight="true" outlineLevel="2" collapsed="false">
      <c r="A1808" s="20" t="s">
        <v>1831</v>
      </c>
      <c r="B1808" s="21" t="s">
        <v>4223</v>
      </c>
      <c r="C1808" s="22" t="n">
        <v>610</v>
      </c>
      <c r="D1808" s="15" t="s">
        <v>31</v>
      </c>
    </row>
    <row r="1809" s="16" customFormat="true" ht="12" hidden="false" customHeight="true" outlineLevel="2" collapsed="false">
      <c r="A1809" s="20" t="s">
        <v>1832</v>
      </c>
      <c r="B1809" s="21" t="s">
        <v>4224</v>
      </c>
      <c r="C1809" s="22" t="n">
        <v>610</v>
      </c>
      <c r="D1809" s="15" t="s">
        <v>271</v>
      </c>
    </row>
    <row r="1810" s="16" customFormat="true" ht="12" hidden="false" customHeight="true" outlineLevel="2" collapsed="false">
      <c r="A1810" s="20" t="s">
        <v>1833</v>
      </c>
      <c r="B1810" s="21" t="s">
        <v>4225</v>
      </c>
      <c r="C1810" s="22" t="n">
        <v>610</v>
      </c>
      <c r="D1810" s="15" t="s">
        <v>271</v>
      </c>
    </row>
    <row r="1811" s="16" customFormat="true" ht="12" hidden="false" customHeight="true" outlineLevel="2" collapsed="false">
      <c r="A1811" s="20" t="s">
        <v>1834</v>
      </c>
      <c r="B1811" s="21" t="s">
        <v>4226</v>
      </c>
      <c r="C1811" s="22" t="n">
        <v>610</v>
      </c>
      <c r="D1811" s="15" t="s">
        <v>271</v>
      </c>
    </row>
    <row r="1812" s="16" customFormat="true" ht="12" hidden="false" customHeight="true" outlineLevel="2" collapsed="false">
      <c r="A1812" s="20" t="s">
        <v>1835</v>
      </c>
      <c r="B1812" s="21" t="s">
        <v>4227</v>
      </c>
      <c r="C1812" s="22" t="n">
        <v>610</v>
      </c>
      <c r="D1812" s="15" t="s">
        <v>271</v>
      </c>
    </row>
    <row r="1813" s="16" customFormat="true" ht="12" hidden="false" customHeight="true" outlineLevel="2" collapsed="false">
      <c r="A1813" s="20" t="s">
        <v>1836</v>
      </c>
      <c r="B1813" s="21" t="s">
        <v>4228</v>
      </c>
      <c r="C1813" s="22" t="n">
        <v>610</v>
      </c>
      <c r="D1813" s="15" t="s">
        <v>31</v>
      </c>
    </row>
    <row r="1814" s="16" customFormat="true" ht="12" hidden="false" customHeight="true" outlineLevel="2" collapsed="false">
      <c r="A1814" s="20" t="s">
        <v>1837</v>
      </c>
      <c r="B1814" s="21" t="s">
        <v>4229</v>
      </c>
      <c r="C1814" s="22" t="n">
        <v>610</v>
      </c>
      <c r="D1814" s="23" t="n">
        <v>1</v>
      </c>
    </row>
    <row r="1815" s="16" customFormat="true" ht="12" hidden="false" customHeight="true" outlineLevel="2" collapsed="false">
      <c r="A1815" s="20" t="s">
        <v>1838</v>
      </c>
      <c r="B1815" s="21" t="s">
        <v>4230</v>
      </c>
      <c r="C1815" s="22" t="n">
        <v>610</v>
      </c>
      <c r="D1815" s="15" t="s">
        <v>271</v>
      </c>
    </row>
    <row r="1816" s="16" customFormat="true" ht="12" hidden="false" customHeight="true" outlineLevel="2" collapsed="false">
      <c r="A1816" s="20" t="s">
        <v>1839</v>
      </c>
      <c r="B1816" s="21" t="s">
        <v>4231</v>
      </c>
      <c r="C1816" s="22" t="n">
        <v>610</v>
      </c>
      <c r="D1816" s="15" t="s">
        <v>271</v>
      </c>
    </row>
    <row r="1817" s="16" customFormat="true" ht="24" hidden="false" customHeight="true" outlineLevel="2" collapsed="false">
      <c r="A1817" s="20" t="s">
        <v>1840</v>
      </c>
      <c r="B1817" s="21" t="s">
        <v>4232</v>
      </c>
      <c r="C1817" s="22" t="n">
        <v>750</v>
      </c>
      <c r="D1817" s="15" t="s">
        <v>271</v>
      </c>
    </row>
    <row r="1818" s="16" customFormat="true" ht="24" hidden="false" customHeight="true" outlineLevel="2" collapsed="false">
      <c r="A1818" s="20" t="s">
        <v>1841</v>
      </c>
      <c r="B1818" s="21" t="s">
        <v>4233</v>
      </c>
      <c r="C1818" s="22" t="n">
        <v>750</v>
      </c>
      <c r="D1818" s="15" t="s">
        <v>271</v>
      </c>
    </row>
    <row r="1819" s="16" customFormat="true" ht="24" hidden="false" customHeight="true" outlineLevel="2" collapsed="false">
      <c r="A1819" s="20" t="s">
        <v>1842</v>
      </c>
      <c r="B1819" s="21" t="s">
        <v>4234</v>
      </c>
      <c r="C1819" s="22" t="n">
        <v>750</v>
      </c>
      <c r="D1819" s="15" t="s">
        <v>271</v>
      </c>
    </row>
    <row r="1820" s="16" customFormat="true" ht="24" hidden="false" customHeight="true" outlineLevel="2" collapsed="false">
      <c r="A1820" s="20" t="s">
        <v>1843</v>
      </c>
      <c r="B1820" s="21" t="s">
        <v>4235</v>
      </c>
      <c r="C1820" s="22" t="n">
        <v>750</v>
      </c>
      <c r="D1820" s="15" t="s">
        <v>271</v>
      </c>
    </row>
    <row r="1821" s="16" customFormat="true" ht="24" hidden="false" customHeight="true" outlineLevel="2" collapsed="false">
      <c r="A1821" s="20" t="s">
        <v>1844</v>
      </c>
      <c r="B1821" s="21" t="s">
        <v>4236</v>
      </c>
      <c r="C1821" s="22" t="n">
        <v>750</v>
      </c>
      <c r="D1821" s="15" t="s">
        <v>271</v>
      </c>
    </row>
    <row r="1822" s="16" customFormat="true" ht="24" hidden="false" customHeight="true" outlineLevel="2" collapsed="false">
      <c r="A1822" s="20" t="s">
        <v>1845</v>
      </c>
      <c r="B1822" s="21" t="s">
        <v>4237</v>
      </c>
      <c r="C1822" s="22" t="n">
        <v>750</v>
      </c>
      <c r="D1822" s="15" t="s">
        <v>271</v>
      </c>
    </row>
    <row r="1823" s="16" customFormat="true" ht="24" hidden="false" customHeight="true" outlineLevel="2" collapsed="false">
      <c r="A1823" s="20" t="s">
        <v>1846</v>
      </c>
      <c r="B1823" s="21" t="s">
        <v>4238</v>
      </c>
      <c r="C1823" s="22" t="n">
        <v>750</v>
      </c>
      <c r="D1823" s="15" t="s">
        <v>271</v>
      </c>
    </row>
    <row r="1824" s="16" customFormat="true" ht="12" hidden="false" customHeight="true" outlineLevel="2" collapsed="false">
      <c r="A1824" s="20" t="s">
        <v>1847</v>
      </c>
      <c r="B1824" s="21" t="s">
        <v>4239</v>
      </c>
      <c r="C1824" s="22" t="n">
        <v>740</v>
      </c>
      <c r="D1824" s="15" t="s">
        <v>271</v>
      </c>
    </row>
    <row r="1825" s="16" customFormat="true" ht="12" hidden="false" customHeight="true" outlineLevel="2" collapsed="false">
      <c r="A1825" s="20" t="s">
        <v>1848</v>
      </c>
      <c r="B1825" s="21" t="s">
        <v>4240</v>
      </c>
      <c r="C1825" s="22" t="n">
        <v>825</v>
      </c>
      <c r="D1825" s="15" t="s">
        <v>271</v>
      </c>
    </row>
    <row r="1826" s="16" customFormat="true" ht="12" hidden="false" customHeight="true" outlineLevel="2" collapsed="false">
      <c r="A1826" s="20" t="s">
        <v>1849</v>
      </c>
      <c r="B1826" s="21" t="s">
        <v>4241</v>
      </c>
      <c r="C1826" s="22" t="n">
        <v>825</v>
      </c>
      <c r="D1826" s="15" t="s">
        <v>271</v>
      </c>
    </row>
    <row r="1827" s="16" customFormat="true" ht="12" hidden="false" customHeight="true" outlineLevel="2" collapsed="false">
      <c r="A1827" s="20" t="s">
        <v>1850</v>
      </c>
      <c r="B1827" s="21" t="s">
        <v>4242</v>
      </c>
      <c r="C1827" s="22" t="n">
        <v>740</v>
      </c>
      <c r="D1827" s="15" t="s">
        <v>271</v>
      </c>
    </row>
    <row r="1828" s="16" customFormat="true" ht="12" hidden="false" customHeight="true" outlineLevel="2" collapsed="false">
      <c r="A1828" s="20" t="s">
        <v>1851</v>
      </c>
      <c r="B1828" s="21" t="s">
        <v>4243</v>
      </c>
      <c r="C1828" s="22" t="n">
        <v>740</v>
      </c>
      <c r="D1828" s="15" t="s">
        <v>271</v>
      </c>
    </row>
    <row r="1829" s="16" customFormat="true" ht="12" hidden="false" customHeight="true" outlineLevel="2" collapsed="false">
      <c r="A1829" s="20" t="s">
        <v>1852</v>
      </c>
      <c r="B1829" s="21" t="s">
        <v>4244</v>
      </c>
      <c r="C1829" s="22" t="n">
        <v>740</v>
      </c>
      <c r="D1829" s="15" t="s">
        <v>271</v>
      </c>
    </row>
    <row r="1830" s="16" customFormat="true" ht="12" hidden="false" customHeight="true" outlineLevel="2" collapsed="false">
      <c r="A1830" s="20" t="s">
        <v>1853</v>
      </c>
      <c r="B1830" s="21" t="s">
        <v>4245</v>
      </c>
      <c r="C1830" s="22" t="n">
        <v>740</v>
      </c>
      <c r="D1830" s="15" t="s">
        <v>271</v>
      </c>
    </row>
    <row r="1831" s="16" customFormat="true" ht="12" hidden="false" customHeight="true" outlineLevel="2" collapsed="false">
      <c r="A1831" s="20" t="s">
        <v>1854</v>
      </c>
      <c r="B1831" s="21" t="s">
        <v>4246</v>
      </c>
      <c r="C1831" s="22" t="n">
        <v>740</v>
      </c>
      <c r="D1831" s="15" t="s">
        <v>271</v>
      </c>
    </row>
    <row r="1832" s="16" customFormat="true" ht="12" hidden="false" customHeight="true" outlineLevel="2" collapsed="false">
      <c r="A1832" s="20" t="s">
        <v>1855</v>
      </c>
      <c r="B1832" s="21" t="s">
        <v>4247</v>
      </c>
      <c r="C1832" s="22" t="n">
        <v>740</v>
      </c>
      <c r="D1832" s="15" t="s">
        <v>271</v>
      </c>
    </row>
    <row r="1833" s="16" customFormat="true" ht="12" hidden="false" customHeight="true" outlineLevel="2" collapsed="false">
      <c r="A1833" s="20" t="s">
        <v>1856</v>
      </c>
      <c r="B1833" s="21" t="s">
        <v>4248</v>
      </c>
      <c r="C1833" s="22" t="n">
        <v>740</v>
      </c>
      <c r="D1833" s="15" t="s">
        <v>271</v>
      </c>
    </row>
    <row r="1834" s="16" customFormat="true" ht="24" hidden="false" customHeight="true" outlineLevel="2" collapsed="false">
      <c r="A1834" s="20" t="s">
        <v>1857</v>
      </c>
      <c r="B1834" s="21" t="s">
        <v>4249</v>
      </c>
      <c r="C1834" s="14" t="s">
        <v>2892</v>
      </c>
      <c r="D1834" s="15" t="s">
        <v>271</v>
      </c>
    </row>
    <row r="1835" s="16" customFormat="true" ht="24" hidden="false" customHeight="true" outlineLevel="2" collapsed="false">
      <c r="A1835" s="20" t="s">
        <v>1858</v>
      </c>
      <c r="B1835" s="21" t="s">
        <v>4250</v>
      </c>
      <c r="C1835" s="14" t="s">
        <v>2892</v>
      </c>
      <c r="D1835" s="15" t="s">
        <v>1246</v>
      </c>
    </row>
    <row r="1836" s="16" customFormat="true" ht="12" hidden="false" customHeight="true" outlineLevel="2" collapsed="false">
      <c r="A1836" s="20" t="s">
        <v>1859</v>
      </c>
      <c r="B1836" s="21" t="s">
        <v>4251</v>
      </c>
      <c r="C1836" s="14" t="s">
        <v>2892</v>
      </c>
      <c r="D1836" s="15" t="s">
        <v>271</v>
      </c>
    </row>
    <row r="1837" s="16" customFormat="true" ht="12" hidden="false" customHeight="true" outlineLevel="2" collapsed="false">
      <c r="A1837" s="20" t="s">
        <v>1860</v>
      </c>
      <c r="B1837" s="21" t="s">
        <v>4252</v>
      </c>
      <c r="C1837" s="14" t="s">
        <v>2892</v>
      </c>
      <c r="D1837" s="15" t="s">
        <v>271</v>
      </c>
    </row>
    <row r="1838" s="16" customFormat="true" ht="12" hidden="false" customHeight="true" outlineLevel="2" collapsed="false">
      <c r="A1838" s="20" t="s">
        <v>1861</v>
      </c>
      <c r="B1838" s="21" t="s">
        <v>4253</v>
      </c>
      <c r="C1838" s="14" t="s">
        <v>3637</v>
      </c>
      <c r="D1838" s="15" t="s">
        <v>271</v>
      </c>
    </row>
    <row r="1839" s="16" customFormat="true" ht="24" hidden="false" customHeight="true" outlineLevel="2" collapsed="false">
      <c r="A1839" s="20" t="s">
        <v>1862</v>
      </c>
      <c r="B1839" s="21" t="s">
        <v>4254</v>
      </c>
      <c r="C1839" s="14" t="s">
        <v>2892</v>
      </c>
      <c r="D1839" s="15" t="s">
        <v>271</v>
      </c>
    </row>
    <row r="1840" s="16" customFormat="true" ht="24" hidden="false" customHeight="true" outlineLevel="2" collapsed="false">
      <c r="A1840" s="20" t="s">
        <v>1863</v>
      </c>
      <c r="B1840" s="21" t="s">
        <v>4255</v>
      </c>
      <c r="C1840" s="14" t="s">
        <v>2892</v>
      </c>
      <c r="D1840" s="15" t="s">
        <v>1246</v>
      </c>
    </row>
    <row r="1841" s="16" customFormat="true" ht="24" hidden="false" customHeight="true" outlineLevel="2" collapsed="false">
      <c r="A1841" s="20" t="s">
        <v>1864</v>
      </c>
      <c r="B1841" s="21" t="s">
        <v>4256</v>
      </c>
      <c r="C1841" s="14" t="s">
        <v>2892</v>
      </c>
      <c r="D1841" s="15" t="s">
        <v>1246</v>
      </c>
    </row>
    <row r="1842" s="16" customFormat="true" ht="24" hidden="false" customHeight="true" outlineLevel="2" collapsed="false">
      <c r="A1842" s="20" t="s">
        <v>1865</v>
      </c>
      <c r="B1842" s="21" t="s">
        <v>4257</v>
      </c>
      <c r="C1842" s="14" t="s">
        <v>2892</v>
      </c>
      <c r="D1842" s="15" t="s">
        <v>1246</v>
      </c>
    </row>
    <row r="1843" s="16" customFormat="true" ht="24" hidden="false" customHeight="true" outlineLevel="2" collapsed="false">
      <c r="A1843" s="20" t="s">
        <v>1866</v>
      </c>
      <c r="B1843" s="21" t="s">
        <v>4258</v>
      </c>
      <c r="C1843" s="14" t="s">
        <v>2892</v>
      </c>
      <c r="D1843" s="15" t="s">
        <v>1246</v>
      </c>
    </row>
    <row r="1844" s="16" customFormat="true" ht="12" hidden="false" customHeight="true" outlineLevel="2" collapsed="false">
      <c r="A1844" s="20" t="s">
        <v>1867</v>
      </c>
      <c r="B1844" s="21" t="s">
        <v>4259</v>
      </c>
      <c r="C1844" s="14" t="s">
        <v>2892</v>
      </c>
      <c r="D1844" s="15" t="s">
        <v>271</v>
      </c>
    </row>
    <row r="1845" s="16" customFormat="true" ht="24" hidden="false" customHeight="true" outlineLevel="2" collapsed="false">
      <c r="A1845" s="20" t="s">
        <v>1868</v>
      </c>
      <c r="B1845" s="21" t="s">
        <v>4260</v>
      </c>
      <c r="C1845" s="14" t="s">
        <v>2892</v>
      </c>
      <c r="D1845" s="15" t="s">
        <v>1246</v>
      </c>
    </row>
    <row r="1846" s="16" customFormat="true" ht="12" hidden="false" customHeight="true" outlineLevel="2" collapsed="false">
      <c r="A1846" s="20" t="s">
        <v>1869</v>
      </c>
      <c r="B1846" s="21" t="s">
        <v>4261</v>
      </c>
      <c r="C1846" s="22" t="n">
        <v>695</v>
      </c>
      <c r="D1846" s="15" t="s">
        <v>271</v>
      </c>
    </row>
    <row r="1847" s="16" customFormat="true" ht="12" hidden="false" customHeight="true" outlineLevel="2" collapsed="false">
      <c r="A1847" s="20" t="s">
        <v>1870</v>
      </c>
      <c r="B1847" s="21" t="s">
        <v>4262</v>
      </c>
      <c r="C1847" s="22" t="n">
        <v>695</v>
      </c>
      <c r="D1847" s="15" t="s">
        <v>271</v>
      </c>
    </row>
    <row r="1848" s="16" customFormat="true" ht="24" hidden="false" customHeight="true" outlineLevel="2" collapsed="false">
      <c r="A1848" s="20" t="s">
        <v>1871</v>
      </c>
      <c r="B1848" s="21" t="s">
        <v>4263</v>
      </c>
      <c r="C1848" s="22" t="n">
        <v>750</v>
      </c>
      <c r="D1848" s="15" t="s">
        <v>271</v>
      </c>
    </row>
    <row r="1849" s="16" customFormat="true" ht="24" hidden="false" customHeight="true" outlineLevel="2" collapsed="false">
      <c r="A1849" s="20" t="s">
        <v>1872</v>
      </c>
      <c r="B1849" s="21" t="s">
        <v>4264</v>
      </c>
      <c r="C1849" s="22" t="n">
        <v>750</v>
      </c>
      <c r="D1849" s="15" t="s">
        <v>271</v>
      </c>
    </row>
    <row r="1850" s="16" customFormat="true" ht="24" hidden="false" customHeight="true" outlineLevel="2" collapsed="false">
      <c r="A1850" s="20" t="s">
        <v>1873</v>
      </c>
      <c r="B1850" s="21" t="s">
        <v>4265</v>
      </c>
      <c r="C1850" s="22" t="n">
        <v>750</v>
      </c>
      <c r="D1850" s="15" t="s">
        <v>271</v>
      </c>
    </row>
    <row r="1851" s="16" customFormat="true" ht="24" hidden="false" customHeight="true" outlineLevel="2" collapsed="false">
      <c r="A1851" s="20" t="s">
        <v>1874</v>
      </c>
      <c r="B1851" s="21" t="s">
        <v>4266</v>
      </c>
      <c r="C1851" s="22" t="n">
        <v>750</v>
      </c>
      <c r="D1851" s="15" t="s">
        <v>271</v>
      </c>
    </row>
    <row r="1852" s="16" customFormat="true" ht="24" hidden="false" customHeight="true" outlineLevel="2" collapsed="false">
      <c r="A1852" s="20" t="s">
        <v>1875</v>
      </c>
      <c r="B1852" s="21" t="s">
        <v>4267</v>
      </c>
      <c r="C1852" s="22" t="n">
        <v>750</v>
      </c>
      <c r="D1852" s="15" t="s">
        <v>271</v>
      </c>
    </row>
    <row r="1853" s="16" customFormat="true" ht="24" hidden="false" customHeight="true" outlineLevel="2" collapsed="false">
      <c r="A1853" s="20" t="s">
        <v>1876</v>
      </c>
      <c r="B1853" s="21" t="s">
        <v>4268</v>
      </c>
      <c r="C1853" s="22" t="n">
        <v>750</v>
      </c>
      <c r="D1853" s="15" t="s">
        <v>271</v>
      </c>
    </row>
    <row r="1854" s="16" customFormat="true" ht="24" hidden="false" customHeight="true" outlineLevel="2" collapsed="false">
      <c r="A1854" s="20" t="s">
        <v>1877</v>
      </c>
      <c r="B1854" s="21" t="s">
        <v>4269</v>
      </c>
      <c r="C1854" s="22" t="n">
        <v>750</v>
      </c>
      <c r="D1854" s="15" t="s">
        <v>271</v>
      </c>
    </row>
    <row r="1855" s="16" customFormat="true" ht="24" hidden="false" customHeight="true" outlineLevel="2" collapsed="false">
      <c r="A1855" s="20" t="s">
        <v>1878</v>
      </c>
      <c r="B1855" s="21" t="s">
        <v>4270</v>
      </c>
      <c r="C1855" s="22" t="n">
        <v>750</v>
      </c>
      <c r="D1855" s="15" t="s">
        <v>271</v>
      </c>
    </row>
    <row r="1856" s="16" customFormat="true" ht="24" hidden="false" customHeight="true" outlineLevel="2" collapsed="false">
      <c r="A1856" s="20" t="s">
        <v>1879</v>
      </c>
      <c r="B1856" s="21" t="s">
        <v>4271</v>
      </c>
      <c r="C1856" s="22" t="n">
        <v>750</v>
      </c>
      <c r="D1856" s="15" t="s">
        <v>1246</v>
      </c>
    </row>
    <row r="1857" s="16" customFormat="true" ht="24" hidden="false" customHeight="true" outlineLevel="2" collapsed="false">
      <c r="A1857" s="20" t="s">
        <v>1880</v>
      </c>
      <c r="B1857" s="21" t="s">
        <v>4272</v>
      </c>
      <c r="C1857" s="22" t="n">
        <v>750</v>
      </c>
      <c r="D1857" s="15" t="s">
        <v>271</v>
      </c>
    </row>
    <row r="1858" s="16" customFormat="true" ht="24" hidden="false" customHeight="true" outlineLevel="2" collapsed="false">
      <c r="A1858" s="20" t="s">
        <v>1881</v>
      </c>
      <c r="B1858" s="21" t="s">
        <v>4273</v>
      </c>
      <c r="C1858" s="22" t="n">
        <v>750</v>
      </c>
      <c r="D1858" s="15" t="s">
        <v>1246</v>
      </c>
    </row>
    <row r="1859" s="16" customFormat="true" ht="24" hidden="false" customHeight="true" outlineLevel="2" collapsed="false">
      <c r="A1859" s="20" t="s">
        <v>1882</v>
      </c>
      <c r="B1859" s="21" t="s">
        <v>4274</v>
      </c>
      <c r="C1859" s="22" t="n">
        <v>750</v>
      </c>
      <c r="D1859" s="15" t="s">
        <v>1246</v>
      </c>
    </row>
    <row r="1860" s="16" customFormat="true" ht="24" hidden="false" customHeight="true" outlineLevel="2" collapsed="false">
      <c r="A1860" s="20" t="s">
        <v>1883</v>
      </c>
      <c r="B1860" s="21" t="s">
        <v>4275</v>
      </c>
      <c r="C1860" s="22" t="n">
        <v>750</v>
      </c>
      <c r="D1860" s="15" t="s">
        <v>271</v>
      </c>
    </row>
    <row r="1861" s="16" customFormat="true" ht="12" hidden="false" customHeight="true" outlineLevel="2" collapsed="false">
      <c r="A1861" s="20" t="s">
        <v>1884</v>
      </c>
      <c r="B1861" s="21" t="s">
        <v>4276</v>
      </c>
      <c r="C1861" s="22" t="n">
        <v>695</v>
      </c>
      <c r="D1861" s="15" t="s">
        <v>271</v>
      </c>
    </row>
    <row r="1862" s="16" customFormat="true" ht="12" hidden="false" customHeight="true" outlineLevel="2" collapsed="false">
      <c r="A1862" s="20" t="s">
        <v>1885</v>
      </c>
      <c r="B1862" s="21" t="s">
        <v>4277</v>
      </c>
      <c r="C1862" s="22" t="n">
        <v>695</v>
      </c>
      <c r="D1862" s="15" t="s">
        <v>271</v>
      </c>
    </row>
    <row r="1863" s="16" customFormat="true" ht="12" hidden="false" customHeight="true" outlineLevel="2" collapsed="false">
      <c r="A1863" s="20" t="s">
        <v>1886</v>
      </c>
      <c r="B1863" s="21" t="s">
        <v>4278</v>
      </c>
      <c r="C1863" s="22" t="n">
        <v>695</v>
      </c>
      <c r="D1863" s="15" t="s">
        <v>271</v>
      </c>
    </row>
    <row r="1864" s="16" customFormat="true" ht="12" hidden="false" customHeight="true" outlineLevel="2" collapsed="false">
      <c r="A1864" s="20" t="s">
        <v>1887</v>
      </c>
      <c r="B1864" s="21" t="s">
        <v>4279</v>
      </c>
      <c r="C1864" s="22" t="n">
        <v>695</v>
      </c>
      <c r="D1864" s="15" t="s">
        <v>271</v>
      </c>
    </row>
    <row r="1865" s="16" customFormat="true" ht="12" hidden="false" customHeight="true" outlineLevel="2" collapsed="false">
      <c r="A1865" s="20" t="s">
        <v>1888</v>
      </c>
      <c r="B1865" s="21" t="s">
        <v>4280</v>
      </c>
      <c r="C1865" s="22" t="n">
        <v>715</v>
      </c>
      <c r="D1865" s="15" t="s">
        <v>271</v>
      </c>
    </row>
    <row r="1866" s="16" customFormat="true" ht="12" hidden="false" customHeight="true" outlineLevel="2" collapsed="false">
      <c r="A1866" s="20" t="s">
        <v>1889</v>
      </c>
      <c r="B1866" s="21" t="s">
        <v>4281</v>
      </c>
      <c r="C1866" s="22" t="n">
        <v>715</v>
      </c>
      <c r="D1866" s="15" t="s">
        <v>271</v>
      </c>
    </row>
    <row r="1867" s="16" customFormat="true" ht="12" hidden="false" customHeight="true" outlineLevel="2" collapsed="false">
      <c r="A1867" s="20" t="s">
        <v>1890</v>
      </c>
      <c r="B1867" s="21" t="s">
        <v>4282</v>
      </c>
      <c r="C1867" s="22" t="n">
        <v>715</v>
      </c>
      <c r="D1867" s="15" t="s">
        <v>271</v>
      </c>
    </row>
    <row r="1868" s="16" customFormat="true" ht="24" hidden="false" customHeight="true" outlineLevel="2" collapsed="false">
      <c r="A1868" s="20" t="s">
        <v>1891</v>
      </c>
      <c r="B1868" s="21" t="s">
        <v>4283</v>
      </c>
      <c r="C1868" s="22" t="n">
        <v>825</v>
      </c>
      <c r="D1868" s="15" t="s">
        <v>1246</v>
      </c>
    </row>
    <row r="1869" s="16" customFormat="true" ht="12" hidden="false" customHeight="true" outlineLevel="2" collapsed="false">
      <c r="A1869" s="20" t="s">
        <v>1892</v>
      </c>
      <c r="B1869" s="21" t="s">
        <v>4284</v>
      </c>
      <c r="C1869" s="22" t="n">
        <v>695</v>
      </c>
      <c r="D1869" s="15" t="s">
        <v>271</v>
      </c>
    </row>
    <row r="1870" s="16" customFormat="true" ht="12" hidden="false" customHeight="true" outlineLevel="2" collapsed="false">
      <c r="A1870" s="20" t="s">
        <v>1893</v>
      </c>
      <c r="B1870" s="21" t="s">
        <v>4285</v>
      </c>
      <c r="C1870" s="22" t="n">
        <v>695</v>
      </c>
      <c r="D1870" s="15" t="s">
        <v>271</v>
      </c>
    </row>
    <row r="1871" s="16" customFormat="true" ht="12" hidden="false" customHeight="true" outlineLevel="2" collapsed="false">
      <c r="A1871" s="20" t="s">
        <v>1894</v>
      </c>
      <c r="B1871" s="21" t="s">
        <v>4286</v>
      </c>
      <c r="C1871" s="22" t="n">
        <v>740</v>
      </c>
      <c r="D1871" s="15" t="s">
        <v>271</v>
      </c>
    </row>
    <row r="1872" s="16" customFormat="true" ht="24" hidden="false" customHeight="true" outlineLevel="2" collapsed="false">
      <c r="A1872" s="20" t="s">
        <v>1895</v>
      </c>
      <c r="B1872" s="21" t="s">
        <v>4287</v>
      </c>
      <c r="C1872" s="22" t="n">
        <v>695</v>
      </c>
      <c r="D1872" s="15" t="s">
        <v>1246</v>
      </c>
    </row>
    <row r="1873" s="16" customFormat="true" ht="24" hidden="false" customHeight="true" outlineLevel="2" collapsed="false">
      <c r="A1873" s="20" t="s">
        <v>1896</v>
      </c>
      <c r="B1873" s="21" t="s">
        <v>4288</v>
      </c>
      <c r="C1873" s="22" t="n">
        <v>740</v>
      </c>
      <c r="D1873" s="15" t="s">
        <v>1246</v>
      </c>
    </row>
    <row r="1874" s="16" customFormat="true" ht="12" hidden="false" customHeight="true" outlineLevel="2" collapsed="false">
      <c r="A1874" s="20" t="s">
        <v>1897</v>
      </c>
      <c r="B1874" s="21" t="s">
        <v>4289</v>
      </c>
      <c r="C1874" s="22" t="n">
        <v>740</v>
      </c>
      <c r="D1874" s="15" t="s">
        <v>271</v>
      </c>
    </row>
    <row r="1875" s="16" customFormat="true" ht="12" hidden="false" customHeight="true" outlineLevel="2" collapsed="false">
      <c r="A1875" s="20" t="s">
        <v>1898</v>
      </c>
      <c r="B1875" s="21" t="s">
        <v>4290</v>
      </c>
      <c r="C1875" s="22" t="n">
        <v>740</v>
      </c>
      <c r="D1875" s="15" t="s">
        <v>271</v>
      </c>
    </row>
    <row r="1876" s="16" customFormat="true" ht="24" hidden="false" customHeight="true" outlineLevel="2" collapsed="false">
      <c r="A1876" s="20" t="s">
        <v>1899</v>
      </c>
      <c r="B1876" s="21" t="s">
        <v>4291</v>
      </c>
      <c r="C1876" s="22" t="n">
        <v>740</v>
      </c>
      <c r="D1876" s="15" t="s">
        <v>1246</v>
      </c>
    </row>
    <row r="1877" s="16" customFormat="true" ht="12" hidden="false" customHeight="true" outlineLevel="2" collapsed="false">
      <c r="A1877" s="20" t="s">
        <v>1900</v>
      </c>
      <c r="B1877" s="21" t="s">
        <v>4292</v>
      </c>
      <c r="C1877" s="22" t="n">
        <v>740</v>
      </c>
      <c r="D1877" s="15" t="s">
        <v>271</v>
      </c>
    </row>
    <row r="1878" s="16" customFormat="true" ht="12" hidden="false" customHeight="true" outlineLevel="2" collapsed="false">
      <c r="A1878" s="20" t="s">
        <v>1901</v>
      </c>
      <c r="B1878" s="21" t="s">
        <v>4293</v>
      </c>
      <c r="C1878" s="22" t="n">
        <v>740</v>
      </c>
      <c r="D1878" s="15" t="s">
        <v>271</v>
      </c>
    </row>
    <row r="1879" s="16" customFormat="true" ht="24" hidden="false" customHeight="true" outlineLevel="2" collapsed="false">
      <c r="A1879" s="20" t="s">
        <v>1902</v>
      </c>
      <c r="B1879" s="21" t="s">
        <v>4294</v>
      </c>
      <c r="C1879" s="22" t="n">
        <v>740</v>
      </c>
      <c r="D1879" s="15" t="s">
        <v>1246</v>
      </c>
    </row>
    <row r="1880" s="16" customFormat="true" ht="24" hidden="false" customHeight="true" outlineLevel="2" collapsed="false">
      <c r="A1880" s="20" t="s">
        <v>1903</v>
      </c>
      <c r="B1880" s="21" t="s">
        <v>4295</v>
      </c>
      <c r="C1880" s="22" t="n">
        <v>740</v>
      </c>
      <c r="D1880" s="15" t="s">
        <v>1246</v>
      </c>
    </row>
    <row r="1881" s="16" customFormat="true" ht="12" hidden="false" customHeight="true" outlineLevel="2" collapsed="false">
      <c r="A1881" s="20" t="s">
        <v>1904</v>
      </c>
      <c r="B1881" s="21" t="s">
        <v>4296</v>
      </c>
      <c r="C1881" s="22" t="n">
        <v>740</v>
      </c>
      <c r="D1881" s="15" t="s">
        <v>271</v>
      </c>
    </row>
    <row r="1882" s="16" customFormat="true" ht="12" hidden="false" customHeight="true" outlineLevel="2" collapsed="false">
      <c r="A1882" s="20" t="s">
        <v>1905</v>
      </c>
      <c r="B1882" s="21" t="s">
        <v>4297</v>
      </c>
      <c r="C1882" s="14" t="s">
        <v>2892</v>
      </c>
      <c r="D1882" s="15" t="s">
        <v>271</v>
      </c>
    </row>
    <row r="1883" s="16" customFormat="true" ht="12" hidden="false" customHeight="true" outlineLevel="2" collapsed="false">
      <c r="A1883" s="20" t="s">
        <v>1906</v>
      </c>
      <c r="B1883" s="21" t="s">
        <v>4298</v>
      </c>
      <c r="C1883" s="22" t="n">
        <v>740</v>
      </c>
      <c r="D1883" s="15" t="s">
        <v>271</v>
      </c>
    </row>
    <row r="1884" s="16" customFormat="true" ht="12" hidden="false" customHeight="true" outlineLevel="2" collapsed="false">
      <c r="A1884" s="20" t="s">
        <v>1907</v>
      </c>
      <c r="B1884" s="21" t="s">
        <v>4299</v>
      </c>
      <c r="C1884" s="22" t="n">
        <v>740</v>
      </c>
      <c r="D1884" s="15" t="s">
        <v>271</v>
      </c>
    </row>
    <row r="1885" s="16" customFormat="true" ht="12" hidden="false" customHeight="true" outlineLevel="2" collapsed="false">
      <c r="A1885" s="20" t="s">
        <v>1908</v>
      </c>
      <c r="B1885" s="21" t="s">
        <v>4300</v>
      </c>
      <c r="C1885" s="22" t="n">
        <v>740</v>
      </c>
      <c r="D1885" s="15" t="s">
        <v>271</v>
      </c>
    </row>
    <row r="1886" s="16" customFormat="true" ht="12" hidden="false" customHeight="true" outlineLevel="2" collapsed="false">
      <c r="A1886" s="20" t="s">
        <v>1909</v>
      </c>
      <c r="B1886" s="21" t="s">
        <v>4301</v>
      </c>
      <c r="C1886" s="22" t="n">
        <v>740</v>
      </c>
      <c r="D1886" s="15" t="s">
        <v>271</v>
      </c>
    </row>
    <row r="1887" s="16" customFormat="true" ht="12" hidden="false" customHeight="true" outlineLevel="2" collapsed="false">
      <c r="A1887" s="20" t="s">
        <v>1910</v>
      </c>
      <c r="B1887" s="21" t="s">
        <v>4302</v>
      </c>
      <c r="C1887" s="22" t="n">
        <v>740</v>
      </c>
      <c r="D1887" s="15" t="s">
        <v>271</v>
      </c>
    </row>
    <row r="1888" s="16" customFormat="true" ht="12" hidden="false" customHeight="true" outlineLevel="2" collapsed="false">
      <c r="A1888" s="20" t="s">
        <v>1911</v>
      </c>
      <c r="B1888" s="21" t="s">
        <v>4303</v>
      </c>
      <c r="C1888" s="22" t="n">
        <v>740</v>
      </c>
      <c r="D1888" s="15" t="s">
        <v>271</v>
      </c>
    </row>
    <row r="1889" s="16" customFormat="true" ht="15" hidden="false" customHeight="true" outlineLevel="1" collapsed="false">
      <c r="A1889" s="17" t="s">
        <v>4304</v>
      </c>
      <c r="B1889" s="17"/>
      <c r="C1889" s="18"/>
      <c r="D1889" s="19"/>
    </row>
    <row r="1890" s="16" customFormat="true" ht="120" hidden="false" customHeight="true" outlineLevel="2" collapsed="false">
      <c r="A1890" s="20" t="s">
        <v>1912</v>
      </c>
      <c r="B1890" s="21" t="s">
        <v>4305</v>
      </c>
      <c r="C1890" s="22" t="n">
        <v>470</v>
      </c>
      <c r="D1890" s="15" t="s">
        <v>428</v>
      </c>
    </row>
    <row r="1891" s="16" customFormat="true" ht="12" hidden="false" customHeight="true" outlineLevel="2" collapsed="false">
      <c r="A1891" s="20" t="s">
        <v>1913</v>
      </c>
      <c r="B1891" s="21" t="s">
        <v>4306</v>
      </c>
      <c r="C1891" s="22" t="n">
        <v>895</v>
      </c>
      <c r="D1891" s="23" t="n">
        <v>1</v>
      </c>
    </row>
    <row r="1892" s="16" customFormat="true" ht="12" hidden="false" customHeight="true" outlineLevel="2" collapsed="false">
      <c r="A1892" s="20" t="s">
        <v>1914</v>
      </c>
      <c r="B1892" s="21" t="s">
        <v>4307</v>
      </c>
      <c r="C1892" s="14" t="s">
        <v>3001</v>
      </c>
      <c r="D1892" s="15" t="s">
        <v>271</v>
      </c>
    </row>
    <row r="1893" s="16" customFormat="true" ht="24" hidden="false" customHeight="true" outlineLevel="2" collapsed="false">
      <c r="A1893" s="20" t="s">
        <v>1915</v>
      </c>
      <c r="B1893" s="21" t="s">
        <v>4308</v>
      </c>
      <c r="C1893" s="22" t="n">
        <v>980</v>
      </c>
      <c r="D1893" s="23" t="n">
        <v>1</v>
      </c>
    </row>
    <row r="1894" s="16" customFormat="true" ht="24" hidden="false" customHeight="true" outlineLevel="2" collapsed="false">
      <c r="A1894" s="20" t="s">
        <v>1916</v>
      </c>
      <c r="B1894" s="21" t="s">
        <v>4309</v>
      </c>
      <c r="C1894" s="22" t="n">
        <v>650</v>
      </c>
      <c r="D1894" s="23" t="n">
        <v>1</v>
      </c>
    </row>
    <row r="1895" s="16" customFormat="true" ht="12" hidden="false" customHeight="true" outlineLevel="2" collapsed="false">
      <c r="A1895" s="20" t="s">
        <v>1917</v>
      </c>
      <c r="B1895" s="21" t="s">
        <v>4310</v>
      </c>
      <c r="C1895" s="22" t="n">
        <v>300</v>
      </c>
      <c r="D1895" s="23" t="n">
        <v>1</v>
      </c>
    </row>
    <row r="1896" s="16" customFormat="true" ht="12" hidden="false" customHeight="true" outlineLevel="2" collapsed="false">
      <c r="A1896" s="20" t="s">
        <v>1918</v>
      </c>
      <c r="B1896" s="21" t="s">
        <v>4311</v>
      </c>
      <c r="C1896" s="14" t="s">
        <v>4312</v>
      </c>
      <c r="D1896" s="23" t="n">
        <v>1</v>
      </c>
    </row>
    <row r="1897" s="16" customFormat="true" ht="12" hidden="false" customHeight="true" outlineLevel="2" collapsed="false">
      <c r="A1897" s="20" t="s">
        <v>1919</v>
      </c>
      <c r="B1897" s="21" t="s">
        <v>4313</v>
      </c>
      <c r="C1897" s="14" t="s">
        <v>4312</v>
      </c>
      <c r="D1897" s="15" t="s">
        <v>128</v>
      </c>
    </row>
    <row r="1898" s="16" customFormat="true" ht="12" hidden="false" customHeight="true" outlineLevel="2" collapsed="false">
      <c r="A1898" s="20" t="s">
        <v>1920</v>
      </c>
      <c r="B1898" s="21" t="s">
        <v>4314</v>
      </c>
      <c r="C1898" s="14" t="s">
        <v>2452</v>
      </c>
      <c r="D1898" s="23" t="n">
        <v>1</v>
      </c>
    </row>
    <row r="1899" s="16" customFormat="true" ht="120" hidden="false" customHeight="true" outlineLevel="2" collapsed="false">
      <c r="A1899" s="20" t="s">
        <v>1921</v>
      </c>
      <c r="B1899" s="21" t="s">
        <v>4315</v>
      </c>
      <c r="C1899" s="14" t="s">
        <v>4316</v>
      </c>
      <c r="D1899" s="15" t="s">
        <v>1922</v>
      </c>
    </row>
    <row r="1900" s="16" customFormat="true" ht="120" hidden="false" customHeight="true" outlineLevel="2" collapsed="false">
      <c r="A1900" s="20" t="s">
        <v>1923</v>
      </c>
      <c r="B1900" s="21" t="s">
        <v>4317</v>
      </c>
      <c r="C1900" s="14" t="s">
        <v>4318</v>
      </c>
      <c r="D1900" s="15" t="s">
        <v>1922</v>
      </c>
    </row>
    <row r="1901" s="16" customFormat="true" ht="12" hidden="false" customHeight="true" outlineLevel="2" collapsed="false">
      <c r="A1901" s="20" t="s">
        <v>1924</v>
      </c>
      <c r="B1901" s="21" t="s">
        <v>4319</v>
      </c>
      <c r="C1901" s="14" t="s">
        <v>2505</v>
      </c>
      <c r="D1901" s="15" t="s">
        <v>271</v>
      </c>
    </row>
    <row r="1902" s="16" customFormat="true" ht="12" hidden="false" customHeight="true" outlineLevel="2" collapsed="false">
      <c r="A1902" s="20" t="s">
        <v>1925</v>
      </c>
      <c r="B1902" s="21" t="s">
        <v>4320</v>
      </c>
      <c r="C1902" s="22" t="n">
        <v>200</v>
      </c>
      <c r="D1902" s="23" t="n">
        <v>1</v>
      </c>
    </row>
    <row r="1903" s="16" customFormat="true" ht="12" hidden="false" customHeight="true" outlineLevel="2" collapsed="false">
      <c r="A1903" s="20" t="s">
        <v>1926</v>
      </c>
      <c r="B1903" s="21" t="s">
        <v>4321</v>
      </c>
      <c r="C1903" s="14" t="s">
        <v>3414</v>
      </c>
      <c r="D1903" s="15" t="s">
        <v>128</v>
      </c>
    </row>
    <row r="1904" s="16" customFormat="true" ht="12" hidden="false" customHeight="true" outlineLevel="2" collapsed="false">
      <c r="A1904" s="20" t="s">
        <v>1927</v>
      </c>
      <c r="B1904" s="21" t="s">
        <v>4322</v>
      </c>
      <c r="C1904" s="14" t="s">
        <v>3478</v>
      </c>
      <c r="D1904" s="15" t="s">
        <v>128</v>
      </c>
    </row>
    <row r="1905" s="16" customFormat="true" ht="12" hidden="false" customHeight="true" outlineLevel="2" collapsed="false">
      <c r="A1905" s="20" t="s">
        <v>1928</v>
      </c>
      <c r="B1905" s="21" t="s">
        <v>4323</v>
      </c>
      <c r="C1905" s="22" t="n">
        <v>815</v>
      </c>
      <c r="D1905" s="15" t="s">
        <v>128</v>
      </c>
    </row>
    <row r="1906" s="16" customFormat="true" ht="120" hidden="false" customHeight="true" outlineLevel="2" collapsed="false">
      <c r="A1906" s="20" t="s">
        <v>1929</v>
      </c>
      <c r="B1906" s="21" t="s">
        <v>4324</v>
      </c>
      <c r="C1906" s="14" t="s">
        <v>4325</v>
      </c>
      <c r="D1906" s="15" t="s">
        <v>428</v>
      </c>
    </row>
    <row r="1907" s="16" customFormat="true" ht="12" hidden="false" customHeight="true" outlineLevel="2" collapsed="false">
      <c r="A1907" s="20" t="s">
        <v>1930</v>
      </c>
      <c r="B1907" s="21" t="s">
        <v>4326</v>
      </c>
      <c r="C1907" s="14" t="s">
        <v>2887</v>
      </c>
      <c r="D1907" s="23" t="n">
        <v>1</v>
      </c>
    </row>
    <row r="1908" s="16" customFormat="true" ht="12" hidden="false" customHeight="true" outlineLevel="2" collapsed="false">
      <c r="A1908" s="20" t="s">
        <v>1931</v>
      </c>
      <c r="B1908" s="21" t="s">
        <v>4327</v>
      </c>
      <c r="C1908" s="14" t="s">
        <v>2427</v>
      </c>
      <c r="D1908" s="15" t="s">
        <v>135</v>
      </c>
    </row>
    <row r="1909" s="16" customFormat="true" ht="132" hidden="false" customHeight="true" outlineLevel="2" collapsed="false">
      <c r="A1909" s="20" t="s">
        <v>1932</v>
      </c>
      <c r="B1909" s="21" t="s">
        <v>4328</v>
      </c>
      <c r="C1909" s="14" t="s">
        <v>4329</v>
      </c>
      <c r="D1909" s="15" t="s">
        <v>1933</v>
      </c>
    </row>
    <row r="1910" s="16" customFormat="true" ht="12" hidden="false" customHeight="true" outlineLevel="2" collapsed="false">
      <c r="A1910" s="20" t="s">
        <v>1934</v>
      </c>
      <c r="B1910" s="21" t="s">
        <v>4330</v>
      </c>
      <c r="C1910" s="22" t="n">
        <v>410</v>
      </c>
      <c r="D1910" s="23" t="n">
        <v>1</v>
      </c>
    </row>
    <row r="1911" s="16" customFormat="true" ht="120" hidden="false" customHeight="true" outlineLevel="2" collapsed="false">
      <c r="A1911" s="20" t="s">
        <v>1935</v>
      </c>
      <c r="B1911" s="21" t="s">
        <v>4331</v>
      </c>
      <c r="C1911" s="14" t="s">
        <v>4332</v>
      </c>
      <c r="D1911" s="15" t="s">
        <v>428</v>
      </c>
    </row>
    <row r="1912" s="16" customFormat="true" ht="24" hidden="false" customHeight="true" outlineLevel="2" collapsed="false">
      <c r="A1912" s="20" t="s">
        <v>1936</v>
      </c>
      <c r="B1912" s="21" t="s">
        <v>4333</v>
      </c>
      <c r="C1912" s="14" t="s">
        <v>4334</v>
      </c>
      <c r="D1912" s="23" t="n">
        <v>1</v>
      </c>
    </row>
    <row r="1913" s="16" customFormat="true" ht="12" hidden="false" customHeight="true" outlineLevel="2" collapsed="false">
      <c r="A1913" s="20" t="s">
        <v>1937</v>
      </c>
      <c r="B1913" s="21" t="s">
        <v>4335</v>
      </c>
      <c r="C1913" s="22" t="n">
        <v>1385</v>
      </c>
      <c r="D1913" s="15" t="s">
        <v>135</v>
      </c>
    </row>
    <row r="1914" s="16" customFormat="true" ht="84" hidden="false" customHeight="true" outlineLevel="2" collapsed="false">
      <c r="A1914" s="20" t="s">
        <v>1938</v>
      </c>
      <c r="B1914" s="21" t="s">
        <v>4336</v>
      </c>
      <c r="C1914" s="14" t="s">
        <v>2918</v>
      </c>
      <c r="D1914" s="15" t="s">
        <v>1939</v>
      </c>
    </row>
    <row r="1915" s="16" customFormat="true" ht="12" hidden="false" customHeight="true" outlineLevel="2" collapsed="false">
      <c r="A1915" s="20" t="s">
        <v>1940</v>
      </c>
      <c r="B1915" s="21" t="s">
        <v>4337</v>
      </c>
      <c r="C1915" s="22" t="n">
        <v>970</v>
      </c>
      <c r="D1915" s="23" t="n">
        <v>1</v>
      </c>
    </row>
    <row r="1916" s="16" customFormat="true" ht="12" hidden="false" customHeight="true" outlineLevel="2" collapsed="false">
      <c r="A1916" s="20" t="s">
        <v>1941</v>
      </c>
      <c r="B1916" s="21" t="s">
        <v>4338</v>
      </c>
      <c r="C1916" s="22" t="n">
        <v>345</v>
      </c>
      <c r="D1916" s="23" t="n">
        <v>1</v>
      </c>
    </row>
    <row r="1917" s="16" customFormat="true" ht="84" hidden="false" customHeight="true" outlineLevel="2" collapsed="false">
      <c r="A1917" s="20" t="s">
        <v>1942</v>
      </c>
      <c r="B1917" s="21" t="s">
        <v>4339</v>
      </c>
      <c r="C1917" s="22" t="n">
        <v>595</v>
      </c>
      <c r="D1917" s="15" t="s">
        <v>422</v>
      </c>
    </row>
    <row r="1918" s="16" customFormat="true" ht="36" hidden="false" customHeight="true" outlineLevel="2" collapsed="false">
      <c r="A1918" s="20" t="s">
        <v>1943</v>
      </c>
      <c r="B1918" s="21" t="s">
        <v>4340</v>
      </c>
      <c r="C1918" s="14" t="s">
        <v>2222</v>
      </c>
      <c r="D1918" s="15" t="s">
        <v>237</v>
      </c>
    </row>
    <row r="1919" s="16" customFormat="true" ht="24" hidden="false" customHeight="true" outlineLevel="2" collapsed="false">
      <c r="A1919" s="20" t="s">
        <v>1944</v>
      </c>
      <c r="B1919" s="21" t="s">
        <v>4341</v>
      </c>
      <c r="C1919" s="14" t="s">
        <v>4342</v>
      </c>
      <c r="D1919" s="15" t="s">
        <v>135</v>
      </c>
    </row>
    <row r="1920" s="16" customFormat="true" ht="12" hidden="false" customHeight="true" outlineLevel="2" collapsed="false">
      <c r="A1920" s="20" t="s">
        <v>1945</v>
      </c>
      <c r="B1920" s="21" t="s">
        <v>4343</v>
      </c>
      <c r="C1920" s="14" t="s">
        <v>2600</v>
      </c>
      <c r="D1920" s="15" t="s">
        <v>56</v>
      </c>
    </row>
    <row r="1921" s="16" customFormat="true" ht="84" hidden="false" customHeight="true" outlineLevel="2" collapsed="false">
      <c r="A1921" s="20" t="s">
        <v>1946</v>
      </c>
      <c r="B1921" s="21" t="s">
        <v>4344</v>
      </c>
      <c r="C1921" s="22" t="n">
        <v>595</v>
      </c>
      <c r="D1921" s="15" t="s">
        <v>422</v>
      </c>
    </row>
    <row r="1922" s="16" customFormat="true" ht="12" hidden="false" customHeight="true" outlineLevel="2" collapsed="false">
      <c r="A1922" s="20" t="s">
        <v>1947</v>
      </c>
      <c r="B1922" s="21" t="s">
        <v>4345</v>
      </c>
      <c r="C1922" s="14" t="s">
        <v>4346</v>
      </c>
      <c r="D1922" s="15" t="s">
        <v>56</v>
      </c>
    </row>
    <row r="1923" s="16" customFormat="true" ht="24" hidden="false" customHeight="true" outlineLevel="2" collapsed="false">
      <c r="A1923" s="20" t="s">
        <v>1948</v>
      </c>
      <c r="B1923" s="21" t="s">
        <v>4347</v>
      </c>
      <c r="C1923" s="22" t="n">
        <v>220</v>
      </c>
      <c r="D1923" s="23" t="n">
        <v>1</v>
      </c>
    </row>
    <row r="1924" s="16" customFormat="true" ht="12" hidden="false" customHeight="true" outlineLevel="2" collapsed="false">
      <c r="A1924" s="20" t="s">
        <v>1949</v>
      </c>
      <c r="B1924" s="21" t="s">
        <v>4348</v>
      </c>
      <c r="C1924" s="14" t="s">
        <v>4349</v>
      </c>
      <c r="D1924" s="15" t="s">
        <v>135</v>
      </c>
    </row>
    <row r="1925" s="16" customFormat="true" ht="24" hidden="false" customHeight="true" outlineLevel="2" collapsed="false">
      <c r="A1925" s="20" t="s">
        <v>1950</v>
      </c>
      <c r="B1925" s="21" t="s">
        <v>4350</v>
      </c>
      <c r="C1925" s="14" t="s">
        <v>4351</v>
      </c>
      <c r="D1925" s="15" t="s">
        <v>135</v>
      </c>
    </row>
    <row r="1926" s="16" customFormat="true" ht="24" hidden="false" customHeight="true" outlineLevel="2" collapsed="false">
      <c r="A1926" s="20" t="s">
        <v>1951</v>
      </c>
      <c r="B1926" s="21" t="s">
        <v>4352</v>
      </c>
      <c r="C1926" s="22" t="n">
        <v>895</v>
      </c>
      <c r="D1926" s="15" t="s">
        <v>128</v>
      </c>
    </row>
    <row r="1927" s="16" customFormat="true" ht="12" hidden="false" customHeight="true" outlineLevel="2" collapsed="false">
      <c r="A1927" s="20" t="s">
        <v>1952</v>
      </c>
      <c r="B1927" s="21" t="s">
        <v>4353</v>
      </c>
      <c r="C1927" s="22" t="n">
        <v>870</v>
      </c>
      <c r="D1927" s="24" t="n">
        <v>4</v>
      </c>
    </row>
    <row r="1928" s="16" customFormat="true" ht="12" hidden="false" customHeight="true" outlineLevel="2" collapsed="false">
      <c r="A1928" s="20" t="s">
        <v>1953</v>
      </c>
      <c r="B1928" s="21" t="s">
        <v>4354</v>
      </c>
      <c r="C1928" s="22" t="n">
        <v>750</v>
      </c>
      <c r="D1928" s="24" t="n">
        <v>4</v>
      </c>
    </row>
    <row r="1929" s="16" customFormat="true" ht="12" hidden="false" customHeight="true" outlineLevel="2" collapsed="false">
      <c r="A1929" s="20" t="s">
        <v>1954</v>
      </c>
      <c r="B1929" s="21" t="s">
        <v>4355</v>
      </c>
      <c r="C1929" s="22" t="n">
        <v>880</v>
      </c>
      <c r="D1929" s="15" t="s">
        <v>128</v>
      </c>
    </row>
    <row r="1930" s="16" customFormat="true" ht="120" hidden="false" customHeight="true" outlineLevel="2" collapsed="false">
      <c r="A1930" s="20" t="s">
        <v>1955</v>
      </c>
      <c r="B1930" s="21" t="s">
        <v>4356</v>
      </c>
      <c r="C1930" s="14" t="s">
        <v>2452</v>
      </c>
      <c r="D1930" s="15" t="s">
        <v>428</v>
      </c>
    </row>
    <row r="1931" s="16" customFormat="true" ht="120" hidden="false" customHeight="true" outlineLevel="2" collapsed="false">
      <c r="A1931" s="20" t="s">
        <v>1956</v>
      </c>
      <c r="B1931" s="21" t="s">
        <v>4357</v>
      </c>
      <c r="C1931" s="14" t="s">
        <v>4358</v>
      </c>
      <c r="D1931" s="15" t="s">
        <v>428</v>
      </c>
    </row>
    <row r="1932" s="16" customFormat="true" ht="12" hidden="false" customHeight="true" outlineLevel="2" collapsed="false">
      <c r="A1932" s="20" t="s">
        <v>1957</v>
      </c>
      <c r="B1932" s="21" t="s">
        <v>4359</v>
      </c>
      <c r="C1932" s="14" t="s">
        <v>2446</v>
      </c>
      <c r="D1932" s="23" t="n">
        <v>1</v>
      </c>
    </row>
    <row r="1933" s="16" customFormat="true" ht="12" hidden="false" customHeight="true" outlineLevel="2" collapsed="false">
      <c r="A1933" s="20" t="s">
        <v>1958</v>
      </c>
      <c r="B1933" s="21" t="s">
        <v>4360</v>
      </c>
      <c r="C1933" s="22" t="n">
        <v>595</v>
      </c>
      <c r="D1933" s="23" t="n">
        <v>1</v>
      </c>
    </row>
    <row r="1934" s="16" customFormat="true" ht="12" hidden="false" customHeight="true" outlineLevel="2" collapsed="false">
      <c r="A1934" s="20" t="s">
        <v>1959</v>
      </c>
      <c r="B1934" s="21" t="s">
        <v>4361</v>
      </c>
      <c r="C1934" s="14" t="s">
        <v>3084</v>
      </c>
      <c r="D1934" s="15" t="s">
        <v>806</v>
      </c>
    </row>
    <row r="1935" s="16" customFormat="true" ht="12" hidden="false" customHeight="true" outlineLevel="2" collapsed="false">
      <c r="A1935" s="20" t="s">
        <v>1960</v>
      </c>
      <c r="B1935" s="21" t="s">
        <v>4362</v>
      </c>
      <c r="C1935" s="14" t="s">
        <v>2918</v>
      </c>
      <c r="D1935" s="15" t="s">
        <v>135</v>
      </c>
    </row>
    <row r="1936" s="16" customFormat="true" ht="120" hidden="false" customHeight="true" outlineLevel="2" collapsed="false">
      <c r="A1936" s="20" t="s">
        <v>1961</v>
      </c>
      <c r="B1936" s="21" t="s">
        <v>4363</v>
      </c>
      <c r="C1936" s="22" t="n">
        <v>460</v>
      </c>
      <c r="D1936" s="15" t="s">
        <v>1962</v>
      </c>
    </row>
    <row r="1937" s="16" customFormat="true" ht="12" hidden="false" customHeight="true" outlineLevel="2" collapsed="false">
      <c r="A1937" s="20" t="s">
        <v>1963</v>
      </c>
      <c r="B1937" s="21" t="s">
        <v>4364</v>
      </c>
      <c r="C1937" s="14" t="s">
        <v>4342</v>
      </c>
      <c r="D1937" s="15" t="s">
        <v>128</v>
      </c>
    </row>
    <row r="1938" s="16" customFormat="true" ht="12" hidden="false" customHeight="true" outlineLevel="2" collapsed="false">
      <c r="A1938" s="20" t="s">
        <v>1964</v>
      </c>
      <c r="B1938" s="21" t="s">
        <v>4365</v>
      </c>
      <c r="C1938" s="14" t="s">
        <v>4366</v>
      </c>
      <c r="D1938" s="15" t="s">
        <v>128</v>
      </c>
    </row>
    <row r="1939" s="16" customFormat="true" ht="12" hidden="false" customHeight="true" outlineLevel="2" collapsed="false">
      <c r="A1939" s="20" t="s">
        <v>1965</v>
      </c>
      <c r="B1939" s="21" t="s">
        <v>4367</v>
      </c>
      <c r="C1939" s="22" t="n">
        <v>105</v>
      </c>
      <c r="D1939" s="23" t="n">
        <v>1</v>
      </c>
    </row>
    <row r="1940" s="16" customFormat="true" ht="12" hidden="false" customHeight="true" outlineLevel="2" collapsed="false">
      <c r="A1940" s="20" t="s">
        <v>1966</v>
      </c>
      <c r="B1940" s="21" t="s">
        <v>4368</v>
      </c>
      <c r="C1940" s="14" t="s">
        <v>2849</v>
      </c>
      <c r="D1940" s="15" t="s">
        <v>135</v>
      </c>
    </row>
    <row r="1941" s="16" customFormat="true" ht="12" hidden="false" customHeight="true" outlineLevel="2" collapsed="false">
      <c r="A1941" s="20" t="s">
        <v>1967</v>
      </c>
      <c r="B1941" s="21" t="s">
        <v>4369</v>
      </c>
      <c r="C1941" s="22" t="n">
        <v>495</v>
      </c>
      <c r="D1941" s="15" t="s">
        <v>31</v>
      </c>
    </row>
    <row r="1942" s="16" customFormat="true" ht="12" hidden="false" customHeight="true" outlineLevel="2" collapsed="false">
      <c r="A1942" s="20" t="s">
        <v>1968</v>
      </c>
      <c r="B1942" s="21" t="s">
        <v>4370</v>
      </c>
      <c r="C1942" s="14" t="s">
        <v>4371</v>
      </c>
      <c r="D1942" s="15" t="s">
        <v>31</v>
      </c>
    </row>
    <row r="1943" s="16" customFormat="true" ht="12" hidden="false" customHeight="true" outlineLevel="2" collapsed="false">
      <c r="A1943" s="20" t="s">
        <v>1969</v>
      </c>
      <c r="B1943" s="21" t="s">
        <v>4372</v>
      </c>
      <c r="C1943" s="14" t="s">
        <v>4373</v>
      </c>
      <c r="D1943" s="15" t="s">
        <v>237</v>
      </c>
    </row>
    <row r="1944" s="16" customFormat="true" ht="12" hidden="false" customHeight="true" outlineLevel="2" collapsed="false">
      <c r="A1944" s="20" t="s">
        <v>1970</v>
      </c>
      <c r="B1944" s="21" t="s">
        <v>4374</v>
      </c>
      <c r="C1944" s="22" t="n">
        <v>815</v>
      </c>
      <c r="D1944" s="15" t="s">
        <v>128</v>
      </c>
    </row>
    <row r="1945" s="16" customFormat="true" ht="12" hidden="false" customHeight="true" outlineLevel="2" collapsed="false">
      <c r="A1945" s="20" t="s">
        <v>1971</v>
      </c>
      <c r="B1945" s="21" t="s">
        <v>4375</v>
      </c>
      <c r="C1945" s="14" t="s">
        <v>4376</v>
      </c>
      <c r="D1945" s="15" t="s">
        <v>237</v>
      </c>
    </row>
    <row r="1946" s="16" customFormat="true" ht="12" hidden="false" customHeight="true" outlineLevel="2" collapsed="false">
      <c r="A1946" s="20" t="s">
        <v>1972</v>
      </c>
      <c r="B1946" s="21" t="s">
        <v>4377</v>
      </c>
      <c r="C1946" s="14" t="s">
        <v>4378</v>
      </c>
      <c r="D1946" s="23" t="n">
        <v>1</v>
      </c>
    </row>
    <row r="1947" s="16" customFormat="true" ht="12" hidden="false" customHeight="true" outlineLevel="2" collapsed="false">
      <c r="A1947" s="20" t="s">
        <v>1973</v>
      </c>
      <c r="B1947" s="21" t="s">
        <v>4379</v>
      </c>
      <c r="C1947" s="14" t="s">
        <v>2448</v>
      </c>
      <c r="D1947" s="23" t="n">
        <v>1</v>
      </c>
    </row>
    <row r="1948" s="16" customFormat="true" ht="12" hidden="false" customHeight="true" outlineLevel="2" collapsed="false">
      <c r="A1948" s="20" t="s">
        <v>1974</v>
      </c>
      <c r="B1948" s="21" t="s">
        <v>4380</v>
      </c>
      <c r="C1948" s="22" t="n">
        <v>870</v>
      </c>
      <c r="D1948" s="15" t="s">
        <v>271</v>
      </c>
    </row>
    <row r="1949" s="16" customFormat="true" ht="12" hidden="false" customHeight="true" outlineLevel="2" collapsed="false">
      <c r="A1949" s="20" t="s">
        <v>1975</v>
      </c>
      <c r="B1949" s="21" t="s">
        <v>4381</v>
      </c>
      <c r="C1949" s="22" t="n">
        <v>495</v>
      </c>
      <c r="D1949" s="23" t="n">
        <v>1</v>
      </c>
    </row>
    <row r="1950" s="16" customFormat="true" ht="12" hidden="false" customHeight="true" outlineLevel="2" collapsed="false">
      <c r="A1950" s="20" t="s">
        <v>1976</v>
      </c>
      <c r="B1950" s="21" t="s">
        <v>4382</v>
      </c>
      <c r="C1950" s="14" t="s">
        <v>4383</v>
      </c>
      <c r="D1950" s="15" t="s">
        <v>56</v>
      </c>
    </row>
    <row r="1951" s="16" customFormat="true" ht="12" hidden="false" customHeight="true" outlineLevel="2" collapsed="false">
      <c r="A1951" s="20" t="s">
        <v>1977</v>
      </c>
      <c r="B1951" s="21" t="s">
        <v>4384</v>
      </c>
      <c r="C1951" s="22" t="n">
        <v>830</v>
      </c>
      <c r="D1951" s="15" t="s">
        <v>237</v>
      </c>
    </row>
    <row r="1952" s="16" customFormat="true" ht="12" hidden="false" customHeight="true" outlineLevel="2" collapsed="false">
      <c r="A1952" s="20" t="s">
        <v>1978</v>
      </c>
      <c r="B1952" s="21" t="s">
        <v>4385</v>
      </c>
      <c r="C1952" s="14" t="s">
        <v>4386</v>
      </c>
      <c r="D1952" s="15" t="s">
        <v>56</v>
      </c>
    </row>
    <row r="1953" s="16" customFormat="true" ht="12" hidden="false" customHeight="true" outlineLevel="2" collapsed="false">
      <c r="A1953" s="20" t="s">
        <v>1979</v>
      </c>
      <c r="B1953" s="21" t="s">
        <v>4387</v>
      </c>
      <c r="C1953" s="14" t="s">
        <v>4358</v>
      </c>
      <c r="D1953" s="23" t="n">
        <v>1</v>
      </c>
    </row>
    <row r="1954" s="16" customFormat="true" ht="12" hidden="false" customHeight="true" outlineLevel="2" collapsed="false">
      <c r="A1954" s="20" t="s">
        <v>1980</v>
      </c>
      <c r="B1954" s="21" t="s">
        <v>4388</v>
      </c>
      <c r="C1954" s="14" t="s">
        <v>3113</v>
      </c>
      <c r="D1954" s="15" t="s">
        <v>73</v>
      </c>
    </row>
    <row r="1955" s="16" customFormat="true" ht="12" hidden="false" customHeight="true" outlineLevel="2" collapsed="false">
      <c r="A1955" s="20" t="s">
        <v>1981</v>
      </c>
      <c r="B1955" s="21" t="s">
        <v>4389</v>
      </c>
      <c r="C1955" s="22" t="n">
        <v>495</v>
      </c>
      <c r="D1955" s="23" t="n">
        <v>1</v>
      </c>
    </row>
    <row r="1956" s="16" customFormat="true" ht="12" hidden="false" customHeight="true" outlineLevel="2" collapsed="false">
      <c r="A1956" s="20" t="s">
        <v>1982</v>
      </c>
      <c r="B1956" s="21" t="s">
        <v>4390</v>
      </c>
      <c r="C1956" s="14" t="s">
        <v>4391</v>
      </c>
      <c r="D1956" s="15" t="s">
        <v>56</v>
      </c>
    </row>
    <row r="1957" s="16" customFormat="true" ht="12" hidden="false" customHeight="true" outlineLevel="2" collapsed="false">
      <c r="A1957" s="20" t="s">
        <v>1983</v>
      </c>
      <c r="B1957" s="21" t="s">
        <v>4392</v>
      </c>
      <c r="C1957" s="14" t="s">
        <v>2434</v>
      </c>
      <c r="D1957" s="15" t="s">
        <v>135</v>
      </c>
    </row>
    <row r="1958" s="16" customFormat="true" ht="12" hidden="false" customHeight="true" outlineLevel="2" collapsed="false">
      <c r="A1958" s="20" t="s">
        <v>1984</v>
      </c>
      <c r="B1958" s="21" t="s">
        <v>4393</v>
      </c>
      <c r="C1958" s="22" t="n">
        <v>640</v>
      </c>
      <c r="D1958" s="23" t="n">
        <v>1</v>
      </c>
    </row>
    <row r="1959" s="16" customFormat="true" ht="12" hidden="false" customHeight="true" outlineLevel="2" collapsed="false">
      <c r="A1959" s="20" t="s">
        <v>1985</v>
      </c>
      <c r="B1959" s="21" t="s">
        <v>4394</v>
      </c>
      <c r="C1959" s="22" t="n">
        <v>840</v>
      </c>
      <c r="D1959" s="23" t="n">
        <v>1</v>
      </c>
    </row>
    <row r="1960" s="16" customFormat="true" ht="24" hidden="false" customHeight="true" outlineLevel="2" collapsed="false">
      <c r="A1960" s="20" t="s">
        <v>1986</v>
      </c>
      <c r="B1960" s="21" t="s">
        <v>4395</v>
      </c>
      <c r="C1960" s="14" t="s">
        <v>3144</v>
      </c>
      <c r="D1960" s="15" t="s">
        <v>73</v>
      </c>
    </row>
    <row r="1961" s="16" customFormat="true" ht="24" hidden="false" customHeight="true" outlineLevel="2" collapsed="false">
      <c r="A1961" s="20" t="s">
        <v>1987</v>
      </c>
      <c r="B1961" s="21" t="s">
        <v>4396</v>
      </c>
      <c r="C1961" s="22" t="n">
        <v>740</v>
      </c>
      <c r="D1961" s="15" t="s">
        <v>73</v>
      </c>
    </row>
    <row r="1962" s="16" customFormat="true" ht="24" hidden="false" customHeight="true" outlineLevel="2" collapsed="false">
      <c r="A1962" s="20" t="s">
        <v>1988</v>
      </c>
      <c r="B1962" s="21" t="s">
        <v>4397</v>
      </c>
      <c r="C1962" s="22" t="n">
        <v>870</v>
      </c>
      <c r="D1962" s="23" t="n">
        <v>1</v>
      </c>
    </row>
    <row r="1963" s="16" customFormat="true" ht="24" hidden="false" customHeight="true" outlineLevel="2" collapsed="false">
      <c r="A1963" s="20" t="s">
        <v>1989</v>
      </c>
      <c r="B1963" s="21" t="s">
        <v>4398</v>
      </c>
      <c r="C1963" s="22" t="n">
        <v>675</v>
      </c>
      <c r="D1963" s="23" t="n">
        <v>1</v>
      </c>
    </row>
    <row r="1964" s="16" customFormat="true" ht="12" hidden="false" customHeight="true" outlineLevel="2" collapsed="false">
      <c r="A1964" s="20" t="s">
        <v>1990</v>
      </c>
      <c r="B1964" s="21" t="s">
        <v>4399</v>
      </c>
      <c r="C1964" s="14" t="s">
        <v>3537</v>
      </c>
      <c r="D1964" s="15" t="s">
        <v>31</v>
      </c>
    </row>
    <row r="1965" s="16" customFormat="true" ht="12" hidden="false" customHeight="true" outlineLevel="2" collapsed="false">
      <c r="A1965" s="20" t="s">
        <v>1991</v>
      </c>
      <c r="B1965" s="21" t="s">
        <v>4400</v>
      </c>
      <c r="C1965" s="22" t="n">
        <v>850</v>
      </c>
      <c r="D1965" s="15" t="s">
        <v>237</v>
      </c>
    </row>
    <row r="1966" s="16" customFormat="true" ht="24" hidden="false" customHeight="true" outlineLevel="2" collapsed="false">
      <c r="A1966" s="20" t="s">
        <v>1992</v>
      </c>
      <c r="B1966" s="21" t="s">
        <v>4401</v>
      </c>
      <c r="C1966" s="14" t="s">
        <v>4402</v>
      </c>
      <c r="D1966" s="15" t="s">
        <v>237</v>
      </c>
    </row>
    <row r="1967" s="16" customFormat="true" ht="12" hidden="false" customHeight="true" outlineLevel="2" collapsed="false">
      <c r="A1967" s="20" t="s">
        <v>1993</v>
      </c>
      <c r="B1967" s="21" t="s">
        <v>4403</v>
      </c>
      <c r="C1967" s="22" t="n">
        <v>620</v>
      </c>
      <c r="D1967" s="23" t="n">
        <v>1</v>
      </c>
    </row>
    <row r="1968" s="16" customFormat="true" ht="12" hidden="false" customHeight="true" outlineLevel="2" collapsed="false">
      <c r="A1968" s="20" t="s">
        <v>1994</v>
      </c>
      <c r="B1968" s="21" t="s">
        <v>4404</v>
      </c>
      <c r="C1968" s="22" t="n">
        <v>530</v>
      </c>
      <c r="D1968" s="15" t="s">
        <v>237</v>
      </c>
    </row>
    <row r="1969" s="16" customFormat="true" ht="12" hidden="false" customHeight="true" outlineLevel="2" collapsed="false">
      <c r="A1969" s="20" t="s">
        <v>1995</v>
      </c>
      <c r="B1969" s="21" t="s">
        <v>4405</v>
      </c>
      <c r="C1969" s="14" t="s">
        <v>3070</v>
      </c>
      <c r="D1969" s="15" t="s">
        <v>56</v>
      </c>
    </row>
    <row r="1970" s="16" customFormat="true" ht="12" hidden="false" customHeight="true" outlineLevel="2" collapsed="false">
      <c r="A1970" s="20" t="s">
        <v>1996</v>
      </c>
      <c r="B1970" s="21" t="s">
        <v>4406</v>
      </c>
      <c r="C1970" s="22" t="n">
        <v>550</v>
      </c>
      <c r="D1970" s="15" t="s">
        <v>237</v>
      </c>
    </row>
    <row r="1971" s="16" customFormat="true" ht="12" hidden="false" customHeight="true" outlineLevel="2" collapsed="false">
      <c r="A1971" s="20" t="s">
        <v>1997</v>
      </c>
      <c r="B1971" s="21" t="s">
        <v>4407</v>
      </c>
      <c r="C1971" s="22" t="n">
        <v>760</v>
      </c>
      <c r="D1971" s="15" t="s">
        <v>237</v>
      </c>
    </row>
    <row r="1972" s="16" customFormat="true" ht="12" hidden="false" customHeight="true" outlineLevel="2" collapsed="false">
      <c r="A1972" s="20" t="s">
        <v>1998</v>
      </c>
      <c r="B1972" s="21" t="s">
        <v>4408</v>
      </c>
      <c r="C1972" s="22" t="n">
        <v>750</v>
      </c>
      <c r="D1972" s="23" t="n">
        <v>1</v>
      </c>
    </row>
    <row r="1973" s="16" customFormat="true" ht="12" hidden="false" customHeight="true" outlineLevel="2" collapsed="false">
      <c r="A1973" s="20" t="s">
        <v>1999</v>
      </c>
      <c r="B1973" s="21" t="s">
        <v>4409</v>
      </c>
      <c r="C1973" s="22" t="n">
        <v>915</v>
      </c>
      <c r="D1973" s="23" t="n">
        <v>1</v>
      </c>
    </row>
    <row r="1974" s="16" customFormat="true" ht="24" hidden="false" customHeight="true" outlineLevel="2" collapsed="false">
      <c r="A1974" s="20" t="s">
        <v>2000</v>
      </c>
      <c r="B1974" s="21" t="s">
        <v>4410</v>
      </c>
      <c r="C1974" s="14" t="s">
        <v>3567</v>
      </c>
      <c r="D1974" s="15" t="s">
        <v>237</v>
      </c>
    </row>
    <row r="1975" s="16" customFormat="true" ht="12" hidden="false" customHeight="true" outlineLevel="2" collapsed="false">
      <c r="A1975" s="20" t="s">
        <v>2001</v>
      </c>
      <c r="B1975" s="21" t="s">
        <v>4411</v>
      </c>
      <c r="C1975" s="14" t="s">
        <v>2608</v>
      </c>
      <c r="D1975" s="15" t="s">
        <v>237</v>
      </c>
    </row>
    <row r="1976" s="16" customFormat="true" ht="24" hidden="false" customHeight="true" outlineLevel="2" collapsed="false">
      <c r="A1976" s="20" t="s">
        <v>2002</v>
      </c>
      <c r="B1976" s="21" t="s">
        <v>4412</v>
      </c>
      <c r="C1976" s="22" t="n">
        <v>430</v>
      </c>
      <c r="D1976" s="15" t="s">
        <v>73</v>
      </c>
    </row>
    <row r="1977" s="16" customFormat="true" ht="12" hidden="false" customHeight="true" outlineLevel="2" collapsed="false">
      <c r="A1977" s="20" t="s">
        <v>2003</v>
      </c>
      <c r="B1977" s="21" t="s">
        <v>4413</v>
      </c>
      <c r="C1977" s="22" t="n">
        <v>810</v>
      </c>
      <c r="D1977" s="23" t="n">
        <v>1</v>
      </c>
    </row>
    <row r="1978" s="16" customFormat="true" ht="12" hidden="false" customHeight="true" outlineLevel="2" collapsed="false">
      <c r="A1978" s="20" t="s">
        <v>2004</v>
      </c>
      <c r="B1978" s="21" t="s">
        <v>4414</v>
      </c>
      <c r="C1978" s="22" t="n">
        <v>990</v>
      </c>
      <c r="D1978" s="15" t="s">
        <v>31</v>
      </c>
    </row>
    <row r="1979" s="16" customFormat="true" ht="12" hidden="false" customHeight="true" outlineLevel="2" collapsed="false">
      <c r="A1979" s="20" t="s">
        <v>2005</v>
      </c>
      <c r="B1979" s="21" t="s">
        <v>4415</v>
      </c>
      <c r="C1979" s="14" t="s">
        <v>2885</v>
      </c>
      <c r="D1979" s="15" t="s">
        <v>135</v>
      </c>
    </row>
    <row r="1980" s="16" customFormat="true" ht="12" hidden="false" customHeight="true" outlineLevel="2" collapsed="false">
      <c r="A1980" s="20" t="s">
        <v>2006</v>
      </c>
      <c r="B1980" s="21" t="s">
        <v>4416</v>
      </c>
      <c r="C1980" s="22" t="n">
        <v>475</v>
      </c>
      <c r="D1980" s="15" t="s">
        <v>271</v>
      </c>
    </row>
    <row r="1981" s="16" customFormat="true" ht="12" hidden="false" customHeight="true" outlineLevel="2" collapsed="false">
      <c r="A1981" s="20" t="s">
        <v>2007</v>
      </c>
      <c r="B1981" s="21" t="s">
        <v>4417</v>
      </c>
      <c r="C1981" s="22" t="n">
        <v>880</v>
      </c>
      <c r="D1981" s="15" t="s">
        <v>31</v>
      </c>
    </row>
    <row r="1982" s="16" customFormat="true" ht="12" hidden="false" customHeight="true" outlineLevel="2" collapsed="false">
      <c r="A1982" s="20" t="s">
        <v>2008</v>
      </c>
      <c r="B1982" s="21" t="s">
        <v>4418</v>
      </c>
      <c r="C1982" s="22" t="n">
        <v>585</v>
      </c>
      <c r="D1982" s="15" t="s">
        <v>271</v>
      </c>
    </row>
    <row r="1983" s="16" customFormat="true" ht="12" hidden="false" customHeight="true" outlineLevel="2" collapsed="false">
      <c r="A1983" s="20" t="s">
        <v>2009</v>
      </c>
      <c r="B1983" s="21" t="s">
        <v>4419</v>
      </c>
      <c r="C1983" s="22" t="n">
        <v>450</v>
      </c>
      <c r="D1983" s="15" t="s">
        <v>237</v>
      </c>
    </row>
    <row r="1984" s="16" customFormat="true" ht="12" hidden="false" customHeight="true" outlineLevel="2" collapsed="false">
      <c r="A1984" s="20" t="s">
        <v>2010</v>
      </c>
      <c r="B1984" s="21" t="s">
        <v>4420</v>
      </c>
      <c r="C1984" s="14" t="s">
        <v>3307</v>
      </c>
      <c r="D1984" s="15" t="s">
        <v>31</v>
      </c>
    </row>
    <row r="1985" s="16" customFormat="true" ht="12" hidden="false" customHeight="true" outlineLevel="2" collapsed="false">
      <c r="A1985" s="20" t="s">
        <v>2011</v>
      </c>
      <c r="B1985" s="21" t="s">
        <v>4421</v>
      </c>
      <c r="C1985" s="22" t="n">
        <v>685</v>
      </c>
      <c r="D1985" s="24" t="n">
        <v>6</v>
      </c>
    </row>
    <row r="1986" s="16" customFormat="true" ht="132" hidden="false" customHeight="true" outlineLevel="2" collapsed="false">
      <c r="A1986" s="20" t="s">
        <v>2012</v>
      </c>
      <c r="B1986" s="21" t="s">
        <v>4422</v>
      </c>
      <c r="C1986" s="22" t="n">
        <v>915</v>
      </c>
      <c r="D1986" s="15" t="s">
        <v>2013</v>
      </c>
    </row>
    <row r="1987" s="16" customFormat="true" ht="120" hidden="false" customHeight="true" outlineLevel="2" collapsed="false">
      <c r="A1987" s="20" t="s">
        <v>2014</v>
      </c>
      <c r="B1987" s="21" t="s">
        <v>4423</v>
      </c>
      <c r="C1987" s="22" t="n">
        <v>625</v>
      </c>
      <c r="D1987" s="15" t="s">
        <v>1962</v>
      </c>
    </row>
    <row r="1988" s="16" customFormat="true" ht="12" hidden="false" customHeight="true" outlineLevel="2" collapsed="false">
      <c r="A1988" s="20" t="s">
        <v>2015</v>
      </c>
      <c r="B1988" s="21" t="s">
        <v>4424</v>
      </c>
      <c r="C1988" s="22" t="n">
        <v>295</v>
      </c>
      <c r="D1988" s="15" t="s">
        <v>128</v>
      </c>
    </row>
    <row r="1989" s="16" customFormat="true" ht="120" hidden="false" customHeight="true" outlineLevel="2" collapsed="false">
      <c r="A1989" s="20" t="s">
        <v>2016</v>
      </c>
      <c r="B1989" s="21" t="s">
        <v>4425</v>
      </c>
      <c r="C1989" s="22" t="n">
        <v>795</v>
      </c>
      <c r="D1989" s="15" t="s">
        <v>428</v>
      </c>
    </row>
    <row r="1990" s="16" customFormat="true" ht="120" hidden="false" customHeight="true" outlineLevel="2" collapsed="false">
      <c r="A1990" s="20" t="s">
        <v>2017</v>
      </c>
      <c r="B1990" s="21" t="s">
        <v>4426</v>
      </c>
      <c r="C1990" s="22" t="n">
        <v>580</v>
      </c>
      <c r="D1990" s="15" t="s">
        <v>1962</v>
      </c>
    </row>
    <row r="1991" s="16" customFormat="true" ht="12" hidden="false" customHeight="true" outlineLevel="2" collapsed="false">
      <c r="A1991" s="20" t="s">
        <v>2018</v>
      </c>
      <c r="B1991" s="21" t="s">
        <v>4427</v>
      </c>
      <c r="C1991" s="22" t="n">
        <v>560</v>
      </c>
      <c r="D1991" s="23" t="n">
        <v>1</v>
      </c>
    </row>
    <row r="1992" s="16" customFormat="true" ht="12" hidden="false" customHeight="true" outlineLevel="2" collapsed="false">
      <c r="A1992" s="20" t="s">
        <v>2019</v>
      </c>
      <c r="B1992" s="21" t="s">
        <v>4428</v>
      </c>
      <c r="C1992" s="14" t="s">
        <v>4429</v>
      </c>
      <c r="D1992" s="15" t="s">
        <v>135</v>
      </c>
    </row>
    <row r="1993" s="16" customFormat="true" ht="12" hidden="false" customHeight="true" outlineLevel="2" collapsed="false">
      <c r="A1993" s="20" t="s">
        <v>2020</v>
      </c>
      <c r="B1993" s="21" t="s">
        <v>4430</v>
      </c>
      <c r="C1993" s="14" t="s">
        <v>4431</v>
      </c>
      <c r="D1993" s="15" t="s">
        <v>135</v>
      </c>
    </row>
    <row r="1994" s="16" customFormat="true" ht="12" hidden="false" customHeight="true" outlineLevel="2" collapsed="false">
      <c r="A1994" s="20" t="s">
        <v>2021</v>
      </c>
      <c r="B1994" s="21" t="s">
        <v>4432</v>
      </c>
      <c r="C1994" s="14" t="s">
        <v>4433</v>
      </c>
      <c r="D1994" s="15" t="s">
        <v>135</v>
      </c>
    </row>
    <row r="1995" s="16" customFormat="true" ht="12" hidden="false" customHeight="true" outlineLevel="2" collapsed="false">
      <c r="A1995" s="20" t="s">
        <v>2022</v>
      </c>
      <c r="B1995" s="21" t="s">
        <v>4434</v>
      </c>
      <c r="C1995" s="22" t="n">
        <v>645</v>
      </c>
      <c r="D1995" s="23" t="n">
        <v>1</v>
      </c>
    </row>
    <row r="1996" s="16" customFormat="true" ht="24" hidden="false" customHeight="true" outlineLevel="2" collapsed="false">
      <c r="A1996" s="20" t="s">
        <v>2023</v>
      </c>
      <c r="B1996" s="21" t="s">
        <v>4435</v>
      </c>
      <c r="C1996" s="22" t="n">
        <v>940</v>
      </c>
      <c r="D1996" s="15" t="s">
        <v>237</v>
      </c>
    </row>
    <row r="1997" s="16" customFormat="true" ht="24" hidden="false" customHeight="true" outlineLevel="2" collapsed="false">
      <c r="A1997" s="20" t="s">
        <v>2024</v>
      </c>
      <c r="B1997" s="21" t="s">
        <v>4436</v>
      </c>
      <c r="C1997" s="14" t="s">
        <v>4437</v>
      </c>
      <c r="D1997" s="15" t="s">
        <v>56</v>
      </c>
    </row>
    <row r="1998" s="16" customFormat="true" ht="12" hidden="false" customHeight="true" outlineLevel="2" collapsed="false">
      <c r="A1998" s="20" t="s">
        <v>2025</v>
      </c>
      <c r="B1998" s="21" t="s">
        <v>4438</v>
      </c>
      <c r="C1998" s="14" t="s">
        <v>4439</v>
      </c>
      <c r="D1998" s="15" t="s">
        <v>31</v>
      </c>
    </row>
    <row r="1999" s="16" customFormat="true" ht="12" hidden="false" customHeight="true" outlineLevel="2" collapsed="false">
      <c r="A1999" s="20" t="s">
        <v>2026</v>
      </c>
      <c r="B1999" s="21" t="s">
        <v>4440</v>
      </c>
      <c r="C1999" s="14" t="s">
        <v>2458</v>
      </c>
      <c r="D1999" s="15" t="s">
        <v>235</v>
      </c>
    </row>
    <row r="2000" s="16" customFormat="true" ht="12" hidden="false" customHeight="true" outlineLevel="2" collapsed="false">
      <c r="A2000" s="20" t="s">
        <v>2027</v>
      </c>
      <c r="B2000" s="21" t="s">
        <v>4441</v>
      </c>
      <c r="C2000" s="22" t="n">
        <v>475</v>
      </c>
      <c r="D2000" s="23" t="n">
        <v>1</v>
      </c>
    </row>
    <row r="2001" s="16" customFormat="true" ht="12" hidden="false" customHeight="true" outlineLevel="2" collapsed="false">
      <c r="A2001" s="20" t="s">
        <v>2028</v>
      </c>
      <c r="B2001" s="21" t="s">
        <v>4442</v>
      </c>
      <c r="C2001" s="22" t="n">
        <v>905</v>
      </c>
      <c r="D2001" s="23" t="n">
        <v>1</v>
      </c>
    </row>
    <row r="2002" s="16" customFormat="true" ht="12" hidden="false" customHeight="true" outlineLevel="2" collapsed="false">
      <c r="A2002" s="20" t="s">
        <v>2029</v>
      </c>
      <c r="B2002" s="21" t="s">
        <v>4443</v>
      </c>
      <c r="C2002" s="22" t="n">
        <v>595</v>
      </c>
      <c r="D2002" s="23" t="n">
        <v>1</v>
      </c>
    </row>
    <row r="2003" s="16" customFormat="true" ht="12" hidden="false" customHeight="true" outlineLevel="2" collapsed="false">
      <c r="A2003" s="20" t="s">
        <v>2030</v>
      </c>
      <c r="B2003" s="21" t="s">
        <v>4444</v>
      </c>
      <c r="C2003" s="14" t="s">
        <v>4445</v>
      </c>
      <c r="D2003" s="23" t="n">
        <v>1</v>
      </c>
    </row>
    <row r="2004" s="16" customFormat="true" ht="12" hidden="false" customHeight="true" outlineLevel="2" collapsed="false">
      <c r="A2004" s="20" t="s">
        <v>2031</v>
      </c>
      <c r="B2004" s="21" t="s">
        <v>4446</v>
      </c>
      <c r="C2004" s="14" t="s">
        <v>2383</v>
      </c>
      <c r="D2004" s="15" t="s">
        <v>135</v>
      </c>
    </row>
    <row r="2005" s="16" customFormat="true" ht="12" hidden="false" customHeight="true" outlineLevel="2" collapsed="false">
      <c r="A2005" s="20" t="s">
        <v>2032</v>
      </c>
      <c r="B2005" s="21" t="s">
        <v>4447</v>
      </c>
      <c r="C2005" s="14" t="s">
        <v>4448</v>
      </c>
      <c r="D2005" s="23" t="n">
        <v>1</v>
      </c>
    </row>
    <row r="2006" s="16" customFormat="true" ht="12" hidden="false" customHeight="true" outlineLevel="2" collapsed="false">
      <c r="A2006" s="20" t="s">
        <v>2033</v>
      </c>
      <c r="B2006" s="21" t="s">
        <v>4449</v>
      </c>
      <c r="C2006" s="14" t="s">
        <v>4450</v>
      </c>
      <c r="D2006" s="15" t="s">
        <v>271</v>
      </c>
    </row>
    <row r="2007" s="16" customFormat="true" ht="12" hidden="false" customHeight="true" outlineLevel="2" collapsed="false">
      <c r="A2007" s="20" t="s">
        <v>2034</v>
      </c>
      <c r="B2007" s="21" t="s">
        <v>4451</v>
      </c>
      <c r="C2007" s="14" t="s">
        <v>4452</v>
      </c>
      <c r="D2007" s="15" t="s">
        <v>271</v>
      </c>
    </row>
    <row r="2008" s="16" customFormat="true" ht="12" hidden="false" customHeight="true" outlineLevel="2" collapsed="false">
      <c r="A2008" s="20" t="s">
        <v>2035</v>
      </c>
      <c r="B2008" s="21" t="s">
        <v>4453</v>
      </c>
      <c r="C2008" s="22" t="n">
        <v>580</v>
      </c>
      <c r="D2008" s="15" t="s">
        <v>73</v>
      </c>
    </row>
    <row r="2009" s="16" customFormat="true" ht="12" hidden="false" customHeight="true" outlineLevel="2" collapsed="false">
      <c r="A2009" s="20" t="s">
        <v>2036</v>
      </c>
      <c r="B2009" s="21" t="s">
        <v>4454</v>
      </c>
      <c r="C2009" s="22" t="n">
        <v>510</v>
      </c>
      <c r="D2009" s="23" t="n">
        <v>1</v>
      </c>
    </row>
    <row r="2010" s="16" customFormat="true" ht="12" hidden="false" customHeight="true" outlineLevel="2" collapsed="false">
      <c r="A2010" s="20" t="s">
        <v>2037</v>
      </c>
      <c r="B2010" s="21" t="s">
        <v>4455</v>
      </c>
      <c r="C2010" s="22" t="n">
        <v>485</v>
      </c>
      <c r="D2010" s="23" t="n">
        <v>1</v>
      </c>
    </row>
    <row r="2011" s="16" customFormat="true" ht="12" hidden="false" customHeight="true" outlineLevel="2" collapsed="false">
      <c r="A2011" s="20" t="s">
        <v>2038</v>
      </c>
      <c r="B2011" s="21" t="s">
        <v>4456</v>
      </c>
      <c r="C2011" s="22" t="n">
        <v>925</v>
      </c>
      <c r="D2011" s="23" t="n">
        <v>1</v>
      </c>
    </row>
    <row r="2012" s="16" customFormat="true" ht="12" hidden="false" customHeight="true" outlineLevel="2" collapsed="false">
      <c r="A2012" s="20" t="s">
        <v>2039</v>
      </c>
      <c r="B2012" s="21" t="s">
        <v>4457</v>
      </c>
      <c r="C2012" s="22" t="n">
        <v>550</v>
      </c>
      <c r="D2012" s="23" t="n">
        <v>1</v>
      </c>
    </row>
    <row r="2013" s="16" customFormat="true" ht="12" hidden="false" customHeight="true" outlineLevel="2" collapsed="false">
      <c r="A2013" s="20" t="s">
        <v>2040</v>
      </c>
      <c r="B2013" s="21" t="s">
        <v>4458</v>
      </c>
      <c r="C2013" s="14" t="s">
        <v>3124</v>
      </c>
      <c r="D2013" s="23" t="n">
        <v>1</v>
      </c>
    </row>
    <row r="2014" s="16" customFormat="true" ht="12" hidden="false" customHeight="true" outlineLevel="2" collapsed="false">
      <c r="A2014" s="20" t="s">
        <v>2041</v>
      </c>
      <c r="B2014" s="21" t="s">
        <v>4459</v>
      </c>
      <c r="C2014" s="22" t="n">
        <v>685</v>
      </c>
      <c r="D2014" s="23" t="n">
        <v>1</v>
      </c>
    </row>
    <row r="2015" s="16" customFormat="true" ht="12" hidden="false" customHeight="true" outlineLevel="2" collapsed="false">
      <c r="A2015" s="20" t="s">
        <v>2042</v>
      </c>
      <c r="B2015" s="21" t="s">
        <v>4460</v>
      </c>
      <c r="C2015" s="22" t="n">
        <v>685</v>
      </c>
      <c r="D2015" s="24" t="n">
        <v>4</v>
      </c>
    </row>
    <row r="2016" s="16" customFormat="true" ht="12" hidden="false" customHeight="true" outlineLevel="2" collapsed="false">
      <c r="A2016" s="20" t="s">
        <v>2043</v>
      </c>
      <c r="B2016" s="21" t="s">
        <v>4461</v>
      </c>
      <c r="C2016" s="14" t="s">
        <v>2950</v>
      </c>
      <c r="D2016" s="23" t="n">
        <v>1</v>
      </c>
    </row>
    <row r="2017" s="16" customFormat="true" ht="12" hidden="false" customHeight="true" outlineLevel="2" collapsed="false">
      <c r="A2017" s="20" t="s">
        <v>2044</v>
      </c>
      <c r="B2017" s="21" t="s">
        <v>4462</v>
      </c>
      <c r="C2017" s="22" t="n">
        <v>595</v>
      </c>
      <c r="D2017" s="23" t="n">
        <v>1</v>
      </c>
    </row>
    <row r="2018" s="16" customFormat="true" ht="12" hidden="false" customHeight="true" outlineLevel="2" collapsed="false">
      <c r="A2018" s="20" t="s">
        <v>2045</v>
      </c>
      <c r="B2018" s="21" t="s">
        <v>4463</v>
      </c>
      <c r="C2018" s="22" t="n">
        <v>255</v>
      </c>
      <c r="D2018" s="23" t="n">
        <v>1</v>
      </c>
    </row>
    <row r="2019" s="16" customFormat="true" ht="12" hidden="false" customHeight="true" outlineLevel="2" collapsed="false">
      <c r="A2019" s="20" t="s">
        <v>2046</v>
      </c>
      <c r="B2019" s="21" t="s">
        <v>4464</v>
      </c>
      <c r="C2019" s="22" t="n">
        <v>815</v>
      </c>
      <c r="D2019" s="23" t="n">
        <v>1</v>
      </c>
    </row>
    <row r="2020" s="16" customFormat="true" ht="12" hidden="false" customHeight="true" outlineLevel="2" collapsed="false">
      <c r="A2020" s="20" t="s">
        <v>2047</v>
      </c>
      <c r="B2020" s="21" t="s">
        <v>4465</v>
      </c>
      <c r="C2020" s="14" t="s">
        <v>4466</v>
      </c>
      <c r="D2020" s="24" t="n">
        <v>4</v>
      </c>
    </row>
    <row r="2021" s="16" customFormat="true" ht="12" hidden="false" customHeight="true" outlineLevel="2" collapsed="false">
      <c r="A2021" s="20" t="s">
        <v>2048</v>
      </c>
      <c r="B2021" s="21" t="s">
        <v>4467</v>
      </c>
      <c r="C2021" s="14" t="s">
        <v>3325</v>
      </c>
      <c r="D2021" s="23" t="n">
        <v>1</v>
      </c>
    </row>
    <row r="2022" s="16" customFormat="true" ht="12" hidden="false" customHeight="true" outlineLevel="2" collapsed="false">
      <c r="A2022" s="20" t="s">
        <v>2049</v>
      </c>
      <c r="B2022" s="21" t="s">
        <v>4468</v>
      </c>
      <c r="C2022" s="14" t="s">
        <v>4469</v>
      </c>
      <c r="D2022" s="15" t="s">
        <v>56</v>
      </c>
    </row>
    <row r="2023" s="16" customFormat="true" ht="12" hidden="false" customHeight="true" outlineLevel="2" collapsed="false">
      <c r="A2023" s="20" t="s">
        <v>2050</v>
      </c>
      <c r="B2023" s="21" t="s">
        <v>4470</v>
      </c>
      <c r="C2023" s="14" t="s">
        <v>4471</v>
      </c>
      <c r="D2023" s="15" t="s">
        <v>56</v>
      </c>
    </row>
    <row r="2024" s="16" customFormat="true" ht="12" hidden="false" customHeight="true" outlineLevel="2" collapsed="false">
      <c r="A2024" s="20" t="s">
        <v>2051</v>
      </c>
      <c r="B2024" s="21" t="s">
        <v>4472</v>
      </c>
      <c r="C2024" s="14" t="s">
        <v>4473</v>
      </c>
      <c r="D2024" s="15" t="s">
        <v>237</v>
      </c>
    </row>
    <row r="2025" s="16" customFormat="true" ht="12" hidden="false" customHeight="true" outlineLevel="2" collapsed="false">
      <c r="A2025" s="20" t="s">
        <v>2052</v>
      </c>
      <c r="B2025" s="21" t="s">
        <v>4474</v>
      </c>
      <c r="C2025" s="14" t="s">
        <v>4475</v>
      </c>
      <c r="D2025" s="15" t="s">
        <v>56</v>
      </c>
    </row>
    <row r="2026" s="16" customFormat="true" ht="12" hidden="false" customHeight="true" outlineLevel="2" collapsed="false">
      <c r="A2026" s="20" t="s">
        <v>2053</v>
      </c>
      <c r="B2026" s="21" t="s">
        <v>4476</v>
      </c>
      <c r="C2026" s="22" t="n">
        <v>440</v>
      </c>
      <c r="D2026" s="23" t="n">
        <v>1</v>
      </c>
    </row>
    <row r="2027" s="16" customFormat="true" ht="12" hidden="false" customHeight="true" outlineLevel="2" collapsed="false">
      <c r="A2027" s="20" t="s">
        <v>2054</v>
      </c>
      <c r="B2027" s="21" t="s">
        <v>4477</v>
      </c>
      <c r="C2027" s="22" t="n">
        <v>655</v>
      </c>
      <c r="D2027" s="24" t="n">
        <v>3</v>
      </c>
    </row>
    <row r="2028" s="16" customFormat="true" ht="12" hidden="false" customHeight="true" outlineLevel="2" collapsed="false">
      <c r="A2028" s="20" t="s">
        <v>2055</v>
      </c>
      <c r="B2028" s="21" t="s">
        <v>4478</v>
      </c>
      <c r="C2028" s="22" t="n">
        <v>180</v>
      </c>
      <c r="D2028" s="23" t="n">
        <v>1</v>
      </c>
    </row>
    <row r="2029" s="16" customFormat="true" ht="12" hidden="false" customHeight="true" outlineLevel="2" collapsed="false">
      <c r="A2029" s="20" t="s">
        <v>2056</v>
      </c>
      <c r="B2029" s="21" t="s">
        <v>4479</v>
      </c>
      <c r="C2029" s="22" t="n">
        <v>390</v>
      </c>
      <c r="D2029" s="15" t="s">
        <v>237</v>
      </c>
    </row>
    <row r="2030" s="16" customFormat="true" ht="24" hidden="false" customHeight="true" outlineLevel="2" collapsed="false">
      <c r="A2030" s="20" t="s">
        <v>2057</v>
      </c>
      <c r="B2030" s="21" t="s">
        <v>4480</v>
      </c>
      <c r="C2030" s="22" t="n">
        <v>880</v>
      </c>
      <c r="D2030" s="15" t="s">
        <v>237</v>
      </c>
    </row>
    <row r="2031" s="16" customFormat="true" ht="24" hidden="false" customHeight="true" outlineLevel="2" collapsed="false">
      <c r="A2031" s="20" t="s">
        <v>2058</v>
      </c>
      <c r="B2031" s="21" t="s">
        <v>4481</v>
      </c>
      <c r="C2031" s="22" t="n">
        <v>230</v>
      </c>
      <c r="D2031" s="15" t="s">
        <v>237</v>
      </c>
    </row>
    <row r="2032" s="16" customFormat="true" ht="12" hidden="false" customHeight="true" outlineLevel="2" collapsed="false">
      <c r="A2032" s="20" t="s">
        <v>2059</v>
      </c>
      <c r="B2032" s="21" t="s">
        <v>4482</v>
      </c>
      <c r="C2032" s="14" t="s">
        <v>4483</v>
      </c>
      <c r="D2032" s="15" t="s">
        <v>235</v>
      </c>
    </row>
    <row r="2033" s="16" customFormat="true" ht="24" hidden="false" customHeight="true" outlineLevel="2" collapsed="false">
      <c r="A2033" s="20" t="s">
        <v>2060</v>
      </c>
      <c r="B2033" s="21" t="s">
        <v>4484</v>
      </c>
      <c r="C2033" s="22" t="n">
        <v>310</v>
      </c>
      <c r="D2033" s="23" t="n">
        <v>1</v>
      </c>
    </row>
    <row r="2034" s="16" customFormat="true" ht="12" hidden="false" customHeight="true" outlineLevel="2" collapsed="false">
      <c r="A2034" s="20" t="s">
        <v>2061</v>
      </c>
      <c r="B2034" s="21" t="s">
        <v>4485</v>
      </c>
      <c r="C2034" s="14" t="s">
        <v>4486</v>
      </c>
      <c r="D2034" s="23" t="n">
        <v>1</v>
      </c>
    </row>
    <row r="2035" s="16" customFormat="true" ht="12" hidden="false" customHeight="true" outlineLevel="2" collapsed="false">
      <c r="A2035" s="20" t="s">
        <v>2062</v>
      </c>
      <c r="B2035" s="21" t="s">
        <v>4487</v>
      </c>
      <c r="C2035" s="14" t="s">
        <v>4488</v>
      </c>
      <c r="D2035" s="15" t="s">
        <v>271</v>
      </c>
    </row>
    <row r="2036" s="16" customFormat="true" ht="12" hidden="false" customHeight="true" outlineLevel="2" collapsed="false">
      <c r="A2036" s="20" t="s">
        <v>2063</v>
      </c>
      <c r="B2036" s="21" t="s">
        <v>4489</v>
      </c>
      <c r="C2036" s="14" t="s">
        <v>4490</v>
      </c>
      <c r="D2036" s="23" t="n">
        <v>1</v>
      </c>
    </row>
    <row r="2037" s="16" customFormat="true" ht="12" hidden="false" customHeight="true" outlineLevel="2" collapsed="false">
      <c r="A2037" s="20" t="s">
        <v>2064</v>
      </c>
      <c r="B2037" s="21" t="s">
        <v>4491</v>
      </c>
      <c r="C2037" s="14" t="s">
        <v>3130</v>
      </c>
      <c r="D2037" s="23" t="n">
        <v>1</v>
      </c>
    </row>
    <row r="2038" s="16" customFormat="true" ht="12" hidden="false" customHeight="true" outlineLevel="2" collapsed="false">
      <c r="A2038" s="20" t="s">
        <v>2065</v>
      </c>
      <c r="B2038" s="21" t="s">
        <v>4492</v>
      </c>
      <c r="C2038" s="14" t="s">
        <v>4493</v>
      </c>
      <c r="D2038" s="23" t="n">
        <v>1</v>
      </c>
    </row>
    <row r="2039" s="16" customFormat="true" ht="12" hidden="false" customHeight="true" outlineLevel="2" collapsed="false">
      <c r="A2039" s="20" t="s">
        <v>2066</v>
      </c>
      <c r="B2039" s="21" t="s">
        <v>4494</v>
      </c>
      <c r="C2039" s="14" t="s">
        <v>3130</v>
      </c>
      <c r="D2039" s="15" t="s">
        <v>271</v>
      </c>
    </row>
    <row r="2040" s="16" customFormat="true" ht="12" hidden="false" customHeight="true" outlineLevel="2" collapsed="false">
      <c r="A2040" s="20" t="s">
        <v>2067</v>
      </c>
      <c r="B2040" s="21" t="s">
        <v>4495</v>
      </c>
      <c r="C2040" s="22" t="n">
        <v>715</v>
      </c>
      <c r="D2040" s="23" t="n">
        <v>1</v>
      </c>
    </row>
    <row r="2041" s="16" customFormat="true" ht="12" hidden="false" customHeight="true" outlineLevel="2" collapsed="false">
      <c r="A2041" s="20" t="s">
        <v>2068</v>
      </c>
      <c r="B2041" s="21" t="s">
        <v>4496</v>
      </c>
      <c r="C2041" s="14" t="s">
        <v>4497</v>
      </c>
      <c r="D2041" s="15" t="s">
        <v>187</v>
      </c>
    </row>
    <row r="2042" s="16" customFormat="true" ht="12" hidden="false" customHeight="true" outlineLevel="2" collapsed="false">
      <c r="A2042" s="20" t="s">
        <v>2069</v>
      </c>
      <c r="B2042" s="21" t="s">
        <v>4498</v>
      </c>
      <c r="C2042" s="14" t="s">
        <v>4499</v>
      </c>
      <c r="D2042" s="15" t="s">
        <v>187</v>
      </c>
    </row>
    <row r="2043" s="16" customFormat="true" ht="24" hidden="false" customHeight="true" outlineLevel="2" collapsed="false">
      <c r="A2043" s="20" t="s">
        <v>2070</v>
      </c>
      <c r="B2043" s="21" t="s">
        <v>4500</v>
      </c>
      <c r="C2043" s="22" t="n">
        <v>400</v>
      </c>
      <c r="D2043" s="23" t="n">
        <v>1</v>
      </c>
    </row>
    <row r="2044" s="16" customFormat="true" ht="12" hidden="false" customHeight="true" outlineLevel="2" collapsed="false">
      <c r="A2044" s="20" t="s">
        <v>2071</v>
      </c>
      <c r="B2044" s="21" t="s">
        <v>4501</v>
      </c>
      <c r="C2044" s="14" t="s">
        <v>4502</v>
      </c>
      <c r="D2044" s="23" t="n">
        <v>1</v>
      </c>
    </row>
    <row r="2045" s="16" customFormat="true" ht="12" hidden="false" customHeight="true" outlineLevel="2" collapsed="false">
      <c r="A2045" s="20" t="s">
        <v>2072</v>
      </c>
      <c r="B2045" s="21" t="s">
        <v>4503</v>
      </c>
      <c r="C2045" s="22" t="n">
        <v>925</v>
      </c>
      <c r="D2045" s="15" t="s">
        <v>128</v>
      </c>
    </row>
    <row r="2046" s="16" customFormat="true" ht="24" hidden="false" customHeight="true" outlineLevel="2" collapsed="false">
      <c r="A2046" s="20" t="s">
        <v>2073</v>
      </c>
      <c r="B2046" s="21" t="s">
        <v>4504</v>
      </c>
      <c r="C2046" s="14" t="s">
        <v>4505</v>
      </c>
      <c r="D2046" s="15" t="s">
        <v>135</v>
      </c>
    </row>
    <row r="2047" s="16" customFormat="true" ht="24" hidden="false" customHeight="true" outlineLevel="2" collapsed="false">
      <c r="A2047" s="20" t="s">
        <v>2074</v>
      </c>
      <c r="B2047" s="21" t="s">
        <v>4506</v>
      </c>
      <c r="C2047" s="14" t="s">
        <v>4507</v>
      </c>
      <c r="D2047" s="15" t="s">
        <v>56</v>
      </c>
    </row>
    <row r="2048" s="16" customFormat="true" ht="12" hidden="false" customHeight="true" outlineLevel="2" collapsed="false">
      <c r="A2048" s="20" t="s">
        <v>2075</v>
      </c>
      <c r="B2048" s="21" t="s">
        <v>4508</v>
      </c>
      <c r="C2048" s="14" t="s">
        <v>4509</v>
      </c>
      <c r="D2048" s="23" t="n">
        <v>1</v>
      </c>
    </row>
    <row r="2049" s="16" customFormat="true" ht="12" hidden="false" customHeight="true" outlineLevel="2" collapsed="false">
      <c r="A2049" s="20" t="s">
        <v>2076</v>
      </c>
      <c r="B2049" s="21" t="s">
        <v>4510</v>
      </c>
      <c r="C2049" s="14" t="s">
        <v>4511</v>
      </c>
      <c r="D2049" s="15" t="s">
        <v>235</v>
      </c>
    </row>
    <row r="2050" s="16" customFormat="true" ht="36" hidden="false" customHeight="true" outlineLevel="2" collapsed="false">
      <c r="A2050" s="20" t="s">
        <v>2077</v>
      </c>
      <c r="B2050" s="21" t="s">
        <v>4512</v>
      </c>
      <c r="C2050" s="14" t="s">
        <v>4513</v>
      </c>
      <c r="D2050" s="15" t="s">
        <v>399</v>
      </c>
    </row>
    <row r="2051" s="16" customFormat="true" ht="36" hidden="false" customHeight="true" outlineLevel="2" collapsed="false">
      <c r="A2051" s="20" t="s">
        <v>2078</v>
      </c>
      <c r="B2051" s="21" t="s">
        <v>4514</v>
      </c>
      <c r="C2051" s="14" t="s">
        <v>4515</v>
      </c>
      <c r="D2051" s="15" t="s">
        <v>506</v>
      </c>
    </row>
    <row r="2052" s="16" customFormat="true" ht="12" hidden="false" customHeight="true" outlineLevel="2" collapsed="false">
      <c r="A2052" s="20" t="s">
        <v>2079</v>
      </c>
      <c r="B2052" s="21" t="s">
        <v>4516</v>
      </c>
      <c r="C2052" s="14" t="s">
        <v>3573</v>
      </c>
      <c r="D2052" s="15" t="s">
        <v>235</v>
      </c>
    </row>
    <row r="2053" s="16" customFormat="true" ht="24" hidden="false" customHeight="true" outlineLevel="2" collapsed="false">
      <c r="A2053" s="20" t="s">
        <v>2080</v>
      </c>
      <c r="B2053" s="21" t="s">
        <v>4517</v>
      </c>
      <c r="C2053" s="14" t="s">
        <v>4518</v>
      </c>
      <c r="D2053" s="15" t="s">
        <v>1246</v>
      </c>
    </row>
    <row r="2054" s="16" customFormat="true" ht="12" hidden="false" customHeight="true" outlineLevel="2" collapsed="false">
      <c r="A2054" s="20" t="s">
        <v>2081</v>
      </c>
      <c r="B2054" s="21" t="s">
        <v>4519</v>
      </c>
      <c r="C2054" s="14" t="s">
        <v>4520</v>
      </c>
      <c r="D2054" s="15" t="s">
        <v>271</v>
      </c>
    </row>
    <row r="2055" s="16" customFormat="true" ht="12" hidden="false" customHeight="true" outlineLevel="2" collapsed="false">
      <c r="A2055" s="20" t="s">
        <v>2082</v>
      </c>
      <c r="B2055" s="21" t="s">
        <v>4521</v>
      </c>
      <c r="C2055" s="14" t="s">
        <v>4522</v>
      </c>
      <c r="D2055" s="15" t="s">
        <v>271</v>
      </c>
    </row>
    <row r="2056" s="16" customFormat="true" ht="12" hidden="false" customHeight="true" outlineLevel="2" collapsed="false">
      <c r="A2056" s="20" t="s">
        <v>2083</v>
      </c>
      <c r="B2056" s="21" t="s">
        <v>4523</v>
      </c>
      <c r="C2056" s="14" t="s">
        <v>4524</v>
      </c>
      <c r="D2056" s="15" t="s">
        <v>237</v>
      </c>
    </row>
    <row r="2057" s="16" customFormat="true" ht="120" hidden="false" customHeight="true" outlineLevel="2" collapsed="false">
      <c r="A2057" s="20" t="s">
        <v>2084</v>
      </c>
      <c r="B2057" s="21" t="s">
        <v>4525</v>
      </c>
      <c r="C2057" s="14" t="s">
        <v>4526</v>
      </c>
      <c r="D2057" s="15" t="s">
        <v>1962</v>
      </c>
    </row>
    <row r="2058" s="16" customFormat="true" ht="132" hidden="false" customHeight="true" outlineLevel="2" collapsed="false">
      <c r="A2058" s="20" t="s">
        <v>2085</v>
      </c>
      <c r="B2058" s="21" t="s">
        <v>4527</v>
      </c>
      <c r="C2058" s="14" t="s">
        <v>2432</v>
      </c>
      <c r="D2058" s="15" t="s">
        <v>2086</v>
      </c>
    </row>
    <row r="2059" s="16" customFormat="true" ht="24" hidden="false" customHeight="true" outlineLevel="2" collapsed="false">
      <c r="A2059" s="20" t="s">
        <v>2087</v>
      </c>
      <c r="B2059" s="21" t="s">
        <v>4528</v>
      </c>
      <c r="C2059" s="14" t="s">
        <v>2897</v>
      </c>
      <c r="D2059" s="15" t="s">
        <v>1246</v>
      </c>
    </row>
    <row r="2060" s="16" customFormat="true" ht="24" hidden="false" customHeight="true" outlineLevel="2" collapsed="false">
      <c r="A2060" s="20" t="s">
        <v>2088</v>
      </c>
      <c r="B2060" s="21" t="s">
        <v>4529</v>
      </c>
      <c r="C2060" s="14" t="s">
        <v>2897</v>
      </c>
      <c r="D2060" s="15" t="s">
        <v>1246</v>
      </c>
    </row>
    <row r="2061" s="16" customFormat="true" ht="24" hidden="false" customHeight="true" outlineLevel="2" collapsed="false">
      <c r="A2061" s="20" t="s">
        <v>2089</v>
      </c>
      <c r="B2061" s="21" t="s">
        <v>4530</v>
      </c>
      <c r="C2061" s="14" t="s">
        <v>2897</v>
      </c>
      <c r="D2061" s="15" t="s">
        <v>1246</v>
      </c>
    </row>
    <row r="2062" s="16" customFormat="true" ht="24" hidden="false" customHeight="true" outlineLevel="2" collapsed="false">
      <c r="A2062" s="20" t="s">
        <v>2090</v>
      </c>
      <c r="B2062" s="21" t="s">
        <v>4531</v>
      </c>
      <c r="C2062" s="14" t="s">
        <v>2897</v>
      </c>
      <c r="D2062" s="15" t="s">
        <v>1246</v>
      </c>
    </row>
    <row r="2063" s="16" customFormat="true" ht="12" hidden="false" customHeight="true" outlineLevel="2" collapsed="false">
      <c r="A2063" s="20" t="s">
        <v>2091</v>
      </c>
      <c r="B2063" s="21" t="s">
        <v>4532</v>
      </c>
      <c r="C2063" s="14" t="s">
        <v>4533</v>
      </c>
      <c r="D2063" s="15" t="s">
        <v>135</v>
      </c>
    </row>
    <row r="2064" s="16" customFormat="true" ht="12" hidden="false" customHeight="true" outlineLevel="2" collapsed="false">
      <c r="A2064" s="20" t="s">
        <v>2092</v>
      </c>
      <c r="B2064" s="21" t="s">
        <v>4534</v>
      </c>
      <c r="C2064" s="14" t="s">
        <v>2774</v>
      </c>
      <c r="D2064" s="15" t="s">
        <v>135</v>
      </c>
    </row>
    <row r="2065" s="16" customFormat="true" ht="12" hidden="false" customHeight="true" outlineLevel="2" collapsed="false">
      <c r="A2065" s="20" t="s">
        <v>2093</v>
      </c>
      <c r="B2065" s="21" t="s">
        <v>4535</v>
      </c>
      <c r="C2065" s="14" t="s">
        <v>3307</v>
      </c>
      <c r="D2065" s="15" t="s">
        <v>135</v>
      </c>
    </row>
    <row r="2066" s="16" customFormat="true" ht="12" hidden="false" customHeight="true" outlineLevel="2" collapsed="false">
      <c r="A2066" s="20" t="s">
        <v>2094</v>
      </c>
      <c r="B2066" s="21" t="s">
        <v>4536</v>
      </c>
      <c r="C2066" s="22" t="n">
        <v>935</v>
      </c>
      <c r="D2066" s="15" t="s">
        <v>135</v>
      </c>
    </row>
    <row r="2067" s="16" customFormat="true" ht="12" hidden="false" customHeight="true" outlineLevel="2" collapsed="false">
      <c r="A2067" s="20" t="s">
        <v>2095</v>
      </c>
      <c r="B2067" s="21" t="s">
        <v>4537</v>
      </c>
      <c r="C2067" s="14" t="s">
        <v>2220</v>
      </c>
      <c r="D2067" s="15" t="s">
        <v>56</v>
      </c>
    </row>
    <row r="2068" s="16" customFormat="true" ht="120" hidden="false" customHeight="true" outlineLevel="2" collapsed="false">
      <c r="A2068" s="20" t="s">
        <v>2096</v>
      </c>
      <c r="B2068" s="21" t="s">
        <v>4538</v>
      </c>
      <c r="C2068" s="14" t="s">
        <v>2600</v>
      </c>
      <c r="D2068" s="15" t="s">
        <v>1962</v>
      </c>
    </row>
    <row r="2069" s="16" customFormat="true" ht="120" hidden="false" customHeight="true" outlineLevel="2" collapsed="false">
      <c r="A2069" s="20" t="s">
        <v>2097</v>
      </c>
      <c r="B2069" s="21" t="s">
        <v>4539</v>
      </c>
      <c r="C2069" s="14" t="s">
        <v>4540</v>
      </c>
      <c r="D2069" s="15" t="s">
        <v>1962</v>
      </c>
    </row>
    <row r="2070" s="16" customFormat="true" ht="12" hidden="false" customHeight="true" outlineLevel="2" collapsed="false">
      <c r="A2070" s="20" t="s">
        <v>2098</v>
      </c>
      <c r="B2070" s="21" t="s">
        <v>4541</v>
      </c>
      <c r="C2070" s="14" t="s">
        <v>4542</v>
      </c>
      <c r="D2070" s="23" t="n">
        <v>1</v>
      </c>
    </row>
    <row r="2071" s="16" customFormat="true" ht="12" hidden="false" customHeight="true" outlineLevel="2" collapsed="false">
      <c r="A2071" s="20" t="s">
        <v>2099</v>
      </c>
      <c r="B2071" s="21" t="s">
        <v>4543</v>
      </c>
      <c r="C2071" s="22" t="n">
        <v>360</v>
      </c>
      <c r="D2071" s="23" t="n">
        <v>1</v>
      </c>
    </row>
    <row r="2072" s="16" customFormat="true" ht="12" hidden="false" customHeight="true" outlineLevel="2" collapsed="false">
      <c r="A2072" s="20" t="s">
        <v>2100</v>
      </c>
      <c r="B2072" s="21" t="s">
        <v>4544</v>
      </c>
      <c r="C2072" s="22" t="n">
        <v>360</v>
      </c>
      <c r="D2072" s="23" t="n">
        <v>1</v>
      </c>
    </row>
    <row r="2073" s="16" customFormat="true" ht="132" hidden="false" customHeight="true" outlineLevel="2" collapsed="false">
      <c r="A2073" s="20" t="s">
        <v>2101</v>
      </c>
      <c r="B2073" s="21" t="s">
        <v>4545</v>
      </c>
      <c r="C2073" s="14" t="s">
        <v>4546</v>
      </c>
      <c r="D2073" s="15" t="s">
        <v>2013</v>
      </c>
    </row>
    <row r="2074" s="16" customFormat="true" ht="12" hidden="false" customHeight="true" outlineLevel="2" collapsed="false">
      <c r="A2074" s="20" t="s">
        <v>2102</v>
      </c>
      <c r="B2074" s="21" t="s">
        <v>4547</v>
      </c>
      <c r="C2074" s="14" t="s">
        <v>4548</v>
      </c>
      <c r="D2074" s="15" t="s">
        <v>128</v>
      </c>
    </row>
    <row r="2075" s="16" customFormat="true" ht="12" hidden="false" customHeight="true" outlineLevel="2" collapsed="false">
      <c r="A2075" s="20" t="s">
        <v>2103</v>
      </c>
      <c r="B2075" s="21" t="s">
        <v>4549</v>
      </c>
      <c r="C2075" s="14" t="s">
        <v>4550</v>
      </c>
      <c r="D2075" s="15" t="s">
        <v>135</v>
      </c>
    </row>
    <row r="2076" s="16" customFormat="true" ht="12" hidden="false" customHeight="true" outlineLevel="2" collapsed="false">
      <c r="A2076" s="20" t="s">
        <v>2104</v>
      </c>
      <c r="B2076" s="21" t="s">
        <v>4551</v>
      </c>
      <c r="C2076" s="22" t="n">
        <v>320</v>
      </c>
      <c r="D2076" s="23" t="n">
        <v>1</v>
      </c>
    </row>
    <row r="2077" s="16" customFormat="true" ht="12" hidden="false" customHeight="true" outlineLevel="2" collapsed="false">
      <c r="A2077" s="20" t="s">
        <v>2105</v>
      </c>
      <c r="B2077" s="21" t="s">
        <v>4552</v>
      </c>
      <c r="C2077" s="14" t="s">
        <v>2936</v>
      </c>
      <c r="D2077" s="15" t="s">
        <v>135</v>
      </c>
    </row>
    <row r="2078" s="16" customFormat="true" ht="12" hidden="false" customHeight="true" outlineLevel="2" collapsed="false">
      <c r="A2078" s="20" t="s">
        <v>2106</v>
      </c>
      <c r="B2078" s="21" t="s">
        <v>4553</v>
      </c>
      <c r="C2078" s="14" t="s">
        <v>3637</v>
      </c>
      <c r="D2078" s="15" t="s">
        <v>135</v>
      </c>
    </row>
    <row r="2079" s="16" customFormat="true" ht="24" hidden="false" customHeight="true" outlineLevel="2" collapsed="false">
      <c r="A2079" s="20" t="s">
        <v>2107</v>
      </c>
      <c r="B2079" s="21" t="s">
        <v>4554</v>
      </c>
      <c r="C2079" s="22" t="n">
        <v>160</v>
      </c>
      <c r="D2079" s="23" t="n">
        <v>1</v>
      </c>
    </row>
    <row r="2080" s="16" customFormat="true" ht="36" hidden="false" customHeight="true" outlineLevel="2" collapsed="false">
      <c r="A2080" s="20" t="s">
        <v>2108</v>
      </c>
      <c r="B2080" s="21" t="s">
        <v>4555</v>
      </c>
      <c r="C2080" s="22" t="n">
        <v>210</v>
      </c>
      <c r="D2080" s="23" t="n">
        <v>1</v>
      </c>
    </row>
    <row r="2081" s="16" customFormat="true" ht="84" hidden="false" customHeight="true" outlineLevel="2" collapsed="false">
      <c r="A2081" s="20" t="s">
        <v>2109</v>
      </c>
      <c r="B2081" s="21" t="s">
        <v>4556</v>
      </c>
      <c r="C2081" s="14" t="s">
        <v>4557</v>
      </c>
      <c r="D2081" s="15" t="s">
        <v>2110</v>
      </c>
    </row>
    <row r="2082" s="16" customFormat="true" ht="36" hidden="false" customHeight="true" outlineLevel="2" collapsed="false">
      <c r="A2082" s="20" t="s">
        <v>2111</v>
      </c>
      <c r="B2082" s="21" t="s">
        <v>4558</v>
      </c>
      <c r="C2082" s="14" t="s">
        <v>4559</v>
      </c>
      <c r="D2082" s="15" t="s">
        <v>56</v>
      </c>
    </row>
    <row r="2083" s="16" customFormat="true" ht="36" hidden="false" customHeight="true" outlineLevel="2" collapsed="false">
      <c r="A2083" s="20" t="s">
        <v>2112</v>
      </c>
      <c r="B2083" s="21" t="s">
        <v>4560</v>
      </c>
      <c r="C2083" s="14" t="s">
        <v>4559</v>
      </c>
      <c r="D2083" s="15" t="s">
        <v>56</v>
      </c>
    </row>
    <row r="2084" s="16" customFormat="true" ht="36" hidden="false" customHeight="true" outlineLevel="2" collapsed="false">
      <c r="A2084" s="20" t="s">
        <v>2113</v>
      </c>
      <c r="B2084" s="21" t="s">
        <v>4561</v>
      </c>
      <c r="C2084" s="14" t="s">
        <v>3098</v>
      </c>
      <c r="D2084" s="15" t="s">
        <v>56</v>
      </c>
    </row>
    <row r="2085" s="16" customFormat="true" ht="48" hidden="false" customHeight="true" outlineLevel="2" collapsed="false">
      <c r="A2085" s="20" t="s">
        <v>2114</v>
      </c>
      <c r="B2085" s="21" t="s">
        <v>4562</v>
      </c>
      <c r="C2085" s="14" t="s">
        <v>4563</v>
      </c>
      <c r="D2085" s="15" t="s">
        <v>56</v>
      </c>
    </row>
    <row r="2086" s="16" customFormat="true" ht="36" hidden="false" customHeight="true" outlineLevel="2" collapsed="false">
      <c r="A2086" s="20" t="s">
        <v>2115</v>
      </c>
      <c r="B2086" s="21" t="s">
        <v>4564</v>
      </c>
      <c r="C2086" s="14" t="s">
        <v>4563</v>
      </c>
      <c r="D2086" s="15" t="s">
        <v>56</v>
      </c>
    </row>
    <row r="2087" s="16" customFormat="true" ht="48" hidden="false" customHeight="true" outlineLevel="2" collapsed="false">
      <c r="A2087" s="20" t="s">
        <v>2116</v>
      </c>
      <c r="B2087" s="21" t="s">
        <v>4565</v>
      </c>
      <c r="C2087" s="14" t="s">
        <v>4563</v>
      </c>
      <c r="D2087" s="15" t="s">
        <v>56</v>
      </c>
    </row>
    <row r="2088" s="16" customFormat="true" ht="84" hidden="false" customHeight="true" outlineLevel="2" collapsed="false">
      <c r="A2088" s="20" t="s">
        <v>2117</v>
      </c>
      <c r="B2088" s="21" t="s">
        <v>4566</v>
      </c>
      <c r="C2088" s="14" t="s">
        <v>4567</v>
      </c>
      <c r="D2088" s="15" t="s">
        <v>506</v>
      </c>
    </row>
    <row r="2089" s="16" customFormat="true" ht="36" hidden="false" customHeight="true" outlineLevel="2" collapsed="false">
      <c r="A2089" s="20" t="s">
        <v>2118</v>
      </c>
      <c r="B2089" s="21" t="s">
        <v>4568</v>
      </c>
      <c r="C2089" s="14" t="s">
        <v>4569</v>
      </c>
      <c r="D2089" s="15" t="s">
        <v>472</v>
      </c>
    </row>
    <row r="2090" s="16" customFormat="true" ht="36" hidden="false" customHeight="true" outlineLevel="2" collapsed="false">
      <c r="A2090" s="20" t="s">
        <v>2119</v>
      </c>
      <c r="B2090" s="21" t="s">
        <v>4570</v>
      </c>
      <c r="C2090" s="14" t="s">
        <v>4571</v>
      </c>
      <c r="D2090" s="15" t="s">
        <v>472</v>
      </c>
    </row>
    <row r="2091" s="16" customFormat="true" ht="36" hidden="false" customHeight="true" outlineLevel="2" collapsed="false">
      <c r="A2091" s="20" t="s">
        <v>2120</v>
      </c>
      <c r="B2091" s="21" t="s">
        <v>4572</v>
      </c>
      <c r="C2091" s="14" t="s">
        <v>4573</v>
      </c>
      <c r="D2091" s="15" t="s">
        <v>472</v>
      </c>
    </row>
    <row r="2092" s="16" customFormat="true" ht="36" hidden="false" customHeight="true" outlineLevel="2" collapsed="false">
      <c r="A2092" s="20" t="s">
        <v>2121</v>
      </c>
      <c r="B2092" s="21" t="s">
        <v>4574</v>
      </c>
      <c r="C2092" s="14" t="s">
        <v>4575</v>
      </c>
      <c r="D2092" s="15" t="s">
        <v>472</v>
      </c>
    </row>
    <row r="2093" s="16" customFormat="true" ht="36" hidden="false" customHeight="true" outlineLevel="2" collapsed="false">
      <c r="A2093" s="20" t="s">
        <v>2122</v>
      </c>
      <c r="B2093" s="21" t="s">
        <v>4576</v>
      </c>
      <c r="C2093" s="14" t="s">
        <v>4577</v>
      </c>
      <c r="D2093" s="15" t="s">
        <v>472</v>
      </c>
    </row>
    <row r="2094" s="16" customFormat="true" ht="24" hidden="false" customHeight="true" outlineLevel="2" collapsed="false">
      <c r="A2094" s="20" t="s">
        <v>2123</v>
      </c>
      <c r="B2094" s="21" t="s">
        <v>4578</v>
      </c>
      <c r="C2094" s="14" t="s">
        <v>4579</v>
      </c>
      <c r="D2094" s="15" t="s">
        <v>56</v>
      </c>
    </row>
    <row r="2095" s="16" customFormat="true" ht="24" hidden="false" customHeight="true" outlineLevel="2" collapsed="false">
      <c r="A2095" s="20" t="s">
        <v>2124</v>
      </c>
      <c r="B2095" s="21" t="s">
        <v>4580</v>
      </c>
      <c r="C2095" s="14" t="s">
        <v>4391</v>
      </c>
      <c r="D2095" s="15" t="s">
        <v>135</v>
      </c>
    </row>
    <row r="2096" s="16" customFormat="true" ht="12" hidden="false" customHeight="true" outlineLevel="2" collapsed="false">
      <c r="A2096" s="20" t="s">
        <v>2125</v>
      </c>
      <c r="B2096" s="21" t="s">
        <v>4581</v>
      </c>
      <c r="C2096" s="14" t="s">
        <v>4582</v>
      </c>
      <c r="D2096" s="15" t="s">
        <v>135</v>
      </c>
    </row>
    <row r="2097" s="16" customFormat="true" ht="24" hidden="false" customHeight="true" outlineLevel="2" collapsed="false">
      <c r="A2097" s="20" t="s">
        <v>2126</v>
      </c>
      <c r="B2097" s="21" t="s">
        <v>4583</v>
      </c>
      <c r="C2097" s="14" t="s">
        <v>4584</v>
      </c>
      <c r="D2097" s="15" t="s">
        <v>506</v>
      </c>
    </row>
    <row r="2098" s="16" customFormat="true" ht="12" hidden="false" customHeight="true" outlineLevel="2" collapsed="false">
      <c r="A2098" s="20" t="s">
        <v>2127</v>
      </c>
      <c r="B2098" s="21" t="s">
        <v>4585</v>
      </c>
      <c r="C2098" s="14" t="s">
        <v>4450</v>
      </c>
      <c r="D2098" s="23" t="n">
        <v>1</v>
      </c>
    </row>
    <row r="2099" s="16" customFormat="true" ht="120" hidden="false" customHeight="true" outlineLevel="2" collapsed="false">
      <c r="A2099" s="20" t="s">
        <v>2128</v>
      </c>
      <c r="B2099" s="21" t="s">
        <v>4586</v>
      </c>
      <c r="C2099" s="14" t="s">
        <v>3531</v>
      </c>
      <c r="D2099" s="15" t="s">
        <v>761</v>
      </c>
    </row>
    <row r="2100" s="16" customFormat="true" ht="120" hidden="false" customHeight="true" outlineLevel="2" collapsed="false">
      <c r="A2100" s="20" t="s">
        <v>2129</v>
      </c>
      <c r="B2100" s="21" t="s">
        <v>4587</v>
      </c>
      <c r="C2100" s="14" t="s">
        <v>4588</v>
      </c>
      <c r="D2100" s="15" t="s">
        <v>761</v>
      </c>
    </row>
    <row r="2101" s="16" customFormat="true" ht="132" hidden="false" customHeight="true" outlineLevel="2" collapsed="false">
      <c r="A2101" s="20" t="s">
        <v>2130</v>
      </c>
      <c r="B2101" s="21" t="s">
        <v>4589</v>
      </c>
      <c r="C2101" s="14" t="s">
        <v>4590</v>
      </c>
      <c r="D2101" s="15" t="s">
        <v>1933</v>
      </c>
    </row>
    <row r="2102" s="16" customFormat="true" ht="15" hidden="false" customHeight="true" outlineLevel="1" collapsed="false">
      <c r="A2102" s="17" t="s">
        <v>4591</v>
      </c>
      <c r="B2102" s="17"/>
      <c r="C2102" s="18"/>
      <c r="D2102" s="19"/>
    </row>
    <row r="2103" s="16" customFormat="true" ht="12" hidden="false" customHeight="true" outlineLevel="2" collapsed="false">
      <c r="A2103" s="20" t="s">
        <v>2131</v>
      </c>
      <c r="B2103" s="21" t="s">
        <v>4592</v>
      </c>
      <c r="C2103" s="22" t="n">
        <v>585</v>
      </c>
      <c r="D2103" s="23" t="n">
        <v>1</v>
      </c>
    </row>
    <row r="2104" s="16" customFormat="true" ht="12" hidden="false" customHeight="true" outlineLevel="2" collapsed="false">
      <c r="A2104" s="20" t="s">
        <v>2132</v>
      </c>
      <c r="B2104" s="21" t="s">
        <v>4593</v>
      </c>
      <c r="C2104" s="22" t="n">
        <v>275</v>
      </c>
      <c r="D2104" s="23" t="n">
        <v>1</v>
      </c>
    </row>
    <row r="2105" s="16" customFormat="true" ht="12" hidden="false" customHeight="true" outlineLevel="2" collapsed="false">
      <c r="A2105" s="20" t="s">
        <v>2133</v>
      </c>
      <c r="B2105" s="21" t="s">
        <v>4594</v>
      </c>
      <c r="C2105" s="22" t="n">
        <v>485</v>
      </c>
      <c r="D2105" s="23" t="n">
        <v>1</v>
      </c>
    </row>
    <row r="2106" s="16" customFormat="true" ht="12" hidden="false" customHeight="true" outlineLevel="2" collapsed="false">
      <c r="A2106" s="20" t="s">
        <v>2134</v>
      </c>
      <c r="B2106" s="21" t="s">
        <v>4595</v>
      </c>
      <c r="C2106" s="22" t="n">
        <v>200</v>
      </c>
      <c r="D2106" s="23" t="n">
        <v>1</v>
      </c>
    </row>
    <row r="2107" s="16" customFormat="true" ht="12" hidden="false" customHeight="true" outlineLevel="2" collapsed="false">
      <c r="A2107" s="20" t="s">
        <v>2135</v>
      </c>
      <c r="B2107" s="21" t="s">
        <v>4596</v>
      </c>
      <c r="C2107" s="22" t="n">
        <v>425</v>
      </c>
      <c r="D2107" s="23" t="n">
        <v>1</v>
      </c>
    </row>
    <row r="2108" s="16" customFormat="true" ht="12" hidden="false" customHeight="true" outlineLevel="2" collapsed="false">
      <c r="A2108" s="20" t="s">
        <v>2136</v>
      </c>
      <c r="B2108" s="21" t="s">
        <v>4597</v>
      </c>
      <c r="C2108" s="22" t="n">
        <v>390</v>
      </c>
      <c r="D2108" s="23" t="n">
        <v>1</v>
      </c>
    </row>
    <row r="2109" s="16" customFormat="true" ht="12" hidden="false" customHeight="true" outlineLevel="2" collapsed="false">
      <c r="A2109" s="20" t="s">
        <v>2137</v>
      </c>
      <c r="B2109" s="21" t="s">
        <v>4598</v>
      </c>
      <c r="C2109" s="22" t="n">
        <v>430</v>
      </c>
      <c r="D2109" s="23" t="n">
        <v>1</v>
      </c>
    </row>
    <row r="2110" s="16" customFormat="true" ht="12" hidden="false" customHeight="true" outlineLevel="2" collapsed="false">
      <c r="A2110" s="20" t="s">
        <v>2138</v>
      </c>
      <c r="B2110" s="21" t="s">
        <v>4599</v>
      </c>
      <c r="C2110" s="22" t="n">
        <v>430</v>
      </c>
      <c r="D2110" s="23" t="n">
        <v>1</v>
      </c>
    </row>
    <row r="2111" s="16" customFormat="true" ht="15" hidden="false" customHeight="true" outlineLevel="1" collapsed="false">
      <c r="A2111" s="17" t="s">
        <v>4600</v>
      </c>
      <c r="B2111" s="17"/>
      <c r="C2111" s="18"/>
      <c r="D2111" s="19"/>
    </row>
    <row r="2112" s="16" customFormat="true" ht="12" hidden="false" customHeight="true" outlineLevel="2" collapsed="false">
      <c r="A2112" s="20" t="s">
        <v>2139</v>
      </c>
      <c r="B2112" s="21" t="s">
        <v>4601</v>
      </c>
      <c r="C2112" s="14" t="s">
        <v>3478</v>
      </c>
      <c r="D2112" s="15" t="s">
        <v>135</v>
      </c>
    </row>
    <row r="2113" s="16" customFormat="true" ht="12" hidden="false" customHeight="true" outlineLevel="2" collapsed="false">
      <c r="A2113" s="20" t="s">
        <v>2140</v>
      </c>
      <c r="B2113" s="21" t="s">
        <v>4602</v>
      </c>
      <c r="C2113" s="14" t="s">
        <v>4590</v>
      </c>
      <c r="D2113" s="15" t="s">
        <v>135</v>
      </c>
    </row>
    <row r="2114" s="16" customFormat="true" ht="12" hidden="false" customHeight="true" outlineLevel="2" collapsed="false">
      <c r="A2114" s="20" t="s">
        <v>2141</v>
      </c>
      <c r="B2114" s="21" t="s">
        <v>4603</v>
      </c>
      <c r="C2114" s="14" t="s">
        <v>4604</v>
      </c>
      <c r="D2114" s="15" t="s">
        <v>135</v>
      </c>
    </row>
    <row r="2115" s="16" customFormat="true" ht="12" hidden="false" customHeight="true" outlineLevel="2" collapsed="false">
      <c r="A2115" s="20" t="s">
        <v>2142</v>
      </c>
      <c r="B2115" s="21" t="s">
        <v>4605</v>
      </c>
      <c r="C2115" s="14" t="s">
        <v>4606</v>
      </c>
      <c r="D2115" s="15" t="s">
        <v>135</v>
      </c>
    </row>
    <row r="2116" s="16" customFormat="true" ht="12" hidden="false" customHeight="true" outlineLevel="2" collapsed="false">
      <c r="A2116" s="20" t="s">
        <v>2143</v>
      </c>
      <c r="B2116" s="21" t="s">
        <v>4607</v>
      </c>
      <c r="C2116" s="14" t="s">
        <v>4590</v>
      </c>
      <c r="D2116" s="15" t="s">
        <v>135</v>
      </c>
    </row>
    <row r="2117" s="16" customFormat="true" ht="12" hidden="false" customHeight="true" outlineLevel="2" collapsed="false">
      <c r="A2117" s="20" t="s">
        <v>2144</v>
      </c>
      <c r="B2117" s="21" t="s">
        <v>4608</v>
      </c>
      <c r="C2117" s="14" t="s">
        <v>4606</v>
      </c>
      <c r="D2117" s="15" t="s">
        <v>135</v>
      </c>
    </row>
    <row r="2118" s="16" customFormat="true" ht="24" hidden="false" customHeight="true" outlineLevel="2" collapsed="false">
      <c r="A2118" s="20" t="s">
        <v>2145</v>
      </c>
      <c r="B2118" s="21" t="s">
        <v>4609</v>
      </c>
      <c r="C2118" s="14" t="s">
        <v>4604</v>
      </c>
      <c r="D2118" s="15" t="s">
        <v>135</v>
      </c>
    </row>
    <row r="2119" s="16" customFormat="true" ht="12" hidden="false" customHeight="true" outlineLevel="2" collapsed="false">
      <c r="A2119" s="20" t="s">
        <v>2146</v>
      </c>
      <c r="B2119" s="21" t="s">
        <v>4610</v>
      </c>
      <c r="C2119" s="14" t="s">
        <v>4606</v>
      </c>
      <c r="D2119" s="15" t="s">
        <v>135</v>
      </c>
    </row>
    <row r="2120" s="16" customFormat="true" ht="12" hidden="false" customHeight="true" outlineLevel="2" collapsed="false">
      <c r="A2120" s="20" t="s">
        <v>2147</v>
      </c>
      <c r="B2120" s="21" t="s">
        <v>4611</v>
      </c>
      <c r="C2120" s="14" t="s">
        <v>4604</v>
      </c>
      <c r="D2120" s="15" t="s">
        <v>135</v>
      </c>
    </row>
    <row r="2121" s="16" customFormat="true" ht="12" hidden="false" customHeight="true" outlineLevel="2" collapsed="false">
      <c r="A2121" s="20" t="s">
        <v>2148</v>
      </c>
      <c r="B2121" s="21" t="s">
        <v>4612</v>
      </c>
      <c r="C2121" s="14" t="s">
        <v>4613</v>
      </c>
      <c r="D2121" s="15" t="s">
        <v>135</v>
      </c>
    </row>
    <row r="2122" s="16" customFormat="true" ht="24" hidden="false" customHeight="true" outlineLevel="2" collapsed="false">
      <c r="A2122" s="20" t="s">
        <v>2149</v>
      </c>
      <c r="B2122" s="21" t="s">
        <v>4614</v>
      </c>
      <c r="C2122" s="14" t="s">
        <v>4615</v>
      </c>
      <c r="D2122" s="15" t="s">
        <v>135</v>
      </c>
    </row>
    <row r="2123" s="16" customFormat="true" ht="12" hidden="false" customHeight="true" outlineLevel="2" collapsed="false">
      <c r="A2123" s="20" t="s">
        <v>2150</v>
      </c>
      <c r="B2123" s="21" t="s">
        <v>4616</v>
      </c>
      <c r="C2123" s="14" t="s">
        <v>3478</v>
      </c>
      <c r="D2123" s="15" t="s">
        <v>135</v>
      </c>
    </row>
    <row r="2124" s="16" customFormat="true" ht="12" hidden="false" customHeight="true" outlineLevel="2" collapsed="false">
      <c r="A2124" s="20" t="s">
        <v>2151</v>
      </c>
      <c r="B2124" s="21" t="s">
        <v>4617</v>
      </c>
      <c r="C2124" s="14" t="s">
        <v>4606</v>
      </c>
      <c r="D2124" s="24" t="n">
        <v>10</v>
      </c>
    </row>
    <row r="2125" s="16" customFormat="true" ht="24" hidden="false" customHeight="true" outlineLevel="2" collapsed="false">
      <c r="A2125" s="20" t="s">
        <v>2152</v>
      </c>
      <c r="B2125" s="21" t="s">
        <v>4618</v>
      </c>
      <c r="C2125" s="22" t="n">
        <v>460</v>
      </c>
      <c r="D2125" s="15" t="s">
        <v>135</v>
      </c>
    </row>
    <row r="2126" s="16" customFormat="true" ht="24" hidden="false" customHeight="true" outlineLevel="2" collapsed="false">
      <c r="A2126" s="20" t="s">
        <v>2153</v>
      </c>
      <c r="B2126" s="21" t="s">
        <v>4619</v>
      </c>
      <c r="C2126" s="14" t="s">
        <v>4620</v>
      </c>
      <c r="D2126" s="24" t="n">
        <v>10</v>
      </c>
    </row>
    <row r="2127" s="16" customFormat="true" ht="12" hidden="false" customHeight="true" outlineLevel="2" collapsed="false">
      <c r="A2127" s="20" t="s">
        <v>2154</v>
      </c>
      <c r="B2127" s="21" t="s">
        <v>4621</v>
      </c>
      <c r="C2127" s="14" t="s">
        <v>3490</v>
      </c>
      <c r="D2127" s="24" t="n">
        <v>10</v>
      </c>
    </row>
    <row r="2128" s="16" customFormat="true" ht="24" hidden="false" customHeight="true" outlineLevel="2" collapsed="false">
      <c r="A2128" s="20" t="s">
        <v>2155</v>
      </c>
      <c r="B2128" s="21" t="s">
        <v>4622</v>
      </c>
      <c r="C2128" s="14" t="s">
        <v>4623</v>
      </c>
      <c r="D2128" s="15" t="s">
        <v>399</v>
      </c>
    </row>
    <row r="2129" s="16" customFormat="true" ht="24" hidden="false" customHeight="true" outlineLevel="2" collapsed="false">
      <c r="A2129" s="20" t="s">
        <v>2156</v>
      </c>
      <c r="B2129" s="21" t="s">
        <v>4624</v>
      </c>
      <c r="C2129" s="14" t="s">
        <v>4623</v>
      </c>
      <c r="D2129" s="15" t="s">
        <v>399</v>
      </c>
    </row>
    <row r="2130" s="16" customFormat="true" ht="24" hidden="false" customHeight="true" outlineLevel="2" collapsed="false">
      <c r="A2130" s="20" t="s">
        <v>2157</v>
      </c>
      <c r="B2130" s="21" t="s">
        <v>4625</v>
      </c>
      <c r="C2130" s="14" t="s">
        <v>4623</v>
      </c>
      <c r="D2130" s="15" t="s">
        <v>399</v>
      </c>
    </row>
    <row r="2131" s="16" customFormat="true" ht="24" hidden="false" customHeight="true" outlineLevel="2" collapsed="false">
      <c r="A2131" s="20" t="s">
        <v>2158</v>
      </c>
      <c r="B2131" s="21" t="s">
        <v>4626</v>
      </c>
      <c r="C2131" s="14" t="s">
        <v>4623</v>
      </c>
      <c r="D2131" s="15" t="s">
        <v>399</v>
      </c>
    </row>
    <row r="2132" s="16" customFormat="true" ht="24" hidden="false" customHeight="true" outlineLevel="2" collapsed="false">
      <c r="A2132" s="20" t="s">
        <v>2159</v>
      </c>
      <c r="B2132" s="21" t="s">
        <v>4627</v>
      </c>
      <c r="C2132" s="14" t="s">
        <v>4623</v>
      </c>
      <c r="D2132" s="15" t="s">
        <v>399</v>
      </c>
    </row>
    <row r="2133" s="16" customFormat="true" ht="24" hidden="false" customHeight="true" outlineLevel="2" collapsed="false">
      <c r="A2133" s="20" t="s">
        <v>2160</v>
      </c>
      <c r="B2133" s="21" t="s">
        <v>4628</v>
      </c>
      <c r="C2133" s="14" t="s">
        <v>4629</v>
      </c>
      <c r="D2133" s="15" t="s">
        <v>399</v>
      </c>
    </row>
    <row r="2134" s="16" customFormat="true" ht="24" hidden="false" customHeight="true" outlineLevel="2" collapsed="false">
      <c r="A2134" s="20" t="s">
        <v>2161</v>
      </c>
      <c r="B2134" s="21" t="s">
        <v>4630</v>
      </c>
      <c r="C2134" s="14" t="s">
        <v>4623</v>
      </c>
      <c r="D2134" s="15" t="s">
        <v>399</v>
      </c>
    </row>
    <row r="2135" s="16" customFormat="true" ht="24" hidden="false" customHeight="true" outlineLevel="2" collapsed="false">
      <c r="A2135" s="20" t="s">
        <v>2162</v>
      </c>
      <c r="B2135" s="21" t="s">
        <v>4631</v>
      </c>
      <c r="C2135" s="14" t="s">
        <v>3124</v>
      </c>
      <c r="D2135" s="15" t="s">
        <v>399</v>
      </c>
    </row>
    <row r="2136" s="16" customFormat="true" ht="24" hidden="false" customHeight="true" outlineLevel="2" collapsed="false">
      <c r="A2136" s="20" t="s">
        <v>2163</v>
      </c>
      <c r="B2136" s="21" t="s">
        <v>4632</v>
      </c>
      <c r="C2136" s="14" t="s">
        <v>4623</v>
      </c>
      <c r="D2136" s="15" t="s">
        <v>399</v>
      </c>
    </row>
    <row r="2137" s="16" customFormat="true" ht="24" hidden="false" customHeight="true" outlineLevel="2" collapsed="false">
      <c r="A2137" s="20" t="s">
        <v>2164</v>
      </c>
      <c r="B2137" s="21" t="s">
        <v>4633</v>
      </c>
      <c r="C2137" s="14" t="s">
        <v>4623</v>
      </c>
      <c r="D2137" s="15" t="s">
        <v>399</v>
      </c>
    </row>
    <row r="2138" s="16" customFormat="true" ht="12" hidden="false" customHeight="true" outlineLevel="2" collapsed="false">
      <c r="A2138" s="20" t="s">
        <v>2165</v>
      </c>
      <c r="B2138" s="21" t="s">
        <v>4634</v>
      </c>
      <c r="C2138" s="14" t="s">
        <v>4635</v>
      </c>
      <c r="D2138" s="15" t="s">
        <v>399</v>
      </c>
    </row>
    <row r="2139" s="16" customFormat="true" ht="24" hidden="false" customHeight="true" outlineLevel="2" collapsed="false">
      <c r="A2139" s="20" t="s">
        <v>2166</v>
      </c>
      <c r="B2139" s="21" t="s">
        <v>4636</v>
      </c>
      <c r="C2139" s="14" t="s">
        <v>2241</v>
      </c>
      <c r="D2139" s="15" t="s">
        <v>399</v>
      </c>
    </row>
    <row r="2140" s="16" customFormat="true" ht="24" hidden="false" customHeight="true" outlineLevel="2" collapsed="false">
      <c r="A2140" s="20" t="s">
        <v>2167</v>
      </c>
      <c r="B2140" s="21" t="s">
        <v>4637</v>
      </c>
      <c r="C2140" s="14" t="s">
        <v>2241</v>
      </c>
      <c r="D2140" s="15" t="s">
        <v>399</v>
      </c>
    </row>
    <row r="2141" s="16" customFormat="true" ht="24" hidden="false" customHeight="true" outlineLevel="2" collapsed="false">
      <c r="A2141" s="20" t="s">
        <v>2168</v>
      </c>
      <c r="B2141" s="21" t="s">
        <v>4638</v>
      </c>
      <c r="C2141" s="14" t="s">
        <v>2241</v>
      </c>
      <c r="D2141" s="15" t="s">
        <v>399</v>
      </c>
    </row>
    <row r="2142" s="16" customFormat="true" ht="24" hidden="false" customHeight="true" outlineLevel="2" collapsed="false">
      <c r="A2142" s="20" t="s">
        <v>2169</v>
      </c>
      <c r="B2142" s="21" t="s">
        <v>4639</v>
      </c>
      <c r="C2142" s="14" t="s">
        <v>4640</v>
      </c>
      <c r="D2142" s="15" t="s">
        <v>399</v>
      </c>
    </row>
    <row r="2143" s="16" customFormat="true" ht="24" hidden="false" customHeight="true" outlineLevel="2" collapsed="false">
      <c r="A2143" s="20" t="s">
        <v>2170</v>
      </c>
      <c r="B2143" s="21" t="s">
        <v>4641</v>
      </c>
      <c r="C2143" s="14" t="s">
        <v>4623</v>
      </c>
      <c r="D2143" s="15" t="s">
        <v>399</v>
      </c>
    </row>
    <row r="2144" s="16" customFormat="true" ht="36" hidden="false" customHeight="true" outlineLevel="2" collapsed="false">
      <c r="A2144" s="20" t="s">
        <v>2171</v>
      </c>
      <c r="B2144" s="21" t="s">
        <v>4642</v>
      </c>
      <c r="C2144" s="14" t="s">
        <v>3518</v>
      </c>
      <c r="D2144" s="15" t="s">
        <v>135</v>
      </c>
    </row>
    <row r="2145" s="16" customFormat="true" ht="24" hidden="false" customHeight="true" outlineLevel="2" collapsed="false">
      <c r="A2145" s="20" t="s">
        <v>2172</v>
      </c>
      <c r="B2145" s="21" t="s">
        <v>4643</v>
      </c>
      <c r="C2145" s="14" t="s">
        <v>4644</v>
      </c>
      <c r="D2145" s="15" t="s">
        <v>237</v>
      </c>
    </row>
    <row r="2146" s="16" customFormat="true" ht="24" hidden="false" customHeight="true" outlineLevel="2" collapsed="false">
      <c r="A2146" s="20" t="s">
        <v>2173</v>
      </c>
      <c r="B2146" s="21" t="s">
        <v>4645</v>
      </c>
      <c r="C2146" s="14" t="s">
        <v>2889</v>
      </c>
      <c r="D2146" s="15" t="s">
        <v>237</v>
      </c>
    </row>
    <row r="2147" s="16" customFormat="true" ht="24" hidden="false" customHeight="true" outlineLevel="2" collapsed="false">
      <c r="A2147" s="20" t="s">
        <v>2174</v>
      </c>
      <c r="B2147" s="21" t="s">
        <v>4646</v>
      </c>
      <c r="C2147" s="14" t="s">
        <v>4383</v>
      </c>
      <c r="D2147" s="15" t="s">
        <v>237</v>
      </c>
    </row>
    <row r="2148" s="16" customFormat="true" ht="24" hidden="false" customHeight="true" outlineLevel="2" collapsed="false">
      <c r="A2148" s="20" t="s">
        <v>2175</v>
      </c>
      <c r="B2148" s="21" t="s">
        <v>4647</v>
      </c>
      <c r="C2148" s="14" t="s">
        <v>4648</v>
      </c>
      <c r="D2148" s="15" t="s">
        <v>237</v>
      </c>
    </row>
    <row r="2149" s="16" customFormat="true" ht="24" hidden="false" customHeight="true" outlineLevel="2" collapsed="false">
      <c r="A2149" s="20" t="s">
        <v>2176</v>
      </c>
      <c r="B2149" s="21" t="s">
        <v>4649</v>
      </c>
      <c r="C2149" s="14" t="s">
        <v>4650</v>
      </c>
      <c r="D2149" s="15" t="s">
        <v>472</v>
      </c>
    </row>
    <row r="2150" s="16" customFormat="true" ht="15" hidden="false" customHeight="true" outlineLevel="1" collapsed="false">
      <c r="A2150" s="17" t="s">
        <v>4651</v>
      </c>
      <c r="B2150" s="17"/>
      <c r="C2150" s="18"/>
      <c r="D2150" s="19"/>
    </row>
    <row r="2151" s="16" customFormat="true" ht="12" hidden="false" customHeight="true" outlineLevel="2" collapsed="false">
      <c r="A2151" s="20" t="s">
        <v>2177</v>
      </c>
      <c r="B2151" s="21" t="s">
        <v>4652</v>
      </c>
      <c r="C2151" s="22" t="n">
        <v>100</v>
      </c>
      <c r="D2151" s="23" t="n">
        <v>1</v>
      </c>
    </row>
    <row r="2152" customFormat="false" ht="11.25" hidden="false" customHeight="true" outlineLevel="0" collapsed="false"/>
    <row r="2153" customFormat="false" ht="19.65" hidden="false" customHeight="true" outlineLevel="0" collapsed="false">
      <c r="A2153" s="26" t="s">
        <v>4653</v>
      </c>
      <c r="B2153" s="26"/>
      <c r="C2153" s="26"/>
      <c r="D2153" s="26"/>
    </row>
    <row r="2154" customFormat="false" ht="19.65" hidden="false" customHeight="true" outlineLevel="0" collapsed="false">
      <c r="A2154" s="26"/>
      <c r="B2154" s="26"/>
      <c r="C2154" s="26"/>
      <c r="D2154" s="26"/>
    </row>
    <row r="2155" customFormat="false" ht="19.65" hidden="false" customHeight="true" outlineLevel="0" collapsed="false">
      <c r="A2155" s="26"/>
      <c r="B2155" s="26"/>
      <c r="C2155" s="26"/>
      <c r="D2155" s="26"/>
    </row>
    <row r="2156" customFormat="false" ht="19.5" hidden="false" customHeight="true" outlineLevel="0" collapsed="false">
      <c r="A2156" s="26"/>
      <c r="B2156" s="26"/>
      <c r="C2156" s="26"/>
      <c r="D2156" s="26"/>
    </row>
    <row r="2157" customFormat="false" ht="44.25" hidden="false" customHeight="true" outlineLevel="0" collapsed="false">
      <c r="A2157" s="26"/>
      <c r="B2157" s="26"/>
      <c r="C2157" s="26"/>
      <c r="D2157" s="26"/>
    </row>
  </sheetData>
  <mergeCells count="2">
    <mergeCell ref="A2:E2"/>
    <mergeCell ref="A2153:D2157"/>
  </mergeCells>
  <printOptions headings="false" gridLines="false" gridLinesSet="true" horizontalCentered="false" verticalCentered="false"/>
  <pageMargins left="0.75" right="0.75" top="1" bottom="1" header="0.5" footer="0.511805555555555"/>
  <pageSetup paperSize="9" scale="60" fitToWidth="1" fitToHeight="1" pageOrder="downThenOver" orientation="portrait" blackAndWhite="false" draft="false" cellComments="none" horizontalDpi="300" verticalDpi="300" copies="1"/>
  <headerFooter differentFirst="false" differentOddEven="false">
    <oddHeader>&amp;Lф. КО-20
В01 от 12.05.2014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70703125" defaultRowHeight="14.4" zeroHeight="false" outlineLevelRow="0" outlineLevelCol="0"/>
  <cols>
    <col collapsed="false" customWidth="true" hidden="false" outlineLevel="0" max="1" min="1" style="27" width="10.12"/>
    <col collapsed="false" customWidth="true" hidden="false" outlineLevel="0" max="2" min="2" style="27" width="49"/>
    <col collapsed="false" customWidth="true" hidden="false" outlineLevel="0" max="3" min="3" style="27" width="10.65"/>
    <col collapsed="false" customWidth="true" hidden="false" outlineLevel="0" max="4" min="4" style="27" width="14.43"/>
    <col collapsed="false" customWidth="true" hidden="false" outlineLevel="0" max="5" min="5" style="27" width="11.33"/>
    <col collapsed="false" customWidth="true" hidden="false" outlineLevel="0" max="6" min="6" style="27" width="8.89"/>
    <col collapsed="false" customWidth="true" hidden="false" outlineLevel="0" max="7" min="7" style="2" width="8.89"/>
  </cols>
  <sheetData>
    <row r="1" customFormat="false" ht="27.6" hidden="false" customHeight="false" outlineLevel="0" collapsed="false">
      <c r="A1" s="28" t="s">
        <v>2179</v>
      </c>
      <c r="B1" s="28" t="s">
        <v>2180</v>
      </c>
      <c r="C1" s="28" t="s">
        <v>4654</v>
      </c>
      <c r="D1" s="28" t="s">
        <v>2182</v>
      </c>
      <c r="E1" s="28" t="s">
        <v>4655</v>
      </c>
    </row>
    <row r="2" customFormat="false" ht="14.15" hidden="false" customHeight="false" outlineLevel="0" collapsed="false">
      <c r="A2" s="29" t="s">
        <v>4</v>
      </c>
      <c r="B2" s="30" t="s">
        <v>2184</v>
      </c>
      <c r="C2" s="31" t="n">
        <v>100</v>
      </c>
      <c r="D2" s="32" t="n">
        <v>1</v>
      </c>
      <c r="E2" s="33" t="n">
        <f aca="false">(C2*3)</f>
        <v>300</v>
      </c>
    </row>
    <row r="3" customFormat="false" ht="13.8" hidden="false" customHeight="false" outlineLevel="0" collapsed="false">
      <c r="A3" s="29" t="s">
        <v>5</v>
      </c>
      <c r="B3" s="30" t="s">
        <v>2185</v>
      </c>
      <c r="C3" s="31" t="n">
        <v>100</v>
      </c>
      <c r="D3" s="32" t="n">
        <v>1</v>
      </c>
      <c r="E3" s="33" t="n">
        <f aca="false">(C3*3)</f>
        <v>300</v>
      </c>
    </row>
    <row r="4" customFormat="false" ht="39.55" hidden="false" customHeight="false" outlineLevel="0" collapsed="false">
      <c r="A4" s="29" t="s">
        <v>6</v>
      </c>
      <c r="B4" s="30" t="s">
        <v>2186</v>
      </c>
      <c r="C4" s="31" t="n">
        <v>125</v>
      </c>
      <c r="D4" s="30" t="s">
        <v>7</v>
      </c>
      <c r="E4" s="33" t="n">
        <f aca="false">(C4*3)</f>
        <v>375</v>
      </c>
    </row>
    <row r="5" customFormat="false" ht="39.55" hidden="false" customHeight="false" outlineLevel="0" collapsed="false">
      <c r="A5" s="29" t="s">
        <v>8</v>
      </c>
      <c r="B5" s="30" t="s">
        <v>2187</v>
      </c>
      <c r="C5" s="31" t="n">
        <v>180</v>
      </c>
      <c r="D5" s="30" t="s">
        <v>7</v>
      </c>
      <c r="E5" s="33" t="n">
        <f aca="false">(C5*3)</f>
        <v>540</v>
      </c>
    </row>
    <row r="6" customFormat="false" ht="26.85" hidden="false" customHeight="false" outlineLevel="0" collapsed="false">
      <c r="A6" s="29" t="s">
        <v>9</v>
      </c>
      <c r="B6" s="30" t="s">
        <v>2188</v>
      </c>
      <c r="C6" s="31" t="n">
        <v>110</v>
      </c>
      <c r="D6" s="32" t="n">
        <v>1</v>
      </c>
      <c r="E6" s="33" t="n">
        <f aca="false">(C6*3)</f>
        <v>330</v>
      </c>
    </row>
    <row r="7" customFormat="false" ht="26.85" hidden="false" customHeight="false" outlineLevel="0" collapsed="false">
      <c r="A7" s="29" t="s">
        <v>10</v>
      </c>
      <c r="B7" s="30" t="s">
        <v>2189</v>
      </c>
      <c r="C7" s="31" t="n">
        <v>90</v>
      </c>
      <c r="D7" s="32" t="n">
        <v>1</v>
      </c>
      <c r="E7" s="33" t="n">
        <f aca="false">(C7*3)</f>
        <v>270</v>
      </c>
    </row>
    <row r="8" customFormat="false" ht="26.85" hidden="false" customHeight="false" outlineLevel="0" collapsed="false">
      <c r="A8" s="29" t="s">
        <v>11</v>
      </c>
      <c r="B8" s="30" t="s">
        <v>2190</v>
      </c>
      <c r="C8" s="31" t="n">
        <v>80</v>
      </c>
      <c r="D8" s="32" t="n">
        <v>1</v>
      </c>
      <c r="E8" s="33" t="n">
        <f aca="false">(C8*3)</f>
        <v>240</v>
      </c>
    </row>
    <row r="9" customFormat="false" ht="52.2" hidden="false" customHeight="false" outlineLevel="0" collapsed="false">
      <c r="A9" s="29" t="s">
        <v>12</v>
      </c>
      <c r="B9" s="30" t="s">
        <v>2191</v>
      </c>
      <c r="C9" s="31" t="n">
        <v>610</v>
      </c>
      <c r="D9" s="32" t="n">
        <v>1</v>
      </c>
      <c r="E9" s="33" t="n">
        <f aca="false">(C9*2.19)</f>
        <v>1335.9</v>
      </c>
    </row>
    <row r="10" customFormat="false" ht="26.85" hidden="false" customHeight="false" outlineLevel="0" collapsed="false">
      <c r="A10" s="29" t="s">
        <v>13</v>
      </c>
      <c r="B10" s="30" t="s">
        <v>2192</v>
      </c>
      <c r="C10" s="31" t="n">
        <v>170</v>
      </c>
      <c r="D10" s="32" t="n">
        <v>1</v>
      </c>
      <c r="E10" s="33" t="n">
        <f aca="false">(C10*3)</f>
        <v>510</v>
      </c>
    </row>
    <row r="11" customFormat="false" ht="39.55" hidden="false" customHeight="false" outlineLevel="0" collapsed="false">
      <c r="A11" s="29" t="s">
        <v>14</v>
      </c>
      <c r="B11" s="30" t="s">
        <v>2193</v>
      </c>
      <c r="C11" s="31" t="n">
        <v>90</v>
      </c>
      <c r="D11" s="32" t="n">
        <v>1</v>
      </c>
      <c r="E11" s="33" t="n">
        <f aca="false">(C11*3)</f>
        <v>270</v>
      </c>
    </row>
    <row r="12" customFormat="false" ht="26.85" hidden="false" customHeight="false" outlineLevel="0" collapsed="false">
      <c r="A12" s="29" t="s">
        <v>15</v>
      </c>
      <c r="B12" s="30" t="s">
        <v>2194</v>
      </c>
      <c r="C12" s="31" t="n">
        <v>110</v>
      </c>
      <c r="D12" s="32" t="n">
        <v>1</v>
      </c>
      <c r="E12" s="33" t="n">
        <f aca="false">(C12*3)</f>
        <v>330</v>
      </c>
    </row>
    <row r="13" customFormat="false" ht="39.55" hidden="false" customHeight="false" outlineLevel="0" collapsed="false">
      <c r="A13" s="29" t="s">
        <v>16</v>
      </c>
      <c r="B13" s="30" t="s">
        <v>2195</v>
      </c>
      <c r="C13" s="31" t="n">
        <v>90</v>
      </c>
      <c r="D13" s="32" t="n">
        <v>1</v>
      </c>
      <c r="E13" s="33" t="n">
        <f aca="false">(C13*3)</f>
        <v>270</v>
      </c>
    </row>
    <row r="14" customFormat="false" ht="39.55" hidden="false" customHeight="false" outlineLevel="0" collapsed="false">
      <c r="A14" s="29" t="s">
        <v>17</v>
      </c>
      <c r="B14" s="30" t="s">
        <v>2196</v>
      </c>
      <c r="C14" s="31" t="n">
        <v>80</v>
      </c>
      <c r="D14" s="32" t="n">
        <v>1</v>
      </c>
      <c r="E14" s="33" t="n">
        <f aca="false">(C14*3)</f>
        <v>240</v>
      </c>
    </row>
    <row r="15" customFormat="false" ht="26.85" hidden="false" customHeight="false" outlineLevel="0" collapsed="false">
      <c r="A15" s="29" t="s">
        <v>18</v>
      </c>
      <c r="B15" s="30" t="s">
        <v>2197</v>
      </c>
      <c r="C15" s="31" t="n">
        <v>100</v>
      </c>
      <c r="D15" s="32" t="n">
        <v>1</v>
      </c>
      <c r="E15" s="33" t="n">
        <f aca="false">(C15*3)</f>
        <v>300</v>
      </c>
    </row>
    <row r="16" customFormat="false" ht="26.85" hidden="false" customHeight="false" outlineLevel="0" collapsed="false">
      <c r="A16" s="29" t="s">
        <v>19</v>
      </c>
      <c r="B16" s="30" t="s">
        <v>2198</v>
      </c>
      <c r="C16" s="31" t="n">
        <v>125</v>
      </c>
      <c r="D16" s="30" t="s">
        <v>7</v>
      </c>
      <c r="E16" s="33" t="n">
        <f aca="false">(C16*3)</f>
        <v>375</v>
      </c>
    </row>
    <row r="17" customFormat="false" ht="26.85" hidden="false" customHeight="false" outlineLevel="0" collapsed="false">
      <c r="A17" s="29" t="s">
        <v>20</v>
      </c>
      <c r="B17" s="30" t="s">
        <v>2199</v>
      </c>
      <c r="C17" s="31" t="n">
        <v>200</v>
      </c>
      <c r="D17" s="34" t="n">
        <v>2</v>
      </c>
      <c r="E17" s="33" t="n">
        <f aca="false">(C17*3)</f>
        <v>600</v>
      </c>
    </row>
    <row r="18" customFormat="false" ht="39.55" hidden="false" customHeight="false" outlineLevel="0" collapsed="false">
      <c r="A18" s="29" t="s">
        <v>21</v>
      </c>
      <c r="B18" s="30" t="s">
        <v>2200</v>
      </c>
      <c r="C18" s="31" t="n">
        <v>50</v>
      </c>
      <c r="D18" s="32" t="n">
        <v>1</v>
      </c>
      <c r="E18" s="33" t="n">
        <f aca="false">(C18*3)</f>
        <v>150</v>
      </c>
    </row>
    <row r="19" customFormat="false" ht="26.85" hidden="false" customHeight="false" outlineLevel="0" collapsed="false">
      <c r="A19" s="29" t="s">
        <v>22</v>
      </c>
      <c r="B19" s="30" t="s">
        <v>2201</v>
      </c>
      <c r="C19" s="31" t="n">
        <v>135</v>
      </c>
      <c r="D19" s="32" t="n">
        <v>1</v>
      </c>
      <c r="E19" s="33" t="n">
        <f aca="false">(C19*3)</f>
        <v>405</v>
      </c>
    </row>
    <row r="20" customFormat="false" ht="26.85" hidden="false" customHeight="false" outlineLevel="0" collapsed="false">
      <c r="A20" s="29" t="s">
        <v>23</v>
      </c>
      <c r="B20" s="30" t="s">
        <v>2202</v>
      </c>
      <c r="C20" s="31" t="n">
        <v>125</v>
      </c>
      <c r="D20" s="32" t="n">
        <v>1</v>
      </c>
      <c r="E20" s="33" t="n">
        <f aca="false">(C20*3)</f>
        <v>375</v>
      </c>
    </row>
    <row r="21" customFormat="false" ht="39.55" hidden="false" customHeight="false" outlineLevel="0" collapsed="false">
      <c r="A21" s="29" t="s">
        <v>24</v>
      </c>
      <c r="B21" s="30" t="s">
        <v>2203</v>
      </c>
      <c r="C21" s="31" t="n">
        <v>265</v>
      </c>
      <c r="D21" s="32" t="n">
        <v>1</v>
      </c>
      <c r="E21" s="33" t="n">
        <f aca="false">(C21*3)</f>
        <v>795</v>
      </c>
    </row>
    <row r="22" customFormat="false" ht="39.55" hidden="false" customHeight="false" outlineLevel="0" collapsed="false">
      <c r="A22" s="29" t="s">
        <v>25</v>
      </c>
      <c r="B22" s="30" t="s">
        <v>2204</v>
      </c>
      <c r="C22" s="31" t="n">
        <v>80</v>
      </c>
      <c r="D22" s="32" t="n">
        <v>1</v>
      </c>
      <c r="E22" s="33" t="n">
        <f aca="false">(C22*3)</f>
        <v>240</v>
      </c>
    </row>
    <row r="23" customFormat="false" ht="39.55" hidden="false" customHeight="false" outlineLevel="0" collapsed="false">
      <c r="A23" s="29" t="s">
        <v>26</v>
      </c>
      <c r="B23" s="30" t="s">
        <v>2205</v>
      </c>
      <c r="C23" s="31" t="n">
        <v>150</v>
      </c>
      <c r="D23" s="34" t="n">
        <v>2</v>
      </c>
      <c r="E23" s="33" t="n">
        <f aca="false">(C23*3)</f>
        <v>450</v>
      </c>
    </row>
    <row r="24" customFormat="false" ht="39.55" hidden="false" customHeight="false" outlineLevel="0" collapsed="false">
      <c r="A24" s="29" t="s">
        <v>27</v>
      </c>
      <c r="B24" s="30" t="s">
        <v>2206</v>
      </c>
      <c r="C24" s="31" t="n">
        <v>90</v>
      </c>
      <c r="D24" s="34" t="n">
        <v>2</v>
      </c>
      <c r="E24" s="33" t="n">
        <f aca="false">(C24*3)</f>
        <v>270</v>
      </c>
    </row>
    <row r="25" customFormat="false" ht="39.55" hidden="false" customHeight="false" outlineLevel="0" collapsed="false">
      <c r="A25" s="29" t="s">
        <v>28</v>
      </c>
      <c r="B25" s="30" t="s">
        <v>2207</v>
      </c>
      <c r="C25" s="31" t="n">
        <v>80</v>
      </c>
      <c r="D25" s="32" t="n">
        <v>1</v>
      </c>
      <c r="E25" s="33" t="n">
        <f aca="false">(C25*3)</f>
        <v>240</v>
      </c>
    </row>
    <row r="26" customFormat="false" ht="14.15" hidden="false" customHeight="false" outlineLevel="0" collapsed="false">
      <c r="A26" s="29" t="s">
        <v>29</v>
      </c>
      <c r="B26" s="30" t="s">
        <v>2208</v>
      </c>
      <c r="C26" s="31" t="n">
        <v>140</v>
      </c>
      <c r="D26" s="32" t="n">
        <v>1</v>
      </c>
      <c r="E26" s="33" t="n">
        <f aca="false">(C26*3)</f>
        <v>420</v>
      </c>
    </row>
    <row r="27" customFormat="false" ht="26.85" hidden="false" customHeight="false" outlineLevel="0" collapsed="false">
      <c r="A27" s="29" t="s">
        <v>30</v>
      </c>
      <c r="B27" s="30" t="s">
        <v>2209</v>
      </c>
      <c r="C27" s="31" t="n">
        <v>680</v>
      </c>
      <c r="D27" s="30" t="s">
        <v>31</v>
      </c>
      <c r="E27" s="33" t="n">
        <f aca="false">(C27*2)</f>
        <v>1360</v>
      </c>
    </row>
    <row r="28" customFormat="false" ht="26.85" hidden="false" customHeight="false" outlineLevel="0" collapsed="false">
      <c r="A28" s="29" t="s">
        <v>32</v>
      </c>
      <c r="B28" s="30" t="s">
        <v>2210</v>
      </c>
      <c r="C28" s="31" t="n">
        <v>430</v>
      </c>
      <c r="D28" s="32" t="n">
        <v>1</v>
      </c>
      <c r="E28" s="33" t="n">
        <f aca="false">(C28*2.5)</f>
        <v>1075</v>
      </c>
    </row>
    <row r="29" customFormat="false" ht="14.15" hidden="false" customHeight="false" outlineLevel="0" collapsed="false">
      <c r="A29" s="29" t="s">
        <v>33</v>
      </c>
      <c r="B29" s="30" t="s">
        <v>2211</v>
      </c>
      <c r="C29" s="31" t="n">
        <v>90</v>
      </c>
      <c r="D29" s="32" t="n">
        <v>1</v>
      </c>
      <c r="E29" s="33" t="n">
        <f aca="false">(C29*3)</f>
        <v>270</v>
      </c>
    </row>
    <row r="30" customFormat="false" ht="26.85" hidden="false" customHeight="false" outlineLevel="0" collapsed="false">
      <c r="A30" s="29" t="s">
        <v>34</v>
      </c>
      <c r="B30" s="30" t="s">
        <v>2212</v>
      </c>
      <c r="C30" s="31" t="n">
        <v>190</v>
      </c>
      <c r="D30" s="32" t="n">
        <v>1</v>
      </c>
      <c r="E30" s="33" t="n">
        <f aca="false">(C30*3)</f>
        <v>570</v>
      </c>
    </row>
    <row r="31" customFormat="false" ht="26.85" hidden="false" customHeight="false" outlineLevel="0" collapsed="false">
      <c r="A31" s="29" t="s">
        <v>35</v>
      </c>
      <c r="B31" s="30" t="s">
        <v>2213</v>
      </c>
      <c r="C31" s="31" t="n">
        <v>115</v>
      </c>
      <c r="D31" s="32" t="n">
        <v>1</v>
      </c>
      <c r="E31" s="33" t="n">
        <f aca="false">(C31*3)</f>
        <v>345</v>
      </c>
    </row>
    <row r="32" customFormat="false" ht="26.85" hidden="false" customHeight="false" outlineLevel="0" collapsed="false">
      <c r="A32" s="29" t="s">
        <v>36</v>
      </c>
      <c r="B32" s="30" t="s">
        <v>2214</v>
      </c>
      <c r="C32" s="31" t="n">
        <v>625</v>
      </c>
      <c r="D32" s="34" t="n">
        <v>2</v>
      </c>
      <c r="E32" s="33" t="n">
        <f aca="false">(C32*2.14)</f>
        <v>1337.5</v>
      </c>
    </row>
    <row r="33" customFormat="false" ht="26.85" hidden="false" customHeight="false" outlineLevel="0" collapsed="false">
      <c r="A33" s="29" t="s">
        <v>37</v>
      </c>
      <c r="B33" s="30" t="s">
        <v>2215</v>
      </c>
      <c r="C33" s="31" t="n">
        <v>375</v>
      </c>
      <c r="D33" s="34" t="n">
        <v>2</v>
      </c>
      <c r="E33" s="33" t="n">
        <f aca="false">(C33*2.66)</f>
        <v>997.5</v>
      </c>
    </row>
    <row r="34" customFormat="false" ht="14.15" hidden="false" customHeight="false" outlineLevel="0" collapsed="false">
      <c r="A34" s="29" t="s">
        <v>38</v>
      </c>
      <c r="B34" s="30" t="s">
        <v>2216</v>
      </c>
      <c r="C34" s="35" t="n">
        <v>2150</v>
      </c>
      <c r="D34" s="32" t="n">
        <v>1</v>
      </c>
      <c r="E34" s="33" t="n">
        <f aca="false">(C34*1.38)</f>
        <v>2967</v>
      </c>
    </row>
    <row r="35" customFormat="false" ht="26.85" hidden="false" customHeight="false" outlineLevel="0" collapsed="false">
      <c r="A35" s="29" t="s">
        <v>39</v>
      </c>
      <c r="B35" s="30" t="s">
        <v>2218</v>
      </c>
      <c r="C35" s="31" t="n">
        <v>110</v>
      </c>
      <c r="D35" s="32" t="n">
        <v>1</v>
      </c>
      <c r="E35" s="33" t="n">
        <f aca="false">(C35*3)</f>
        <v>330</v>
      </c>
    </row>
    <row r="36" customFormat="false" ht="26.85" hidden="false" customHeight="false" outlineLevel="0" collapsed="false">
      <c r="A36" s="29" t="s">
        <v>40</v>
      </c>
      <c r="B36" s="30" t="s">
        <v>2219</v>
      </c>
      <c r="C36" s="35" t="n">
        <v>3190</v>
      </c>
      <c r="D36" s="32" t="n">
        <v>1</v>
      </c>
      <c r="E36" s="33" t="n">
        <f aca="false">(C36*1.28)</f>
        <v>4083.2</v>
      </c>
    </row>
    <row r="37" customFormat="false" ht="26.85" hidden="false" customHeight="false" outlineLevel="0" collapsed="false">
      <c r="A37" s="29" t="s">
        <v>41</v>
      </c>
      <c r="B37" s="30" t="s">
        <v>2221</v>
      </c>
      <c r="C37" s="35" t="n">
        <v>1890</v>
      </c>
      <c r="D37" s="30" t="s">
        <v>42</v>
      </c>
      <c r="E37" s="33" t="n">
        <f aca="false">(C37*1.4)</f>
        <v>2646</v>
      </c>
    </row>
    <row r="38" customFormat="false" ht="26.85" hidden="false" customHeight="false" outlineLevel="0" collapsed="false">
      <c r="A38" s="29" t="s">
        <v>43</v>
      </c>
      <c r="B38" s="30" t="s">
        <v>2223</v>
      </c>
      <c r="C38" s="35" t="n">
        <v>1390</v>
      </c>
      <c r="D38" s="30" t="s">
        <v>31</v>
      </c>
      <c r="E38" s="33" t="n">
        <f aca="false">(C38*1.5)</f>
        <v>2085</v>
      </c>
    </row>
    <row r="39" customFormat="false" ht="14.15" hidden="false" customHeight="false" outlineLevel="0" collapsed="false">
      <c r="A39" s="29" t="s">
        <v>44</v>
      </c>
      <c r="B39" s="30" t="s">
        <v>2225</v>
      </c>
      <c r="C39" s="31" t="n">
        <v>295</v>
      </c>
      <c r="D39" s="32" t="n">
        <v>1</v>
      </c>
      <c r="E39" s="33" t="n">
        <f aca="false">(C39*3)</f>
        <v>885</v>
      </c>
    </row>
    <row r="40" customFormat="false" ht="26.85" hidden="false" customHeight="false" outlineLevel="0" collapsed="false">
      <c r="A40" s="29" t="s">
        <v>45</v>
      </c>
      <c r="B40" s="30" t="s">
        <v>2226</v>
      </c>
      <c r="C40" s="31" t="n">
        <v>260</v>
      </c>
      <c r="D40" s="30" t="s">
        <v>7</v>
      </c>
      <c r="E40" s="33" t="n">
        <f aca="false">(C40*3)</f>
        <v>780</v>
      </c>
    </row>
    <row r="41" customFormat="false" ht="13.8" hidden="false" customHeight="false" outlineLevel="0" collapsed="false">
      <c r="A41" s="29" t="s">
        <v>46</v>
      </c>
      <c r="B41" s="30" t="s">
        <v>2228</v>
      </c>
      <c r="C41" s="31" t="n">
        <v>400</v>
      </c>
      <c r="D41" s="32" t="n">
        <v>1</v>
      </c>
      <c r="E41" s="33" t="n">
        <f aca="false">(C41*2.55)</f>
        <v>1020</v>
      </c>
    </row>
    <row r="42" customFormat="false" ht="14.15" hidden="false" customHeight="false" outlineLevel="0" collapsed="false">
      <c r="A42" s="29" t="s">
        <v>47</v>
      </c>
      <c r="B42" s="30" t="s">
        <v>2229</v>
      </c>
      <c r="C42" s="31" t="n">
        <v>220</v>
      </c>
      <c r="D42" s="32" t="n">
        <v>1</v>
      </c>
      <c r="E42" s="33" t="n">
        <f aca="false">(C42*3)</f>
        <v>660</v>
      </c>
    </row>
    <row r="43" customFormat="false" ht="14.15" hidden="false" customHeight="false" outlineLevel="0" collapsed="false">
      <c r="A43" s="29" t="s">
        <v>48</v>
      </c>
      <c r="B43" s="30" t="s">
        <v>2230</v>
      </c>
      <c r="C43" s="31" t="n">
        <v>125</v>
      </c>
      <c r="D43" s="32" t="n">
        <v>1</v>
      </c>
      <c r="E43" s="33" t="n">
        <f aca="false">(C43*3)</f>
        <v>375</v>
      </c>
    </row>
    <row r="44" customFormat="false" ht="26.85" hidden="false" customHeight="false" outlineLevel="0" collapsed="false">
      <c r="A44" s="29" t="s">
        <v>49</v>
      </c>
      <c r="B44" s="30" t="s">
        <v>2231</v>
      </c>
      <c r="C44" s="31" t="n">
        <v>390</v>
      </c>
      <c r="D44" s="32" t="n">
        <v>1</v>
      </c>
      <c r="E44" s="33" t="n">
        <f aca="false">(C44*2.55)</f>
        <v>994.5</v>
      </c>
    </row>
    <row r="45" customFormat="false" ht="26.85" hidden="false" customHeight="false" outlineLevel="0" collapsed="false">
      <c r="A45" s="29" t="s">
        <v>50</v>
      </c>
      <c r="B45" s="30" t="s">
        <v>2232</v>
      </c>
      <c r="C45" s="31" t="n">
        <v>170</v>
      </c>
      <c r="D45" s="32" t="n">
        <v>1</v>
      </c>
      <c r="E45" s="33" t="n">
        <f aca="false">(C45*3)</f>
        <v>510</v>
      </c>
    </row>
    <row r="46" customFormat="false" ht="14.15" hidden="false" customHeight="false" outlineLevel="0" collapsed="false">
      <c r="A46" s="29" t="s">
        <v>51</v>
      </c>
      <c r="B46" s="30" t="s">
        <v>2233</v>
      </c>
      <c r="C46" s="31" t="n">
        <v>85</v>
      </c>
      <c r="D46" s="32" t="n">
        <v>1</v>
      </c>
      <c r="E46" s="33" t="n">
        <f aca="false">(C46*3)</f>
        <v>255</v>
      </c>
    </row>
    <row r="47" customFormat="false" ht="14.15" hidden="false" customHeight="false" outlineLevel="0" collapsed="false">
      <c r="A47" s="29" t="s">
        <v>52</v>
      </c>
      <c r="B47" s="30" t="s">
        <v>2234</v>
      </c>
      <c r="C47" s="31" t="n">
        <v>140</v>
      </c>
      <c r="D47" s="32" t="n">
        <v>1</v>
      </c>
      <c r="E47" s="33" t="n">
        <f aca="false">(C47*3)</f>
        <v>420</v>
      </c>
    </row>
    <row r="48" customFormat="false" ht="14.15" hidden="false" customHeight="false" outlineLevel="0" collapsed="false">
      <c r="A48" s="29" t="s">
        <v>53</v>
      </c>
      <c r="B48" s="30" t="s">
        <v>2235</v>
      </c>
      <c r="C48" s="31" t="n">
        <v>100</v>
      </c>
      <c r="D48" s="32" t="n">
        <v>1</v>
      </c>
      <c r="E48" s="33" t="n">
        <f aca="false">(C48*3)</f>
        <v>300</v>
      </c>
    </row>
    <row r="49" customFormat="false" ht="14.15" hidden="false" customHeight="false" outlineLevel="0" collapsed="false">
      <c r="A49" s="29" t="s">
        <v>54</v>
      </c>
      <c r="B49" s="30" t="s">
        <v>2236</v>
      </c>
      <c r="C49" s="31" t="n">
        <v>85</v>
      </c>
      <c r="D49" s="32" t="n">
        <v>1</v>
      </c>
      <c r="E49" s="33" t="n">
        <f aca="false">(C49*3)</f>
        <v>255</v>
      </c>
    </row>
    <row r="50" customFormat="false" ht="13.8" hidden="false" customHeight="false" outlineLevel="0" collapsed="false">
      <c r="A50" s="29" t="s">
        <v>55</v>
      </c>
      <c r="B50" s="30" t="s">
        <v>2237</v>
      </c>
      <c r="C50" s="31" t="n">
        <v>400</v>
      </c>
      <c r="D50" s="30" t="s">
        <v>56</v>
      </c>
      <c r="E50" s="33" t="n">
        <f aca="false">(C50*2.55)</f>
        <v>1020</v>
      </c>
    </row>
    <row r="51" customFormat="false" ht="179.1" hidden="false" customHeight="false" outlineLevel="0" collapsed="false">
      <c r="A51" s="29" t="s">
        <v>57</v>
      </c>
      <c r="B51" s="30" t="s">
        <v>2238</v>
      </c>
      <c r="C51" s="31" t="n">
        <v>180</v>
      </c>
      <c r="D51" s="32" t="n">
        <v>1</v>
      </c>
      <c r="E51" s="33" t="n">
        <f aca="false">(C51*3)</f>
        <v>540</v>
      </c>
    </row>
    <row r="52" customFormat="false" ht="179.1" hidden="false" customHeight="false" outlineLevel="0" collapsed="false">
      <c r="A52" s="29" t="s">
        <v>58</v>
      </c>
      <c r="B52" s="30" t="s">
        <v>2239</v>
      </c>
      <c r="C52" s="31" t="n">
        <v>700</v>
      </c>
      <c r="D52" s="32" t="n">
        <v>1</v>
      </c>
      <c r="E52" s="33" t="n">
        <f aca="false">(C52*2)</f>
        <v>1400</v>
      </c>
    </row>
    <row r="53" customFormat="false" ht="179.1" hidden="false" customHeight="false" outlineLevel="0" collapsed="false">
      <c r="A53" s="29" t="s">
        <v>59</v>
      </c>
      <c r="B53" s="30" t="s">
        <v>2240</v>
      </c>
      <c r="C53" s="35" t="n">
        <v>1850</v>
      </c>
      <c r="D53" s="30" t="s">
        <v>56</v>
      </c>
      <c r="E53" s="33" t="n">
        <f aca="false">(C53*1.4)</f>
        <v>2590</v>
      </c>
    </row>
    <row r="54" customFormat="false" ht="26.85" hidden="false" customHeight="false" outlineLevel="0" collapsed="false">
      <c r="A54" s="29" t="s">
        <v>60</v>
      </c>
      <c r="B54" s="30" t="s">
        <v>2242</v>
      </c>
      <c r="C54" s="35" t="n">
        <v>1850</v>
      </c>
      <c r="D54" s="30" t="s">
        <v>31</v>
      </c>
      <c r="E54" s="33" t="n">
        <f aca="false">(C54*1.4)</f>
        <v>2590</v>
      </c>
    </row>
    <row r="55" customFormat="false" ht="39.55" hidden="false" customHeight="false" outlineLevel="0" collapsed="false">
      <c r="A55" s="29" t="s">
        <v>61</v>
      </c>
      <c r="B55" s="30" t="s">
        <v>2243</v>
      </c>
      <c r="C55" s="31" t="n">
        <v>680</v>
      </c>
      <c r="D55" s="30" t="s">
        <v>31</v>
      </c>
      <c r="E55" s="33" t="n">
        <f aca="false">(C55*2)</f>
        <v>1360</v>
      </c>
    </row>
    <row r="56" customFormat="false" ht="26.85" hidden="false" customHeight="false" outlineLevel="0" collapsed="false">
      <c r="A56" s="29" t="s">
        <v>62</v>
      </c>
      <c r="B56" s="30" t="s">
        <v>2245</v>
      </c>
      <c r="C56" s="31" t="n">
        <v>530</v>
      </c>
      <c r="D56" s="30" t="s">
        <v>56</v>
      </c>
      <c r="E56" s="33" t="n">
        <f aca="false">(C56*2.48)</f>
        <v>1314.4</v>
      </c>
    </row>
    <row r="57" customFormat="false" ht="26.85" hidden="false" customHeight="false" outlineLevel="0" collapsed="false">
      <c r="A57" s="29" t="s">
        <v>63</v>
      </c>
      <c r="B57" s="30" t="s">
        <v>2246</v>
      </c>
      <c r="C57" s="31" t="n">
        <v>465</v>
      </c>
      <c r="D57" s="32" t="n">
        <v>1</v>
      </c>
      <c r="E57" s="33" t="n">
        <f aca="false">(C57*2.5)</f>
        <v>1162.5</v>
      </c>
    </row>
    <row r="58" customFormat="false" ht="52.2" hidden="false" customHeight="false" outlineLevel="0" collapsed="false">
      <c r="A58" s="29" t="s">
        <v>64</v>
      </c>
      <c r="B58" s="30" t="s">
        <v>2247</v>
      </c>
      <c r="C58" s="31" t="n">
        <v>55</v>
      </c>
      <c r="D58" s="32" t="n">
        <v>1</v>
      </c>
      <c r="E58" s="33" t="n">
        <f aca="false">(C58*3)</f>
        <v>165</v>
      </c>
    </row>
    <row r="59" customFormat="false" ht="52.2" hidden="false" customHeight="false" outlineLevel="0" collapsed="false">
      <c r="A59" s="29" t="s">
        <v>65</v>
      </c>
      <c r="B59" s="30" t="s">
        <v>2248</v>
      </c>
      <c r="C59" s="31" t="n">
        <v>80</v>
      </c>
      <c r="D59" s="32" t="n">
        <v>1</v>
      </c>
      <c r="E59" s="33" t="n">
        <f aca="false">(C59*3)</f>
        <v>240</v>
      </c>
    </row>
    <row r="60" customFormat="false" ht="52.2" hidden="false" customHeight="false" outlineLevel="0" collapsed="false">
      <c r="A60" s="29" t="s">
        <v>66</v>
      </c>
      <c r="B60" s="30" t="s">
        <v>2249</v>
      </c>
      <c r="C60" s="31" t="n">
        <v>55</v>
      </c>
      <c r="D60" s="32" t="n">
        <v>1</v>
      </c>
      <c r="E60" s="33" t="n">
        <f aca="false">(C60*3)</f>
        <v>165</v>
      </c>
    </row>
    <row r="61" customFormat="false" ht="52.2" hidden="false" customHeight="false" outlineLevel="0" collapsed="false">
      <c r="A61" s="29" t="s">
        <v>67</v>
      </c>
      <c r="B61" s="30" t="s">
        <v>2250</v>
      </c>
      <c r="C61" s="31" t="n">
        <v>125</v>
      </c>
      <c r="D61" s="32" t="n">
        <v>1</v>
      </c>
      <c r="E61" s="33" t="n">
        <f aca="false">(C61*3)</f>
        <v>375</v>
      </c>
    </row>
    <row r="62" customFormat="false" ht="52.2" hidden="false" customHeight="false" outlineLevel="0" collapsed="false">
      <c r="A62" s="29" t="s">
        <v>68</v>
      </c>
      <c r="B62" s="30" t="s">
        <v>2251</v>
      </c>
      <c r="C62" s="31" t="n">
        <v>95</v>
      </c>
      <c r="D62" s="32" t="n">
        <v>1</v>
      </c>
      <c r="E62" s="33" t="n">
        <f aca="false">(C62*3)</f>
        <v>285</v>
      </c>
    </row>
    <row r="63" customFormat="false" ht="115.65" hidden="false" customHeight="false" outlineLevel="0" collapsed="false">
      <c r="A63" s="29" t="s">
        <v>69</v>
      </c>
      <c r="B63" s="30" t="s">
        <v>2252</v>
      </c>
      <c r="C63" s="31" t="n">
        <v>365</v>
      </c>
      <c r="D63" s="32" t="n">
        <v>1</v>
      </c>
      <c r="E63" s="33" t="n">
        <f aca="false">(C63*2.73)</f>
        <v>996.45</v>
      </c>
    </row>
    <row r="64" customFormat="false" ht="77.6" hidden="false" customHeight="false" outlineLevel="0" collapsed="false">
      <c r="A64" s="29" t="s">
        <v>70</v>
      </c>
      <c r="B64" s="30" t="s">
        <v>2253</v>
      </c>
      <c r="C64" s="31" t="n">
        <v>355</v>
      </c>
      <c r="D64" s="32" t="n">
        <v>1</v>
      </c>
      <c r="E64" s="33" t="n">
        <f aca="false">(C64*2.8)</f>
        <v>994</v>
      </c>
    </row>
    <row r="65" customFormat="false" ht="52.2" hidden="false" customHeight="false" outlineLevel="0" collapsed="false">
      <c r="A65" s="29" t="s">
        <v>71</v>
      </c>
      <c r="B65" s="30" t="s">
        <v>2254</v>
      </c>
      <c r="C65" s="31" t="n">
        <v>55</v>
      </c>
      <c r="D65" s="32" t="n">
        <v>1</v>
      </c>
      <c r="E65" s="33" t="n">
        <f aca="false">(C65*3)</f>
        <v>165</v>
      </c>
    </row>
    <row r="66" customFormat="false" ht="64.9" hidden="false" customHeight="false" outlineLevel="0" collapsed="false">
      <c r="A66" s="29" t="s">
        <v>72</v>
      </c>
      <c r="B66" s="30" t="s">
        <v>2255</v>
      </c>
      <c r="C66" s="31" t="n">
        <v>220</v>
      </c>
      <c r="D66" s="30" t="s">
        <v>73</v>
      </c>
      <c r="E66" s="33" t="n">
        <f aca="false">(C66*3)</f>
        <v>660</v>
      </c>
    </row>
    <row r="67" customFormat="false" ht="52.2" hidden="false" customHeight="false" outlineLevel="0" collapsed="false">
      <c r="A67" s="29" t="s">
        <v>74</v>
      </c>
      <c r="B67" s="30" t="s">
        <v>2256</v>
      </c>
      <c r="C67" s="31" t="n">
        <v>360</v>
      </c>
      <c r="D67" s="32" t="n">
        <v>1</v>
      </c>
      <c r="E67" s="33" t="n">
        <f aca="false">(C67*2.77)</f>
        <v>997.2</v>
      </c>
    </row>
    <row r="68" customFormat="false" ht="64.9" hidden="false" customHeight="false" outlineLevel="0" collapsed="false">
      <c r="A68" s="29" t="s">
        <v>75</v>
      </c>
      <c r="B68" s="30" t="s">
        <v>2257</v>
      </c>
      <c r="C68" s="31" t="n">
        <v>55</v>
      </c>
      <c r="D68" s="32" t="n">
        <v>1</v>
      </c>
      <c r="E68" s="33" t="n">
        <f aca="false">(C68*3)</f>
        <v>165</v>
      </c>
    </row>
    <row r="69" customFormat="false" ht="52.2" hidden="false" customHeight="false" outlineLevel="0" collapsed="false">
      <c r="A69" s="29" t="s">
        <v>76</v>
      </c>
      <c r="B69" s="30" t="s">
        <v>2258</v>
      </c>
      <c r="C69" s="31" t="n">
        <v>240</v>
      </c>
      <c r="D69" s="32" t="n">
        <v>1</v>
      </c>
      <c r="E69" s="33" t="n">
        <f aca="false">(C69*3)</f>
        <v>720</v>
      </c>
    </row>
    <row r="70" customFormat="false" ht="115.65" hidden="false" customHeight="false" outlineLevel="0" collapsed="false">
      <c r="A70" s="29" t="s">
        <v>77</v>
      </c>
      <c r="B70" s="30" t="s">
        <v>2259</v>
      </c>
      <c r="C70" s="31" t="n">
        <v>55</v>
      </c>
      <c r="D70" s="32" t="n">
        <v>1</v>
      </c>
      <c r="E70" s="33" t="n">
        <f aca="false">(C70*3)</f>
        <v>165</v>
      </c>
    </row>
    <row r="71" customFormat="false" ht="52.2" hidden="false" customHeight="false" outlineLevel="0" collapsed="false">
      <c r="A71" s="29" t="s">
        <v>78</v>
      </c>
      <c r="B71" s="30" t="s">
        <v>2260</v>
      </c>
      <c r="C71" s="31" t="n">
        <v>530</v>
      </c>
      <c r="D71" s="32" t="n">
        <v>1</v>
      </c>
      <c r="E71" s="33" t="n">
        <f aca="false">(C71*2.48)</f>
        <v>1314.4</v>
      </c>
    </row>
    <row r="72" customFormat="false" ht="39.55" hidden="false" customHeight="false" outlineLevel="0" collapsed="false">
      <c r="A72" s="29" t="s">
        <v>79</v>
      </c>
      <c r="B72" s="30" t="s">
        <v>2261</v>
      </c>
      <c r="C72" s="31" t="n">
        <v>55</v>
      </c>
      <c r="D72" s="32" t="n">
        <v>1</v>
      </c>
      <c r="E72" s="33" t="n">
        <f aca="false">(C72*3)</f>
        <v>165</v>
      </c>
    </row>
    <row r="73" customFormat="false" ht="14.15" hidden="false" customHeight="false" outlineLevel="0" collapsed="false">
      <c r="A73" s="29" t="s">
        <v>80</v>
      </c>
      <c r="B73" s="30" t="s">
        <v>2262</v>
      </c>
      <c r="C73" s="31" t="n">
        <v>125</v>
      </c>
      <c r="D73" s="32" t="n">
        <v>1</v>
      </c>
      <c r="E73" s="33" t="n">
        <f aca="false">(C73*3)</f>
        <v>375</v>
      </c>
    </row>
    <row r="74" customFormat="false" ht="14.15" hidden="false" customHeight="false" outlineLevel="0" collapsed="false">
      <c r="A74" s="29" t="s">
        <v>81</v>
      </c>
      <c r="B74" s="30" t="s">
        <v>2263</v>
      </c>
      <c r="C74" s="31" t="n">
        <v>235</v>
      </c>
      <c r="D74" s="32" t="n">
        <v>1</v>
      </c>
      <c r="E74" s="33" t="n">
        <f aca="false">(C74*3)</f>
        <v>705</v>
      </c>
    </row>
    <row r="75" customFormat="false" ht="26.85" hidden="false" customHeight="false" outlineLevel="0" collapsed="false">
      <c r="A75" s="29" t="s">
        <v>82</v>
      </c>
      <c r="B75" s="30" t="s">
        <v>2264</v>
      </c>
      <c r="C75" s="31" t="n">
        <v>100</v>
      </c>
      <c r="D75" s="32" t="n">
        <v>1</v>
      </c>
      <c r="E75" s="33" t="n">
        <f aca="false">(C75*3)</f>
        <v>300</v>
      </c>
    </row>
    <row r="76" customFormat="false" ht="14.15" hidden="false" customHeight="false" outlineLevel="0" collapsed="false">
      <c r="A76" s="29" t="s">
        <v>83</v>
      </c>
      <c r="B76" s="30" t="s">
        <v>2265</v>
      </c>
      <c r="C76" s="31" t="n">
        <v>55</v>
      </c>
      <c r="D76" s="32" t="n">
        <v>1</v>
      </c>
      <c r="E76" s="33" t="n">
        <f aca="false">(C76*3)</f>
        <v>165</v>
      </c>
    </row>
    <row r="77" customFormat="false" ht="14.15" hidden="false" customHeight="false" outlineLevel="0" collapsed="false">
      <c r="A77" s="29" t="s">
        <v>84</v>
      </c>
      <c r="B77" s="30" t="s">
        <v>2266</v>
      </c>
      <c r="C77" s="31" t="n">
        <v>55</v>
      </c>
      <c r="D77" s="32" t="n">
        <v>1</v>
      </c>
      <c r="E77" s="33" t="n">
        <f aca="false">(C77*3)</f>
        <v>165</v>
      </c>
    </row>
    <row r="78" customFormat="false" ht="179.1" hidden="false" customHeight="false" outlineLevel="0" collapsed="false">
      <c r="A78" s="29" t="s">
        <v>85</v>
      </c>
      <c r="B78" s="30" t="s">
        <v>2267</v>
      </c>
      <c r="C78" s="31" t="n">
        <v>220</v>
      </c>
      <c r="D78" s="32" t="n">
        <v>1</v>
      </c>
      <c r="E78" s="33" t="n">
        <f aca="false">(C78*3)</f>
        <v>660</v>
      </c>
    </row>
    <row r="79" customFormat="false" ht="14.15" hidden="false" customHeight="false" outlineLevel="0" collapsed="false">
      <c r="A79" s="29" t="s">
        <v>86</v>
      </c>
      <c r="B79" s="30" t="s">
        <v>2268</v>
      </c>
      <c r="C79" s="31" t="n">
        <v>300</v>
      </c>
      <c r="D79" s="32" t="n">
        <v>1</v>
      </c>
      <c r="E79" s="33" t="n">
        <f aca="false">(C79*3)</f>
        <v>900</v>
      </c>
    </row>
    <row r="80" customFormat="false" ht="14.15" hidden="false" customHeight="false" outlineLevel="0" collapsed="false">
      <c r="A80" s="29" t="s">
        <v>87</v>
      </c>
      <c r="B80" s="30" t="s">
        <v>2269</v>
      </c>
      <c r="C80" s="31" t="n">
        <v>115</v>
      </c>
      <c r="D80" s="32" t="n">
        <v>1</v>
      </c>
      <c r="E80" s="33" t="n">
        <f aca="false">(C80*3)</f>
        <v>345</v>
      </c>
    </row>
    <row r="81" customFormat="false" ht="14.15" hidden="false" customHeight="false" outlineLevel="0" collapsed="false">
      <c r="A81" s="29" t="s">
        <v>88</v>
      </c>
      <c r="B81" s="30" t="s">
        <v>2270</v>
      </c>
      <c r="C81" s="31" t="n">
        <v>100</v>
      </c>
      <c r="D81" s="32" t="n">
        <v>1</v>
      </c>
      <c r="E81" s="33" t="n">
        <f aca="false">(C81*3)</f>
        <v>300</v>
      </c>
    </row>
    <row r="82" customFormat="false" ht="179.1" hidden="false" customHeight="false" outlineLevel="0" collapsed="false">
      <c r="A82" s="29" t="s">
        <v>89</v>
      </c>
      <c r="B82" s="30" t="s">
        <v>2271</v>
      </c>
      <c r="C82" s="31" t="n">
        <v>180</v>
      </c>
      <c r="D82" s="32" t="n">
        <v>1</v>
      </c>
      <c r="E82" s="33" t="n">
        <f aca="false">(C82*3)</f>
        <v>540</v>
      </c>
    </row>
    <row r="83" customFormat="false" ht="179.1" hidden="false" customHeight="false" outlineLevel="0" collapsed="false">
      <c r="A83" s="29" t="s">
        <v>90</v>
      </c>
      <c r="B83" s="30" t="s">
        <v>2272</v>
      </c>
      <c r="C83" s="31" t="n">
        <v>100</v>
      </c>
      <c r="D83" s="32" t="n">
        <v>1</v>
      </c>
      <c r="E83" s="33" t="n">
        <f aca="false">(C83*3)</f>
        <v>300</v>
      </c>
    </row>
    <row r="84" customFormat="false" ht="26.85" hidden="false" customHeight="false" outlineLevel="0" collapsed="false">
      <c r="A84" s="29" t="s">
        <v>91</v>
      </c>
      <c r="B84" s="30" t="s">
        <v>2273</v>
      </c>
      <c r="C84" s="31" t="n">
        <v>100</v>
      </c>
      <c r="D84" s="32" t="n">
        <v>1</v>
      </c>
      <c r="E84" s="33" t="n">
        <f aca="false">(C84*3)</f>
        <v>300</v>
      </c>
    </row>
    <row r="85" customFormat="false" ht="14.15" hidden="false" customHeight="false" outlineLevel="0" collapsed="false">
      <c r="A85" s="29" t="s">
        <v>92</v>
      </c>
      <c r="B85" s="30" t="s">
        <v>2274</v>
      </c>
      <c r="C85" s="31" t="n">
        <v>100</v>
      </c>
      <c r="D85" s="32" t="n">
        <v>1</v>
      </c>
      <c r="E85" s="33" t="n">
        <f aca="false">(C85*3)</f>
        <v>300</v>
      </c>
    </row>
    <row r="86" customFormat="false" ht="14.15" hidden="false" customHeight="false" outlineLevel="0" collapsed="false">
      <c r="A86" s="29" t="s">
        <v>93</v>
      </c>
      <c r="B86" s="30" t="s">
        <v>2275</v>
      </c>
      <c r="C86" s="31" t="n">
        <v>55</v>
      </c>
      <c r="D86" s="32" t="n">
        <v>1</v>
      </c>
      <c r="E86" s="33" t="n">
        <f aca="false">(C86*3)</f>
        <v>165</v>
      </c>
    </row>
    <row r="87" customFormat="false" ht="14.15" hidden="false" customHeight="false" outlineLevel="0" collapsed="false">
      <c r="A87" s="29" t="s">
        <v>94</v>
      </c>
      <c r="B87" s="30" t="s">
        <v>2276</v>
      </c>
      <c r="C87" s="31" t="n">
        <v>55</v>
      </c>
      <c r="D87" s="32" t="n">
        <v>1</v>
      </c>
      <c r="E87" s="33" t="n">
        <f aca="false">(C87*3)</f>
        <v>165</v>
      </c>
    </row>
    <row r="88" customFormat="false" ht="26.85" hidden="false" customHeight="false" outlineLevel="0" collapsed="false">
      <c r="A88" s="29" t="s">
        <v>95</v>
      </c>
      <c r="B88" s="30" t="s">
        <v>2277</v>
      </c>
      <c r="C88" s="31" t="n">
        <v>55</v>
      </c>
      <c r="D88" s="32" t="n">
        <v>1</v>
      </c>
      <c r="E88" s="33" t="n">
        <f aca="false">(C88*3)</f>
        <v>165</v>
      </c>
    </row>
    <row r="89" customFormat="false" ht="39.55" hidden="false" customHeight="false" outlineLevel="0" collapsed="false">
      <c r="A89" s="29" t="s">
        <v>96</v>
      </c>
      <c r="B89" s="30" t="s">
        <v>2278</v>
      </c>
      <c r="C89" s="31" t="n">
        <v>55</v>
      </c>
      <c r="D89" s="32" t="n">
        <v>1</v>
      </c>
      <c r="E89" s="33" t="n">
        <f aca="false">(C89*3)</f>
        <v>165</v>
      </c>
    </row>
    <row r="90" customFormat="false" ht="39.55" hidden="false" customHeight="false" outlineLevel="0" collapsed="false">
      <c r="A90" s="29" t="s">
        <v>97</v>
      </c>
      <c r="B90" s="30" t="s">
        <v>2279</v>
      </c>
      <c r="C90" s="31" t="n">
        <v>70</v>
      </c>
      <c r="D90" s="32" t="n">
        <v>1</v>
      </c>
      <c r="E90" s="33" t="n">
        <f aca="false">(C90*3)</f>
        <v>210</v>
      </c>
    </row>
    <row r="91" customFormat="false" ht="39.55" hidden="false" customHeight="false" outlineLevel="0" collapsed="false">
      <c r="A91" s="29" t="s">
        <v>98</v>
      </c>
      <c r="B91" s="30" t="s">
        <v>2280</v>
      </c>
      <c r="C91" s="31" t="n">
        <v>80</v>
      </c>
      <c r="D91" s="32" t="n">
        <v>1</v>
      </c>
      <c r="E91" s="33" t="n">
        <f aca="false">(C91*3)</f>
        <v>240</v>
      </c>
    </row>
    <row r="92" customFormat="false" ht="39.55" hidden="false" customHeight="false" outlineLevel="0" collapsed="false">
      <c r="A92" s="29" t="s">
        <v>99</v>
      </c>
      <c r="B92" s="30" t="s">
        <v>2281</v>
      </c>
      <c r="C92" s="31" t="n">
        <v>190</v>
      </c>
      <c r="D92" s="32" t="n">
        <v>1</v>
      </c>
      <c r="E92" s="33" t="n">
        <f aca="false">(C92*3)</f>
        <v>570</v>
      </c>
    </row>
    <row r="93" customFormat="false" ht="191.75" hidden="false" customHeight="false" outlineLevel="0" collapsed="false">
      <c r="A93" s="29" t="s">
        <v>100</v>
      </c>
      <c r="B93" s="30" t="s">
        <v>2282</v>
      </c>
      <c r="C93" s="31" t="n">
        <v>215</v>
      </c>
      <c r="D93" s="32" t="n">
        <v>1</v>
      </c>
      <c r="E93" s="33" t="n">
        <f aca="false">(C93*3)</f>
        <v>645</v>
      </c>
    </row>
    <row r="94" customFormat="false" ht="179.1" hidden="false" customHeight="false" outlineLevel="0" collapsed="false">
      <c r="A94" s="29" t="s">
        <v>101</v>
      </c>
      <c r="B94" s="30" t="s">
        <v>2283</v>
      </c>
      <c r="C94" s="31" t="n">
        <v>70</v>
      </c>
      <c r="D94" s="32" t="n">
        <v>1</v>
      </c>
      <c r="E94" s="33" t="n">
        <f aca="false">(C94*3)</f>
        <v>210</v>
      </c>
    </row>
    <row r="95" customFormat="false" ht="14.15" hidden="false" customHeight="false" outlineLevel="0" collapsed="false">
      <c r="A95" s="29" t="s">
        <v>102</v>
      </c>
      <c r="B95" s="30" t="s">
        <v>2284</v>
      </c>
      <c r="C95" s="31" t="n">
        <v>220</v>
      </c>
      <c r="D95" s="32" t="n">
        <v>1</v>
      </c>
      <c r="E95" s="33" t="n">
        <f aca="false">(C95*3)</f>
        <v>660</v>
      </c>
    </row>
    <row r="96" customFormat="false" ht="14.15" hidden="false" customHeight="false" outlineLevel="0" collapsed="false">
      <c r="A96" s="29" t="s">
        <v>103</v>
      </c>
      <c r="B96" s="30" t="s">
        <v>2285</v>
      </c>
      <c r="C96" s="31" t="n">
        <v>360</v>
      </c>
      <c r="D96" s="32" t="n">
        <v>1</v>
      </c>
      <c r="E96" s="33" t="n">
        <f aca="false">(C96*2.77)</f>
        <v>997.2</v>
      </c>
    </row>
    <row r="97" customFormat="false" ht="14.15" hidden="false" customHeight="false" outlineLevel="0" collapsed="false">
      <c r="A97" s="29" t="s">
        <v>104</v>
      </c>
      <c r="B97" s="30" t="s">
        <v>2286</v>
      </c>
      <c r="C97" s="31" t="n">
        <v>85</v>
      </c>
      <c r="D97" s="32" t="n">
        <v>1</v>
      </c>
      <c r="E97" s="33" t="n">
        <f aca="false">(C97*3)</f>
        <v>255</v>
      </c>
    </row>
    <row r="98" customFormat="false" ht="39.55" hidden="false" customHeight="false" outlineLevel="0" collapsed="false">
      <c r="A98" s="29" t="s">
        <v>105</v>
      </c>
      <c r="B98" s="30" t="s">
        <v>2287</v>
      </c>
      <c r="C98" s="31" t="n">
        <v>80</v>
      </c>
      <c r="D98" s="32" t="n">
        <v>1</v>
      </c>
      <c r="E98" s="33" t="n">
        <f aca="false">(C98*3)</f>
        <v>240</v>
      </c>
    </row>
    <row r="99" customFormat="false" ht="26.85" hidden="false" customHeight="false" outlineLevel="0" collapsed="false">
      <c r="A99" s="29" t="s">
        <v>106</v>
      </c>
      <c r="B99" s="30" t="s">
        <v>2288</v>
      </c>
      <c r="C99" s="31" t="n">
        <v>330</v>
      </c>
      <c r="D99" s="30" t="s">
        <v>56</v>
      </c>
      <c r="E99" s="33" t="n">
        <f aca="false">(C99*3)</f>
        <v>990</v>
      </c>
    </row>
    <row r="100" customFormat="false" ht="52.2" hidden="false" customHeight="false" outlineLevel="0" collapsed="false">
      <c r="A100" s="29" t="s">
        <v>107</v>
      </c>
      <c r="B100" s="30" t="s">
        <v>2289</v>
      </c>
      <c r="C100" s="31" t="n">
        <v>85</v>
      </c>
      <c r="D100" s="32" t="n">
        <v>1</v>
      </c>
      <c r="E100" s="33" t="n">
        <f aca="false">(C100*3)</f>
        <v>255</v>
      </c>
    </row>
    <row r="101" customFormat="false" ht="52.2" hidden="false" customHeight="false" outlineLevel="0" collapsed="false">
      <c r="A101" s="29" t="s">
        <v>108</v>
      </c>
      <c r="B101" s="30" t="s">
        <v>2290</v>
      </c>
      <c r="C101" s="31" t="n">
        <v>70</v>
      </c>
      <c r="D101" s="30" t="s">
        <v>56</v>
      </c>
      <c r="E101" s="33" t="n">
        <f aca="false">(C101*3)</f>
        <v>210</v>
      </c>
    </row>
    <row r="102" customFormat="false" ht="14.15" hidden="false" customHeight="false" outlineLevel="0" collapsed="false">
      <c r="A102" s="29" t="s">
        <v>109</v>
      </c>
      <c r="B102" s="30" t="s">
        <v>2291</v>
      </c>
      <c r="C102" s="31" t="n">
        <v>375</v>
      </c>
      <c r="D102" s="32" t="n">
        <v>1</v>
      </c>
      <c r="E102" s="33" t="n">
        <f aca="false">(C102*2.66)</f>
        <v>997.5</v>
      </c>
    </row>
    <row r="103" customFormat="false" ht="26.85" hidden="false" customHeight="false" outlineLevel="0" collapsed="false">
      <c r="A103" s="29" t="s">
        <v>110</v>
      </c>
      <c r="B103" s="30" t="s">
        <v>2292</v>
      </c>
      <c r="C103" s="31" t="n">
        <v>160</v>
      </c>
      <c r="D103" s="32" t="n">
        <v>1</v>
      </c>
      <c r="E103" s="33" t="n">
        <f aca="false">(C103*3)</f>
        <v>480</v>
      </c>
    </row>
    <row r="104" customFormat="false" ht="26.85" hidden="false" customHeight="false" outlineLevel="0" collapsed="false">
      <c r="A104" s="29" t="s">
        <v>111</v>
      </c>
      <c r="B104" s="30" t="s">
        <v>2293</v>
      </c>
      <c r="C104" s="31" t="n">
        <v>100</v>
      </c>
      <c r="D104" s="32" t="n">
        <v>1</v>
      </c>
      <c r="E104" s="33" t="n">
        <f aca="false">(C104*3)</f>
        <v>300</v>
      </c>
    </row>
    <row r="105" customFormat="false" ht="26.85" hidden="false" customHeight="false" outlineLevel="0" collapsed="false">
      <c r="A105" s="29" t="s">
        <v>112</v>
      </c>
      <c r="B105" s="30" t="s">
        <v>2294</v>
      </c>
      <c r="C105" s="31" t="n">
        <v>90</v>
      </c>
      <c r="D105" s="32" t="n">
        <v>1</v>
      </c>
      <c r="E105" s="33" t="n">
        <f aca="false">(C105*3)</f>
        <v>270</v>
      </c>
    </row>
    <row r="106" customFormat="false" ht="14.15" hidden="false" customHeight="false" outlineLevel="0" collapsed="false">
      <c r="A106" s="29" t="s">
        <v>113</v>
      </c>
      <c r="B106" s="30" t="s">
        <v>2295</v>
      </c>
      <c r="C106" s="31" t="n">
        <v>110</v>
      </c>
      <c r="D106" s="32" t="n">
        <v>1</v>
      </c>
      <c r="E106" s="33" t="n">
        <f aca="false">(C106*3)</f>
        <v>330</v>
      </c>
    </row>
    <row r="107" customFormat="false" ht="26.85" hidden="false" customHeight="false" outlineLevel="0" collapsed="false">
      <c r="A107" s="29" t="s">
        <v>114</v>
      </c>
      <c r="B107" s="30" t="s">
        <v>2296</v>
      </c>
      <c r="C107" s="31" t="n">
        <v>90</v>
      </c>
      <c r="D107" s="32" t="n">
        <v>1</v>
      </c>
      <c r="E107" s="33" t="n">
        <f aca="false">(C107*3)</f>
        <v>270</v>
      </c>
    </row>
    <row r="108" customFormat="false" ht="26.85" hidden="false" customHeight="false" outlineLevel="0" collapsed="false">
      <c r="A108" s="29" t="s">
        <v>115</v>
      </c>
      <c r="B108" s="30" t="s">
        <v>2297</v>
      </c>
      <c r="C108" s="31" t="n">
        <v>90</v>
      </c>
      <c r="D108" s="32" t="n">
        <v>1</v>
      </c>
      <c r="E108" s="33" t="n">
        <f aca="false">(C108*3)</f>
        <v>270</v>
      </c>
    </row>
    <row r="109" customFormat="false" ht="26.85" hidden="false" customHeight="false" outlineLevel="0" collapsed="false">
      <c r="A109" s="29" t="s">
        <v>116</v>
      </c>
      <c r="B109" s="30" t="s">
        <v>2298</v>
      </c>
      <c r="C109" s="31" t="n">
        <v>90</v>
      </c>
      <c r="D109" s="32" t="n">
        <v>1</v>
      </c>
      <c r="E109" s="33" t="n">
        <f aca="false">(C109*3)</f>
        <v>270</v>
      </c>
    </row>
    <row r="110" customFormat="false" ht="14.15" hidden="false" customHeight="false" outlineLevel="0" collapsed="false">
      <c r="A110" s="29" t="s">
        <v>117</v>
      </c>
      <c r="B110" s="30" t="s">
        <v>2299</v>
      </c>
      <c r="C110" s="31" t="n">
        <v>90</v>
      </c>
      <c r="D110" s="32" t="n">
        <v>1</v>
      </c>
      <c r="E110" s="33" t="n">
        <f aca="false">(C110*3)</f>
        <v>270</v>
      </c>
    </row>
    <row r="111" customFormat="false" ht="14.15" hidden="false" customHeight="false" outlineLevel="0" collapsed="false">
      <c r="A111" s="29" t="s">
        <v>118</v>
      </c>
      <c r="B111" s="30" t="s">
        <v>2300</v>
      </c>
      <c r="C111" s="31" t="n">
        <v>80</v>
      </c>
      <c r="D111" s="32" t="n">
        <v>1</v>
      </c>
      <c r="E111" s="33" t="n">
        <f aca="false">(C111*3)</f>
        <v>240</v>
      </c>
    </row>
    <row r="112" customFormat="false" ht="14.15" hidden="false" customHeight="false" outlineLevel="0" collapsed="false">
      <c r="A112" s="29" t="s">
        <v>119</v>
      </c>
      <c r="B112" s="30" t="s">
        <v>2301</v>
      </c>
      <c r="C112" s="31" t="n">
        <v>90</v>
      </c>
      <c r="D112" s="32" t="n">
        <v>1</v>
      </c>
      <c r="E112" s="33" t="n">
        <f aca="false">(C112*3)</f>
        <v>270</v>
      </c>
    </row>
    <row r="113" customFormat="false" ht="14.15" hidden="false" customHeight="false" outlineLevel="0" collapsed="false">
      <c r="A113" s="29" t="s">
        <v>120</v>
      </c>
      <c r="B113" s="30" t="s">
        <v>2302</v>
      </c>
      <c r="C113" s="31" t="n">
        <v>200</v>
      </c>
      <c r="D113" s="32" t="n">
        <v>1</v>
      </c>
      <c r="E113" s="33" t="n">
        <f aca="false">(C113*3)</f>
        <v>600</v>
      </c>
    </row>
    <row r="114" customFormat="false" ht="26.85" hidden="false" customHeight="false" outlineLevel="0" collapsed="false">
      <c r="A114" s="29" t="s">
        <v>121</v>
      </c>
      <c r="B114" s="30" t="s">
        <v>2303</v>
      </c>
      <c r="C114" s="31" t="n">
        <v>110</v>
      </c>
      <c r="D114" s="32" t="n">
        <v>1</v>
      </c>
      <c r="E114" s="33" t="n">
        <f aca="false">(C114*3)</f>
        <v>330</v>
      </c>
    </row>
    <row r="115" customFormat="false" ht="14.15" hidden="false" customHeight="false" outlineLevel="0" collapsed="false">
      <c r="A115" s="29" t="s">
        <v>122</v>
      </c>
      <c r="B115" s="30" t="s">
        <v>2304</v>
      </c>
      <c r="C115" s="31" t="n">
        <v>110</v>
      </c>
      <c r="D115" s="32" t="n">
        <v>1</v>
      </c>
      <c r="E115" s="33" t="n">
        <f aca="false">(C115*3)</f>
        <v>330</v>
      </c>
    </row>
    <row r="116" customFormat="false" ht="14.15" hidden="false" customHeight="false" outlineLevel="0" collapsed="false">
      <c r="A116" s="29" t="s">
        <v>123</v>
      </c>
      <c r="B116" s="30" t="s">
        <v>2305</v>
      </c>
      <c r="C116" s="31" t="n">
        <v>110</v>
      </c>
      <c r="D116" s="32" t="n">
        <v>1</v>
      </c>
      <c r="E116" s="33" t="n">
        <f aca="false">(C116*3)</f>
        <v>330</v>
      </c>
    </row>
    <row r="117" customFormat="false" ht="14.15" hidden="false" customHeight="false" outlineLevel="0" collapsed="false">
      <c r="A117" s="29" t="s">
        <v>124</v>
      </c>
      <c r="B117" s="30" t="s">
        <v>2306</v>
      </c>
      <c r="C117" s="31" t="n">
        <v>110</v>
      </c>
      <c r="D117" s="32" t="n">
        <v>1</v>
      </c>
      <c r="E117" s="33" t="n">
        <f aca="false">(C117*3)</f>
        <v>330</v>
      </c>
    </row>
    <row r="118" customFormat="false" ht="26.85" hidden="false" customHeight="false" outlineLevel="0" collapsed="false">
      <c r="A118" s="29" t="s">
        <v>125</v>
      </c>
      <c r="B118" s="30" t="s">
        <v>2307</v>
      </c>
      <c r="C118" s="31" t="n">
        <v>110</v>
      </c>
      <c r="D118" s="32" t="n">
        <v>1</v>
      </c>
      <c r="E118" s="33" t="n">
        <f aca="false">(C118*3)</f>
        <v>330</v>
      </c>
    </row>
    <row r="119" customFormat="false" ht="14.15" hidden="false" customHeight="false" outlineLevel="0" collapsed="false">
      <c r="A119" s="29" t="s">
        <v>126</v>
      </c>
      <c r="B119" s="30" t="s">
        <v>2308</v>
      </c>
      <c r="C119" s="31" t="n">
        <v>110</v>
      </c>
      <c r="D119" s="32" t="n">
        <v>1</v>
      </c>
      <c r="E119" s="33" t="n">
        <f aca="false">(C119*3)</f>
        <v>330</v>
      </c>
    </row>
    <row r="120" customFormat="false" ht="26.85" hidden="false" customHeight="false" outlineLevel="0" collapsed="false">
      <c r="A120" s="29" t="s">
        <v>127</v>
      </c>
      <c r="B120" s="30" t="s">
        <v>2309</v>
      </c>
      <c r="C120" s="31" t="n">
        <v>265</v>
      </c>
      <c r="D120" s="30" t="s">
        <v>128</v>
      </c>
      <c r="E120" s="33" t="n">
        <f aca="false">(C120*3)</f>
        <v>795</v>
      </c>
    </row>
    <row r="121" customFormat="false" ht="26.85" hidden="false" customHeight="false" outlineLevel="0" collapsed="false">
      <c r="A121" s="29" t="s">
        <v>129</v>
      </c>
      <c r="B121" s="30" t="s">
        <v>2310</v>
      </c>
      <c r="C121" s="35" t="n">
        <v>1330</v>
      </c>
      <c r="D121" s="32" t="n">
        <v>1</v>
      </c>
      <c r="E121" s="33" t="n">
        <f aca="false">(C121*1.5)</f>
        <v>1995</v>
      </c>
    </row>
    <row r="122" customFormat="false" ht="26.85" hidden="false" customHeight="false" outlineLevel="0" collapsed="false">
      <c r="A122" s="29" t="s">
        <v>130</v>
      </c>
      <c r="B122" s="30" t="s">
        <v>2312</v>
      </c>
      <c r="C122" s="31" t="n">
        <v>335</v>
      </c>
      <c r="D122" s="32" t="n">
        <v>1</v>
      </c>
      <c r="E122" s="33" t="n">
        <f aca="false">(C122*2.9)</f>
        <v>971.5</v>
      </c>
    </row>
    <row r="123" customFormat="false" ht="14.15" hidden="false" customHeight="false" outlineLevel="0" collapsed="false">
      <c r="A123" s="29" t="s">
        <v>131</v>
      </c>
      <c r="B123" s="30" t="s">
        <v>2313</v>
      </c>
      <c r="C123" s="31" t="n">
        <v>480</v>
      </c>
      <c r="D123" s="30" t="s">
        <v>73</v>
      </c>
      <c r="E123" s="33" t="n">
        <f aca="false">(C123*2.5)</f>
        <v>1200</v>
      </c>
    </row>
    <row r="124" customFormat="false" ht="14.15" hidden="false" customHeight="false" outlineLevel="0" collapsed="false">
      <c r="A124" s="29" t="s">
        <v>132</v>
      </c>
      <c r="B124" s="30" t="s">
        <v>2314</v>
      </c>
      <c r="C124" s="31" t="n">
        <v>430</v>
      </c>
      <c r="D124" s="30" t="s">
        <v>73</v>
      </c>
      <c r="E124" s="33" t="n">
        <f aca="false">(C124*2.5)</f>
        <v>1075</v>
      </c>
    </row>
    <row r="125" customFormat="false" ht="14.15" hidden="false" customHeight="false" outlineLevel="0" collapsed="false">
      <c r="A125" s="29" t="s">
        <v>133</v>
      </c>
      <c r="B125" s="30" t="s">
        <v>2315</v>
      </c>
      <c r="C125" s="35" t="n">
        <v>1170</v>
      </c>
      <c r="D125" s="30" t="s">
        <v>73</v>
      </c>
      <c r="E125" s="33" t="n">
        <f aca="false">(C125*1.6)</f>
        <v>1872</v>
      </c>
    </row>
    <row r="126" customFormat="false" ht="26.85" hidden="false" customHeight="false" outlineLevel="0" collapsed="false">
      <c r="A126" s="29" t="s">
        <v>134</v>
      </c>
      <c r="B126" s="30" t="s">
        <v>2317</v>
      </c>
      <c r="C126" s="31" t="n">
        <v>430</v>
      </c>
      <c r="D126" s="30" t="s">
        <v>135</v>
      </c>
      <c r="E126" s="33" t="n">
        <f aca="false">(C126*2.5)</f>
        <v>1075</v>
      </c>
    </row>
    <row r="127" customFormat="false" ht="26.85" hidden="false" customHeight="false" outlineLevel="0" collapsed="false">
      <c r="A127" s="29" t="s">
        <v>136</v>
      </c>
      <c r="B127" s="30" t="s">
        <v>2318</v>
      </c>
      <c r="C127" s="31" t="n">
        <v>485</v>
      </c>
      <c r="D127" s="30" t="s">
        <v>135</v>
      </c>
      <c r="E127" s="33" t="n">
        <f aca="false">(C127*2.5)</f>
        <v>1212.5</v>
      </c>
    </row>
    <row r="128" customFormat="false" ht="26.85" hidden="false" customHeight="false" outlineLevel="0" collapsed="false">
      <c r="A128" s="29" t="s">
        <v>137</v>
      </c>
      <c r="B128" s="30" t="s">
        <v>2319</v>
      </c>
      <c r="C128" s="31" t="n">
        <v>100</v>
      </c>
      <c r="D128" s="30" t="s">
        <v>135</v>
      </c>
      <c r="E128" s="33" t="n">
        <f aca="false">(C128*3)</f>
        <v>300</v>
      </c>
    </row>
    <row r="129" customFormat="false" ht="26.85" hidden="false" customHeight="false" outlineLevel="0" collapsed="false">
      <c r="A129" s="29" t="s">
        <v>138</v>
      </c>
      <c r="B129" s="30" t="s">
        <v>2320</v>
      </c>
      <c r="C129" s="31" t="n">
        <v>540</v>
      </c>
      <c r="D129" s="30" t="s">
        <v>31</v>
      </c>
      <c r="E129" s="33" t="n">
        <f aca="false">(C129*2.45)</f>
        <v>1323</v>
      </c>
    </row>
    <row r="130" customFormat="false" ht="26.85" hidden="false" customHeight="false" outlineLevel="0" collapsed="false">
      <c r="A130" s="29" t="s">
        <v>139</v>
      </c>
      <c r="B130" s="30" t="s">
        <v>2321</v>
      </c>
      <c r="C130" s="31" t="n">
        <v>540</v>
      </c>
      <c r="D130" s="30" t="s">
        <v>31</v>
      </c>
      <c r="E130" s="33" t="n">
        <f aca="false">(C130*2.45)</f>
        <v>1323</v>
      </c>
    </row>
    <row r="131" customFormat="false" ht="26.85" hidden="false" customHeight="false" outlineLevel="0" collapsed="false">
      <c r="A131" s="29" t="s">
        <v>140</v>
      </c>
      <c r="B131" s="30" t="s">
        <v>2322</v>
      </c>
      <c r="C131" s="31" t="n">
        <v>540</v>
      </c>
      <c r="D131" s="30" t="s">
        <v>31</v>
      </c>
      <c r="E131" s="33" t="n">
        <f aca="false">(C131*2.45)</f>
        <v>1323</v>
      </c>
    </row>
    <row r="132" customFormat="false" ht="14.15" hidden="false" customHeight="false" outlineLevel="0" collapsed="false">
      <c r="A132" s="29" t="s">
        <v>141</v>
      </c>
      <c r="B132" s="30" t="s">
        <v>2323</v>
      </c>
      <c r="C132" s="31" t="n">
        <v>540</v>
      </c>
      <c r="D132" s="30" t="s">
        <v>31</v>
      </c>
      <c r="E132" s="33" t="n">
        <f aca="false">(C132*2.45)</f>
        <v>1323</v>
      </c>
    </row>
    <row r="133" customFormat="false" ht="14.15" hidden="false" customHeight="false" outlineLevel="0" collapsed="false">
      <c r="A133" s="29" t="s">
        <v>142</v>
      </c>
      <c r="B133" s="30" t="s">
        <v>2324</v>
      </c>
      <c r="C133" s="31" t="n">
        <v>540</v>
      </c>
      <c r="D133" s="30" t="s">
        <v>31</v>
      </c>
      <c r="E133" s="33" t="n">
        <f aca="false">(C133*2.45)</f>
        <v>1323</v>
      </c>
    </row>
    <row r="134" customFormat="false" ht="14.15" hidden="false" customHeight="false" outlineLevel="0" collapsed="false">
      <c r="A134" s="29" t="s">
        <v>143</v>
      </c>
      <c r="B134" s="30" t="s">
        <v>2325</v>
      </c>
      <c r="C134" s="31" t="n">
        <v>540</v>
      </c>
      <c r="D134" s="30" t="s">
        <v>31</v>
      </c>
      <c r="E134" s="33" t="n">
        <f aca="false">(C134*2.45)</f>
        <v>1323</v>
      </c>
    </row>
    <row r="135" customFormat="false" ht="14.15" hidden="false" customHeight="false" outlineLevel="0" collapsed="false">
      <c r="A135" s="29" t="s">
        <v>144</v>
      </c>
      <c r="B135" s="30" t="s">
        <v>2326</v>
      </c>
      <c r="C135" s="31" t="n">
        <v>540</v>
      </c>
      <c r="D135" s="30" t="s">
        <v>31</v>
      </c>
      <c r="E135" s="33" t="n">
        <f aca="false">(C135*2.45)</f>
        <v>1323</v>
      </c>
    </row>
    <row r="136" customFormat="false" ht="14.15" hidden="false" customHeight="false" outlineLevel="0" collapsed="false">
      <c r="A136" s="29" t="s">
        <v>145</v>
      </c>
      <c r="B136" s="30" t="s">
        <v>2327</v>
      </c>
      <c r="C136" s="31" t="n">
        <v>540</v>
      </c>
      <c r="D136" s="30" t="s">
        <v>31</v>
      </c>
      <c r="E136" s="33" t="n">
        <f aca="false">(C136*2.45)</f>
        <v>1323</v>
      </c>
    </row>
    <row r="137" customFormat="false" ht="26.85" hidden="false" customHeight="false" outlineLevel="0" collapsed="false">
      <c r="A137" s="29" t="s">
        <v>146</v>
      </c>
      <c r="B137" s="30" t="s">
        <v>2328</v>
      </c>
      <c r="C137" s="31" t="n">
        <v>540</v>
      </c>
      <c r="D137" s="30" t="s">
        <v>31</v>
      </c>
      <c r="E137" s="33" t="n">
        <f aca="false">(C137*2.45)</f>
        <v>1323</v>
      </c>
    </row>
    <row r="138" customFormat="false" ht="14.15" hidden="false" customHeight="false" outlineLevel="0" collapsed="false">
      <c r="A138" s="29" t="s">
        <v>147</v>
      </c>
      <c r="B138" s="30" t="s">
        <v>2329</v>
      </c>
      <c r="C138" s="31" t="n">
        <v>540</v>
      </c>
      <c r="D138" s="30" t="s">
        <v>31</v>
      </c>
      <c r="E138" s="33" t="n">
        <f aca="false">(C138*2.45)</f>
        <v>1323</v>
      </c>
    </row>
    <row r="139" customFormat="false" ht="14.15" hidden="false" customHeight="false" outlineLevel="0" collapsed="false">
      <c r="A139" s="29" t="s">
        <v>148</v>
      </c>
      <c r="B139" s="30" t="s">
        <v>2330</v>
      </c>
      <c r="C139" s="31" t="n">
        <v>540</v>
      </c>
      <c r="D139" s="30" t="s">
        <v>31</v>
      </c>
      <c r="E139" s="33" t="n">
        <f aca="false">(C139*2.45)</f>
        <v>1323</v>
      </c>
    </row>
    <row r="140" customFormat="false" ht="14.15" hidden="false" customHeight="false" outlineLevel="0" collapsed="false">
      <c r="A140" s="29" t="s">
        <v>149</v>
      </c>
      <c r="B140" s="30" t="s">
        <v>2331</v>
      </c>
      <c r="C140" s="31" t="n">
        <v>540</v>
      </c>
      <c r="D140" s="30" t="s">
        <v>31</v>
      </c>
      <c r="E140" s="33" t="n">
        <f aca="false">(C140*2.45)</f>
        <v>1323</v>
      </c>
    </row>
    <row r="141" customFormat="false" ht="14.15" hidden="false" customHeight="false" outlineLevel="0" collapsed="false">
      <c r="A141" s="29" t="s">
        <v>150</v>
      </c>
      <c r="B141" s="30" t="s">
        <v>2332</v>
      </c>
      <c r="C141" s="31" t="n">
        <v>540</v>
      </c>
      <c r="D141" s="30" t="s">
        <v>31</v>
      </c>
      <c r="E141" s="33" t="n">
        <f aca="false">(C141*2.45)</f>
        <v>1323</v>
      </c>
    </row>
    <row r="142" customFormat="false" ht="14.15" hidden="false" customHeight="false" outlineLevel="0" collapsed="false">
      <c r="A142" s="29" t="s">
        <v>151</v>
      </c>
      <c r="B142" s="30" t="s">
        <v>2333</v>
      </c>
      <c r="C142" s="31" t="n">
        <v>540</v>
      </c>
      <c r="D142" s="30" t="s">
        <v>31</v>
      </c>
      <c r="E142" s="33" t="n">
        <f aca="false">(C142*2.45)</f>
        <v>1323</v>
      </c>
    </row>
    <row r="143" customFormat="false" ht="14.15" hidden="false" customHeight="false" outlineLevel="0" collapsed="false">
      <c r="A143" s="29" t="s">
        <v>152</v>
      </c>
      <c r="B143" s="30" t="s">
        <v>2334</v>
      </c>
      <c r="C143" s="31" t="n">
        <v>540</v>
      </c>
      <c r="D143" s="30" t="s">
        <v>31</v>
      </c>
      <c r="E143" s="33" t="n">
        <f aca="false">(C143*2.45)</f>
        <v>1323</v>
      </c>
    </row>
    <row r="144" customFormat="false" ht="26.85" hidden="false" customHeight="false" outlineLevel="0" collapsed="false">
      <c r="A144" s="29" t="s">
        <v>153</v>
      </c>
      <c r="B144" s="30" t="s">
        <v>2335</v>
      </c>
      <c r="C144" s="31" t="n">
        <v>540</v>
      </c>
      <c r="D144" s="30" t="s">
        <v>31</v>
      </c>
      <c r="E144" s="33" t="n">
        <f aca="false">(C144*2.45)</f>
        <v>1323</v>
      </c>
    </row>
    <row r="145" customFormat="false" ht="26.85" hidden="false" customHeight="false" outlineLevel="0" collapsed="false">
      <c r="A145" s="29" t="s">
        <v>154</v>
      </c>
      <c r="B145" s="30" t="s">
        <v>2336</v>
      </c>
      <c r="C145" s="35" t="n">
        <v>1420</v>
      </c>
      <c r="D145" s="30" t="s">
        <v>56</v>
      </c>
      <c r="E145" s="33" t="n">
        <f aca="false">(C145*1.5)</f>
        <v>2130</v>
      </c>
    </row>
    <row r="146" customFormat="false" ht="14.15" hidden="false" customHeight="false" outlineLevel="0" collapsed="false">
      <c r="A146" s="29" t="s">
        <v>155</v>
      </c>
      <c r="B146" s="30" t="s">
        <v>2338</v>
      </c>
      <c r="C146" s="35" t="n">
        <v>1420</v>
      </c>
      <c r="D146" s="30" t="s">
        <v>56</v>
      </c>
      <c r="E146" s="33" t="n">
        <f aca="false">(C146*1.5)</f>
        <v>2130</v>
      </c>
    </row>
    <row r="147" customFormat="false" ht="14.15" hidden="false" customHeight="false" outlineLevel="0" collapsed="false">
      <c r="A147" s="29" t="s">
        <v>156</v>
      </c>
      <c r="B147" s="30" t="s">
        <v>2339</v>
      </c>
      <c r="C147" s="35" t="n">
        <v>1420</v>
      </c>
      <c r="D147" s="30" t="s">
        <v>56</v>
      </c>
      <c r="E147" s="33" t="n">
        <f aca="false">(C147*1.5)</f>
        <v>2130</v>
      </c>
    </row>
    <row r="148" customFormat="false" ht="14.15" hidden="false" customHeight="false" outlineLevel="0" collapsed="false">
      <c r="A148" s="29" t="s">
        <v>157</v>
      </c>
      <c r="B148" s="30" t="s">
        <v>2340</v>
      </c>
      <c r="C148" s="35" t="n">
        <v>1420</v>
      </c>
      <c r="D148" s="30" t="s">
        <v>56</v>
      </c>
      <c r="E148" s="33" t="n">
        <f aca="false">(C148*1.5)</f>
        <v>2130</v>
      </c>
    </row>
    <row r="149" customFormat="false" ht="14.15" hidden="false" customHeight="false" outlineLevel="0" collapsed="false">
      <c r="A149" s="29" t="s">
        <v>158</v>
      </c>
      <c r="B149" s="30" t="s">
        <v>2341</v>
      </c>
      <c r="C149" s="35" t="n">
        <v>1420</v>
      </c>
      <c r="D149" s="30" t="s">
        <v>56</v>
      </c>
      <c r="E149" s="33" t="n">
        <f aca="false">(C149*1.5)</f>
        <v>2130</v>
      </c>
    </row>
    <row r="150" customFormat="false" ht="14.15" hidden="false" customHeight="false" outlineLevel="0" collapsed="false">
      <c r="A150" s="29" t="s">
        <v>159</v>
      </c>
      <c r="B150" s="30" t="s">
        <v>2342</v>
      </c>
      <c r="C150" s="36" t="n">
        <v>600</v>
      </c>
      <c r="D150" s="32" t="n">
        <v>1</v>
      </c>
      <c r="E150" s="33" t="n">
        <f aca="false">(C150*2.22)</f>
        <v>1332</v>
      </c>
    </row>
    <row r="151" customFormat="false" ht="14.15" hidden="false" customHeight="false" outlineLevel="0" collapsed="false">
      <c r="A151" s="29" t="s">
        <v>160</v>
      </c>
      <c r="B151" s="30" t="s">
        <v>2343</v>
      </c>
      <c r="C151" s="35" t="n">
        <v>1420</v>
      </c>
      <c r="D151" s="30" t="s">
        <v>56</v>
      </c>
      <c r="E151" s="33" t="n">
        <f aca="false">(C151*1.5)</f>
        <v>2130</v>
      </c>
    </row>
    <row r="152" customFormat="false" ht="26.85" hidden="false" customHeight="false" outlineLevel="0" collapsed="false">
      <c r="A152" s="29" t="s">
        <v>161</v>
      </c>
      <c r="B152" s="30" t="s">
        <v>2344</v>
      </c>
      <c r="C152" s="35" t="n">
        <v>1420</v>
      </c>
      <c r="D152" s="30" t="s">
        <v>56</v>
      </c>
      <c r="E152" s="33" t="n">
        <f aca="false">(C152*1.5)</f>
        <v>2130</v>
      </c>
    </row>
    <row r="153" customFormat="false" ht="26.85" hidden="false" customHeight="false" outlineLevel="0" collapsed="false">
      <c r="A153" s="29" t="s">
        <v>162</v>
      </c>
      <c r="B153" s="30" t="s">
        <v>2345</v>
      </c>
      <c r="C153" s="35" t="n">
        <v>4030</v>
      </c>
      <c r="D153" s="30" t="s">
        <v>56</v>
      </c>
      <c r="E153" s="33" t="n">
        <f aca="false">(C153*1.21)</f>
        <v>4876.3</v>
      </c>
    </row>
    <row r="154" customFormat="false" ht="26.85" hidden="false" customHeight="false" outlineLevel="0" collapsed="false">
      <c r="A154" s="29" t="s">
        <v>163</v>
      </c>
      <c r="B154" s="30" t="s">
        <v>2347</v>
      </c>
      <c r="C154" s="35" t="n">
        <v>2880</v>
      </c>
      <c r="D154" s="30" t="s">
        <v>31</v>
      </c>
      <c r="E154" s="33" t="n">
        <f aca="false">(C154*1.31)</f>
        <v>3772.8</v>
      </c>
    </row>
    <row r="155" customFormat="false" ht="26.85" hidden="false" customHeight="false" outlineLevel="0" collapsed="false">
      <c r="A155" s="29" t="s">
        <v>164</v>
      </c>
      <c r="B155" s="30" t="s">
        <v>2349</v>
      </c>
      <c r="C155" s="31" t="n">
        <v>235</v>
      </c>
      <c r="D155" s="32" t="n">
        <v>1</v>
      </c>
      <c r="E155" s="33" t="n">
        <f aca="false">(C155*3)</f>
        <v>705</v>
      </c>
    </row>
    <row r="156" customFormat="false" ht="14.15" hidden="false" customHeight="false" outlineLevel="0" collapsed="false">
      <c r="A156" s="29" t="s">
        <v>165</v>
      </c>
      <c r="B156" s="30" t="s">
        <v>2350</v>
      </c>
      <c r="C156" s="31" t="n">
        <v>70</v>
      </c>
      <c r="D156" s="32" t="n">
        <v>1</v>
      </c>
      <c r="E156" s="33" t="n">
        <f aca="false">(C156*3)</f>
        <v>210</v>
      </c>
    </row>
    <row r="157" customFormat="false" ht="14.15" hidden="false" customHeight="false" outlineLevel="0" collapsed="false">
      <c r="A157" s="29" t="s">
        <v>166</v>
      </c>
      <c r="B157" s="30" t="s">
        <v>2351</v>
      </c>
      <c r="C157" s="31" t="n">
        <v>485</v>
      </c>
      <c r="D157" s="30" t="s">
        <v>31</v>
      </c>
      <c r="E157" s="33" t="n">
        <f aca="false">(C157*2.5)</f>
        <v>1212.5</v>
      </c>
    </row>
    <row r="158" customFormat="false" ht="14.15" hidden="false" customHeight="false" outlineLevel="0" collapsed="false">
      <c r="A158" s="29" t="s">
        <v>167</v>
      </c>
      <c r="B158" s="30" t="s">
        <v>2352</v>
      </c>
      <c r="C158" s="31" t="n">
        <v>485</v>
      </c>
      <c r="D158" s="30" t="s">
        <v>31</v>
      </c>
      <c r="E158" s="33" t="n">
        <f aca="false">(C158*2.5)</f>
        <v>1212.5</v>
      </c>
    </row>
    <row r="159" customFormat="false" ht="14.15" hidden="false" customHeight="false" outlineLevel="0" collapsed="false">
      <c r="A159" s="29" t="s">
        <v>168</v>
      </c>
      <c r="B159" s="30" t="s">
        <v>2353</v>
      </c>
      <c r="C159" s="31" t="n">
        <v>485</v>
      </c>
      <c r="D159" s="30" t="s">
        <v>31</v>
      </c>
      <c r="E159" s="33" t="n">
        <f aca="false">(C159*2.5)</f>
        <v>1212.5</v>
      </c>
    </row>
    <row r="160" customFormat="false" ht="14.15" hidden="false" customHeight="false" outlineLevel="0" collapsed="false">
      <c r="A160" s="29" t="s">
        <v>169</v>
      </c>
      <c r="B160" s="30" t="s">
        <v>2354</v>
      </c>
      <c r="C160" s="31" t="n">
        <v>485</v>
      </c>
      <c r="D160" s="30" t="s">
        <v>31</v>
      </c>
      <c r="E160" s="33" t="n">
        <f aca="false">(C160*2.5)</f>
        <v>1212.5</v>
      </c>
    </row>
    <row r="161" customFormat="false" ht="179.1" hidden="false" customHeight="false" outlineLevel="0" collapsed="false">
      <c r="A161" s="29" t="s">
        <v>170</v>
      </c>
      <c r="B161" s="30" t="s">
        <v>2355</v>
      </c>
      <c r="C161" s="31" t="n">
        <v>485</v>
      </c>
      <c r="D161" s="30" t="s">
        <v>31</v>
      </c>
      <c r="E161" s="33" t="n">
        <f aca="false">(C161*2.5)</f>
        <v>1212.5</v>
      </c>
    </row>
    <row r="162" customFormat="false" ht="179.1" hidden="false" customHeight="false" outlineLevel="0" collapsed="false">
      <c r="A162" s="29" t="s">
        <v>171</v>
      </c>
      <c r="B162" s="30" t="s">
        <v>2356</v>
      </c>
      <c r="C162" s="31" t="n">
        <v>485</v>
      </c>
      <c r="D162" s="30" t="s">
        <v>31</v>
      </c>
      <c r="E162" s="33" t="n">
        <f aca="false">(C162*2.5)</f>
        <v>1212.5</v>
      </c>
    </row>
    <row r="163" customFormat="false" ht="14.15" hidden="false" customHeight="false" outlineLevel="0" collapsed="false">
      <c r="A163" s="29" t="s">
        <v>172</v>
      </c>
      <c r="B163" s="30" t="s">
        <v>2357</v>
      </c>
      <c r="C163" s="31" t="n">
        <v>485</v>
      </c>
      <c r="D163" s="30" t="s">
        <v>31</v>
      </c>
      <c r="E163" s="33" t="n">
        <f aca="false">(C163*2.5)</f>
        <v>1212.5</v>
      </c>
    </row>
    <row r="164" customFormat="false" ht="179.1" hidden="false" customHeight="false" outlineLevel="0" collapsed="false">
      <c r="A164" s="29" t="s">
        <v>173</v>
      </c>
      <c r="B164" s="30" t="s">
        <v>2358</v>
      </c>
      <c r="C164" s="31" t="n">
        <v>485</v>
      </c>
      <c r="D164" s="30" t="s">
        <v>31</v>
      </c>
      <c r="E164" s="33" t="n">
        <f aca="false">(C164*2.5)</f>
        <v>1212.5</v>
      </c>
    </row>
    <row r="165" customFormat="false" ht="179.1" hidden="false" customHeight="false" outlineLevel="0" collapsed="false">
      <c r="A165" s="29" t="s">
        <v>174</v>
      </c>
      <c r="B165" s="30" t="s">
        <v>2359</v>
      </c>
      <c r="C165" s="31" t="n">
        <v>485</v>
      </c>
      <c r="D165" s="30" t="s">
        <v>31</v>
      </c>
      <c r="E165" s="33" t="n">
        <f aca="false">(C165*2.5)</f>
        <v>1212.5</v>
      </c>
    </row>
    <row r="166" customFormat="false" ht="14.15" hidden="false" customHeight="false" outlineLevel="0" collapsed="false">
      <c r="A166" s="29" t="s">
        <v>175</v>
      </c>
      <c r="B166" s="30" t="s">
        <v>2360</v>
      </c>
      <c r="C166" s="31" t="n">
        <v>485</v>
      </c>
      <c r="D166" s="30" t="s">
        <v>31</v>
      </c>
      <c r="E166" s="33" t="n">
        <f aca="false">(C166*2.5)</f>
        <v>1212.5</v>
      </c>
    </row>
    <row r="167" customFormat="false" ht="26.85" hidden="false" customHeight="false" outlineLevel="0" collapsed="false">
      <c r="A167" s="29" t="s">
        <v>176</v>
      </c>
      <c r="B167" s="30" t="s">
        <v>2361</v>
      </c>
      <c r="C167" s="31" t="n">
        <v>485</v>
      </c>
      <c r="D167" s="30" t="s">
        <v>31</v>
      </c>
      <c r="E167" s="33" t="n">
        <f aca="false">(C167*2.5)</f>
        <v>1212.5</v>
      </c>
    </row>
    <row r="168" customFormat="false" ht="14.15" hidden="false" customHeight="false" outlineLevel="0" collapsed="false">
      <c r="A168" s="29" t="s">
        <v>177</v>
      </c>
      <c r="B168" s="30" t="s">
        <v>2362</v>
      </c>
      <c r="C168" s="31" t="n">
        <v>485</v>
      </c>
      <c r="D168" s="30" t="s">
        <v>31</v>
      </c>
      <c r="E168" s="33" t="n">
        <f aca="false">(C168*2.5)</f>
        <v>1212.5</v>
      </c>
    </row>
    <row r="169" customFormat="false" ht="14.15" hidden="false" customHeight="false" outlineLevel="0" collapsed="false">
      <c r="A169" s="29" t="s">
        <v>178</v>
      </c>
      <c r="B169" s="30" t="s">
        <v>2363</v>
      </c>
      <c r="C169" s="31" t="n">
        <v>485</v>
      </c>
      <c r="D169" s="30" t="s">
        <v>31</v>
      </c>
      <c r="E169" s="33" t="n">
        <f aca="false">(C169*2.5)</f>
        <v>1212.5</v>
      </c>
    </row>
    <row r="170" customFormat="false" ht="26.85" hidden="false" customHeight="false" outlineLevel="0" collapsed="false">
      <c r="A170" s="29" t="s">
        <v>179</v>
      </c>
      <c r="B170" s="30" t="s">
        <v>2364</v>
      </c>
      <c r="C170" s="31" t="n">
        <v>485</v>
      </c>
      <c r="D170" s="30" t="s">
        <v>31</v>
      </c>
      <c r="E170" s="33" t="n">
        <f aca="false">(C170*2.5)</f>
        <v>1212.5</v>
      </c>
    </row>
    <row r="171" customFormat="false" ht="26.85" hidden="false" customHeight="false" outlineLevel="0" collapsed="false">
      <c r="A171" s="29" t="s">
        <v>180</v>
      </c>
      <c r="B171" s="30" t="s">
        <v>2365</v>
      </c>
      <c r="C171" s="31" t="n">
        <v>485</v>
      </c>
      <c r="D171" s="30" t="s">
        <v>31</v>
      </c>
      <c r="E171" s="33" t="n">
        <f aca="false">(C171*2.5)</f>
        <v>1212.5</v>
      </c>
    </row>
    <row r="172" customFormat="false" ht="26.85" hidden="false" customHeight="false" outlineLevel="0" collapsed="false">
      <c r="A172" s="29" t="s">
        <v>181</v>
      </c>
      <c r="B172" s="30" t="s">
        <v>2366</v>
      </c>
      <c r="C172" s="31" t="n">
        <v>485</v>
      </c>
      <c r="D172" s="30" t="s">
        <v>31</v>
      </c>
      <c r="E172" s="33" t="n">
        <f aca="false">(C172*2.5)</f>
        <v>1212.5</v>
      </c>
    </row>
    <row r="173" customFormat="false" ht="26.85" hidden="false" customHeight="false" outlineLevel="0" collapsed="false">
      <c r="A173" s="29" t="s">
        <v>182</v>
      </c>
      <c r="B173" s="30" t="s">
        <v>2367</v>
      </c>
      <c r="C173" s="31" t="n">
        <v>80</v>
      </c>
      <c r="D173" s="32" t="n">
        <v>1</v>
      </c>
      <c r="E173" s="33" t="n">
        <f aca="false">(C173*3)</f>
        <v>240</v>
      </c>
    </row>
    <row r="174" customFormat="false" ht="14.15" hidden="false" customHeight="false" outlineLevel="0" collapsed="false">
      <c r="A174" s="29" t="s">
        <v>183</v>
      </c>
      <c r="B174" s="30" t="s">
        <v>2368</v>
      </c>
      <c r="C174" s="31" t="n">
        <v>290</v>
      </c>
      <c r="D174" s="32" t="n">
        <v>1</v>
      </c>
      <c r="E174" s="33" t="n">
        <f aca="false">(C174*3)</f>
        <v>870</v>
      </c>
    </row>
    <row r="175" customFormat="false" ht="39.55" hidden="false" customHeight="false" outlineLevel="0" collapsed="false">
      <c r="A175" s="29" t="s">
        <v>184</v>
      </c>
      <c r="B175" s="30" t="s">
        <v>2369</v>
      </c>
      <c r="C175" s="31" t="n">
        <v>485</v>
      </c>
      <c r="D175" s="30" t="s">
        <v>31</v>
      </c>
      <c r="E175" s="33" t="n">
        <f aca="false">(C175*2.5)</f>
        <v>1212.5</v>
      </c>
    </row>
    <row r="176" customFormat="false" ht="26.85" hidden="false" customHeight="false" outlineLevel="0" collapsed="false">
      <c r="A176" s="29" t="s">
        <v>185</v>
      </c>
      <c r="B176" s="30" t="s">
        <v>2370</v>
      </c>
      <c r="C176" s="31" t="n">
        <v>485</v>
      </c>
      <c r="D176" s="30" t="s">
        <v>31</v>
      </c>
      <c r="E176" s="33" t="n">
        <f aca="false">(C176*2.5)</f>
        <v>1212.5</v>
      </c>
    </row>
    <row r="177" customFormat="false" ht="26.85" hidden="false" customHeight="false" outlineLevel="0" collapsed="false">
      <c r="A177" s="29" t="s">
        <v>186</v>
      </c>
      <c r="B177" s="30" t="s">
        <v>2371</v>
      </c>
      <c r="C177" s="35" t="n">
        <v>2350</v>
      </c>
      <c r="D177" s="30" t="s">
        <v>187</v>
      </c>
      <c r="E177" s="33" t="n">
        <f aca="false">(C177*1.35)</f>
        <v>3172.5</v>
      </c>
    </row>
    <row r="178" customFormat="false" ht="14.15" hidden="false" customHeight="false" outlineLevel="0" collapsed="false">
      <c r="A178" s="29" t="s">
        <v>188</v>
      </c>
      <c r="B178" s="30" t="s">
        <v>2373</v>
      </c>
      <c r="C178" s="35" t="n">
        <v>3465</v>
      </c>
      <c r="D178" s="30" t="s">
        <v>135</v>
      </c>
      <c r="E178" s="33" t="n">
        <f aca="false">(C178*1.25)</f>
        <v>4331.25</v>
      </c>
    </row>
    <row r="179" customFormat="false" ht="14.15" hidden="false" customHeight="false" outlineLevel="0" collapsed="false">
      <c r="A179" s="29" t="s">
        <v>189</v>
      </c>
      <c r="B179" s="30" t="s">
        <v>2375</v>
      </c>
      <c r="C179" s="31" t="n">
        <v>790</v>
      </c>
      <c r="D179" s="30" t="s">
        <v>31</v>
      </c>
      <c r="E179" s="33" t="n">
        <f aca="false">(C179*1.95)</f>
        <v>1540.5</v>
      </c>
    </row>
    <row r="180" customFormat="false" ht="14.15" hidden="false" customHeight="false" outlineLevel="0" collapsed="false">
      <c r="A180" s="29" t="s">
        <v>190</v>
      </c>
      <c r="B180" s="30" t="s">
        <v>2376</v>
      </c>
      <c r="C180" s="35" t="n">
        <v>1470</v>
      </c>
      <c r="D180" s="30" t="s">
        <v>31</v>
      </c>
      <c r="E180" s="33" t="n">
        <f aca="false">(C180*1.5)</f>
        <v>2205</v>
      </c>
    </row>
    <row r="181" customFormat="false" ht="14.15" hidden="false" customHeight="false" outlineLevel="0" collapsed="false">
      <c r="A181" s="29" t="s">
        <v>191</v>
      </c>
      <c r="B181" s="30" t="s">
        <v>2378</v>
      </c>
      <c r="C181" s="31" t="n">
        <v>245</v>
      </c>
      <c r="D181" s="30" t="s">
        <v>135</v>
      </c>
      <c r="E181" s="33" t="n">
        <f aca="false">(C181*3)</f>
        <v>735</v>
      </c>
    </row>
    <row r="182" customFormat="false" ht="26.85" hidden="false" customHeight="false" outlineLevel="0" collapsed="false">
      <c r="A182" s="29" t="s">
        <v>192</v>
      </c>
      <c r="B182" s="30" t="s">
        <v>2379</v>
      </c>
      <c r="C182" s="31" t="n">
        <v>150</v>
      </c>
      <c r="D182" s="32" t="n">
        <v>1</v>
      </c>
      <c r="E182" s="33" t="n">
        <f aca="false">(C182*3)</f>
        <v>450</v>
      </c>
    </row>
    <row r="183" customFormat="false" ht="14.15" hidden="false" customHeight="false" outlineLevel="0" collapsed="false">
      <c r="A183" s="29" t="s">
        <v>193</v>
      </c>
      <c r="B183" s="30" t="s">
        <v>2380</v>
      </c>
      <c r="C183" s="35" t="n">
        <v>1830</v>
      </c>
      <c r="D183" s="30" t="s">
        <v>31</v>
      </c>
      <c r="E183" s="33" t="n">
        <f aca="false">(C183*1.4)</f>
        <v>2562</v>
      </c>
    </row>
    <row r="184" customFormat="false" ht="14.15" hidden="false" customHeight="false" outlineLevel="0" collapsed="false">
      <c r="A184" s="29" t="s">
        <v>194</v>
      </c>
      <c r="B184" s="30" t="s">
        <v>2382</v>
      </c>
      <c r="C184" s="35" t="n">
        <v>2310</v>
      </c>
      <c r="D184" s="30" t="s">
        <v>31</v>
      </c>
      <c r="E184" s="33" t="n">
        <f aca="false">(C184*1.35)</f>
        <v>3118.5</v>
      </c>
    </row>
    <row r="185" customFormat="false" ht="26.85" hidden="false" customHeight="false" outlineLevel="0" collapsed="false">
      <c r="A185" s="29" t="s">
        <v>195</v>
      </c>
      <c r="B185" s="30" t="s">
        <v>2384</v>
      </c>
      <c r="C185" s="35" t="n">
        <v>1600</v>
      </c>
      <c r="D185" s="30" t="s">
        <v>31</v>
      </c>
      <c r="E185" s="33" t="n">
        <f aca="false">(C185*1.44)</f>
        <v>2304</v>
      </c>
    </row>
    <row r="186" customFormat="false" ht="14.15" hidden="false" customHeight="false" outlineLevel="0" collapsed="false">
      <c r="A186" s="29" t="s">
        <v>196</v>
      </c>
      <c r="B186" s="30" t="s">
        <v>2386</v>
      </c>
      <c r="C186" s="35" t="n">
        <v>1600</v>
      </c>
      <c r="D186" s="30" t="s">
        <v>31</v>
      </c>
      <c r="E186" s="33" t="n">
        <f aca="false">(C186*1.44)</f>
        <v>2304</v>
      </c>
    </row>
    <row r="187" customFormat="false" ht="14.15" hidden="false" customHeight="false" outlineLevel="0" collapsed="false">
      <c r="A187" s="29" t="s">
        <v>197</v>
      </c>
      <c r="B187" s="30" t="s">
        <v>2387</v>
      </c>
      <c r="C187" s="35" t="n">
        <v>1220</v>
      </c>
      <c r="D187" s="30" t="s">
        <v>31</v>
      </c>
      <c r="E187" s="33" t="n">
        <f aca="false">(C187*1.56)</f>
        <v>1903.2</v>
      </c>
    </row>
    <row r="188" customFormat="false" ht="26.85" hidden="false" customHeight="false" outlineLevel="0" collapsed="false">
      <c r="A188" s="29" t="s">
        <v>198</v>
      </c>
      <c r="B188" s="30" t="s">
        <v>2389</v>
      </c>
      <c r="C188" s="35" t="n">
        <v>5665</v>
      </c>
      <c r="D188" s="30" t="s">
        <v>31</v>
      </c>
      <c r="E188" s="33" t="n">
        <f aca="false">(C188*1.2)</f>
        <v>6798</v>
      </c>
    </row>
    <row r="189" customFormat="false" ht="26.85" hidden="false" customHeight="false" outlineLevel="0" collapsed="false">
      <c r="A189" s="29" t="s">
        <v>199</v>
      </c>
      <c r="B189" s="30" t="s">
        <v>2391</v>
      </c>
      <c r="C189" s="35" t="n">
        <v>1510</v>
      </c>
      <c r="D189" s="30" t="s">
        <v>31</v>
      </c>
      <c r="E189" s="33" t="n">
        <f aca="false">(C189*1.49)</f>
        <v>2249.9</v>
      </c>
    </row>
    <row r="190" customFormat="false" ht="26.85" hidden="false" customHeight="false" outlineLevel="0" collapsed="false">
      <c r="A190" s="29" t="s">
        <v>200</v>
      </c>
      <c r="B190" s="30" t="s">
        <v>2393</v>
      </c>
      <c r="C190" s="35" t="n">
        <v>2260</v>
      </c>
      <c r="D190" s="30" t="s">
        <v>31</v>
      </c>
      <c r="E190" s="33" t="n">
        <f aca="false">(C190*1.36)</f>
        <v>3073.6</v>
      </c>
    </row>
    <row r="191" customFormat="false" ht="26.85" hidden="false" customHeight="false" outlineLevel="0" collapsed="false">
      <c r="A191" s="29" t="s">
        <v>201</v>
      </c>
      <c r="B191" s="30" t="s">
        <v>2395</v>
      </c>
      <c r="C191" s="35" t="n">
        <v>3770</v>
      </c>
      <c r="D191" s="30" t="s">
        <v>31</v>
      </c>
      <c r="E191" s="33" t="n">
        <f aca="false">(C191*1.22)</f>
        <v>4599.4</v>
      </c>
    </row>
    <row r="192" customFormat="false" ht="26.85" hidden="false" customHeight="false" outlineLevel="0" collapsed="false">
      <c r="A192" s="29" t="s">
        <v>202</v>
      </c>
      <c r="B192" s="30" t="s">
        <v>2397</v>
      </c>
      <c r="C192" s="35" t="n">
        <v>3170</v>
      </c>
      <c r="D192" s="30" t="s">
        <v>31</v>
      </c>
      <c r="E192" s="33" t="n">
        <f aca="false">(C192*1.28)</f>
        <v>4057.6</v>
      </c>
    </row>
    <row r="193" customFormat="false" ht="14.15" hidden="false" customHeight="false" outlineLevel="0" collapsed="false">
      <c r="A193" s="29" t="s">
        <v>203</v>
      </c>
      <c r="B193" s="30" t="s">
        <v>2399</v>
      </c>
      <c r="C193" s="35" t="n">
        <v>3455</v>
      </c>
      <c r="D193" s="30" t="s">
        <v>31</v>
      </c>
      <c r="E193" s="33" t="n">
        <f aca="false">(C193*1.25)</f>
        <v>4318.75</v>
      </c>
    </row>
    <row r="194" customFormat="false" ht="26.85" hidden="false" customHeight="false" outlineLevel="0" collapsed="false">
      <c r="A194" s="29" t="s">
        <v>204</v>
      </c>
      <c r="B194" s="30" t="s">
        <v>2401</v>
      </c>
      <c r="C194" s="31" t="n">
        <v>485</v>
      </c>
      <c r="D194" s="30" t="s">
        <v>31</v>
      </c>
      <c r="E194" s="33" t="n">
        <f aca="false">(C194*2.5)</f>
        <v>1212.5</v>
      </c>
    </row>
    <row r="195" customFormat="false" ht="14.15" hidden="false" customHeight="false" outlineLevel="0" collapsed="false">
      <c r="A195" s="29" t="s">
        <v>205</v>
      </c>
      <c r="B195" s="30" t="s">
        <v>2402</v>
      </c>
      <c r="C195" s="31" t="n">
        <v>485</v>
      </c>
      <c r="D195" s="30" t="s">
        <v>31</v>
      </c>
      <c r="E195" s="33" t="n">
        <f aca="false">(C195*2.5)</f>
        <v>1212.5</v>
      </c>
    </row>
    <row r="196" customFormat="false" ht="14.15" hidden="false" customHeight="false" outlineLevel="0" collapsed="false">
      <c r="A196" s="29" t="s">
        <v>206</v>
      </c>
      <c r="B196" s="30" t="s">
        <v>2403</v>
      </c>
      <c r="C196" s="31" t="n">
        <v>485</v>
      </c>
      <c r="D196" s="30" t="s">
        <v>31</v>
      </c>
      <c r="E196" s="33" t="n">
        <f aca="false">(C196*2.5)</f>
        <v>1212.5</v>
      </c>
    </row>
    <row r="197" customFormat="false" ht="14.15" hidden="false" customHeight="false" outlineLevel="0" collapsed="false">
      <c r="A197" s="29" t="s">
        <v>207</v>
      </c>
      <c r="B197" s="30" t="s">
        <v>2404</v>
      </c>
      <c r="C197" s="31" t="n">
        <v>485</v>
      </c>
      <c r="D197" s="30" t="s">
        <v>31</v>
      </c>
      <c r="E197" s="33" t="n">
        <f aca="false">(C197*2.5)</f>
        <v>1212.5</v>
      </c>
    </row>
    <row r="198" customFormat="false" ht="26.85" hidden="false" customHeight="false" outlineLevel="0" collapsed="false">
      <c r="A198" s="29" t="s">
        <v>208</v>
      </c>
      <c r="B198" s="30" t="s">
        <v>2405</v>
      </c>
      <c r="C198" s="31" t="n">
        <v>485</v>
      </c>
      <c r="D198" s="30" t="s">
        <v>31</v>
      </c>
      <c r="E198" s="33" t="n">
        <f aca="false">(C198*2.5)</f>
        <v>1212.5</v>
      </c>
    </row>
    <row r="199" customFormat="false" ht="14.15" hidden="false" customHeight="false" outlineLevel="0" collapsed="false">
      <c r="A199" s="29" t="s">
        <v>209</v>
      </c>
      <c r="B199" s="30" t="s">
        <v>2406</v>
      </c>
      <c r="C199" s="31" t="n">
        <v>485</v>
      </c>
      <c r="D199" s="30" t="s">
        <v>31</v>
      </c>
      <c r="E199" s="33" t="n">
        <f aca="false">(C199*2.5)</f>
        <v>1212.5</v>
      </c>
    </row>
    <row r="200" customFormat="false" ht="26.85" hidden="false" customHeight="false" outlineLevel="0" collapsed="false">
      <c r="A200" s="29" t="s">
        <v>210</v>
      </c>
      <c r="B200" s="30" t="s">
        <v>2407</v>
      </c>
      <c r="C200" s="31" t="n">
        <v>485</v>
      </c>
      <c r="D200" s="30" t="s">
        <v>31</v>
      </c>
      <c r="E200" s="33" t="n">
        <f aca="false">(C200*2.5)</f>
        <v>1212.5</v>
      </c>
    </row>
    <row r="201" customFormat="false" ht="14.15" hidden="false" customHeight="false" outlineLevel="0" collapsed="false">
      <c r="A201" s="29" t="s">
        <v>211</v>
      </c>
      <c r="B201" s="30" t="s">
        <v>2408</v>
      </c>
      <c r="C201" s="31" t="n">
        <v>485</v>
      </c>
      <c r="D201" s="30" t="s">
        <v>31</v>
      </c>
      <c r="E201" s="33" t="n">
        <f aca="false">(C201*2.5)</f>
        <v>1212.5</v>
      </c>
    </row>
    <row r="202" customFormat="false" ht="26.85" hidden="false" customHeight="false" outlineLevel="0" collapsed="false">
      <c r="A202" s="29" t="s">
        <v>212</v>
      </c>
      <c r="B202" s="30" t="s">
        <v>2409</v>
      </c>
      <c r="C202" s="31" t="n">
        <v>485</v>
      </c>
      <c r="D202" s="30" t="s">
        <v>31</v>
      </c>
      <c r="E202" s="33" t="n">
        <f aca="false">(C202*2.5)</f>
        <v>1212.5</v>
      </c>
    </row>
    <row r="203" customFormat="false" ht="14.15" hidden="false" customHeight="false" outlineLevel="0" collapsed="false">
      <c r="A203" s="29" t="s">
        <v>213</v>
      </c>
      <c r="B203" s="30" t="s">
        <v>2410</v>
      </c>
      <c r="C203" s="31" t="n">
        <v>485</v>
      </c>
      <c r="D203" s="30" t="s">
        <v>31</v>
      </c>
      <c r="E203" s="33" t="n">
        <f aca="false">(C203*2.5)</f>
        <v>1212.5</v>
      </c>
    </row>
    <row r="204" customFormat="false" ht="26.85" hidden="false" customHeight="false" outlineLevel="0" collapsed="false">
      <c r="A204" s="29" t="s">
        <v>214</v>
      </c>
      <c r="B204" s="30" t="s">
        <v>2411</v>
      </c>
      <c r="C204" s="31" t="n">
        <v>485</v>
      </c>
      <c r="D204" s="30" t="s">
        <v>31</v>
      </c>
      <c r="E204" s="33" t="n">
        <f aca="false">(C204*2.5)</f>
        <v>1212.5</v>
      </c>
    </row>
    <row r="205" customFormat="false" ht="26.85" hidden="false" customHeight="false" outlineLevel="0" collapsed="false">
      <c r="A205" s="29" t="s">
        <v>215</v>
      </c>
      <c r="B205" s="30" t="s">
        <v>2412</v>
      </c>
      <c r="C205" s="31" t="n">
        <v>485</v>
      </c>
      <c r="D205" s="30" t="s">
        <v>31</v>
      </c>
      <c r="E205" s="33" t="n">
        <f aca="false">(C205*2.5)</f>
        <v>1212.5</v>
      </c>
    </row>
    <row r="206" customFormat="false" ht="14.15" hidden="false" customHeight="false" outlineLevel="0" collapsed="false">
      <c r="A206" s="29" t="s">
        <v>216</v>
      </c>
      <c r="B206" s="30" t="s">
        <v>2413</v>
      </c>
      <c r="C206" s="31" t="n">
        <v>485</v>
      </c>
      <c r="D206" s="30" t="s">
        <v>31</v>
      </c>
      <c r="E206" s="33" t="n">
        <f aca="false">(C206*2.5)</f>
        <v>1212.5</v>
      </c>
    </row>
    <row r="207" customFormat="false" ht="26.85" hidden="false" customHeight="false" outlineLevel="0" collapsed="false">
      <c r="A207" s="29" t="s">
        <v>217</v>
      </c>
      <c r="B207" s="30" t="s">
        <v>2414</v>
      </c>
      <c r="C207" s="31" t="n">
        <v>485</v>
      </c>
      <c r="D207" s="30" t="s">
        <v>31</v>
      </c>
      <c r="E207" s="33" t="n">
        <f aca="false">(C207*2.5)</f>
        <v>1212.5</v>
      </c>
    </row>
    <row r="208" customFormat="false" ht="26.85" hidden="false" customHeight="false" outlineLevel="0" collapsed="false">
      <c r="A208" s="29" t="s">
        <v>218</v>
      </c>
      <c r="B208" s="30" t="s">
        <v>2415</v>
      </c>
      <c r="C208" s="31" t="n">
        <v>485</v>
      </c>
      <c r="D208" s="30" t="s">
        <v>31</v>
      </c>
      <c r="E208" s="33" t="n">
        <f aca="false">(C208*2.5)</f>
        <v>1212.5</v>
      </c>
    </row>
    <row r="209" customFormat="false" ht="14.15" hidden="false" customHeight="false" outlineLevel="0" collapsed="false">
      <c r="A209" s="29" t="s">
        <v>219</v>
      </c>
      <c r="B209" s="30" t="s">
        <v>2416</v>
      </c>
      <c r="C209" s="31" t="n">
        <v>485</v>
      </c>
      <c r="D209" s="30" t="s">
        <v>31</v>
      </c>
      <c r="E209" s="33" t="n">
        <f aca="false">(C209*2.5)</f>
        <v>1212.5</v>
      </c>
    </row>
    <row r="210" customFormat="false" ht="26.85" hidden="false" customHeight="false" outlineLevel="0" collapsed="false">
      <c r="A210" s="29" t="s">
        <v>220</v>
      </c>
      <c r="B210" s="30" t="s">
        <v>2417</v>
      </c>
      <c r="C210" s="31" t="n">
        <v>485</v>
      </c>
      <c r="D210" s="30" t="s">
        <v>31</v>
      </c>
      <c r="E210" s="33" t="n">
        <f aca="false">(C210*2.5)</f>
        <v>1212.5</v>
      </c>
    </row>
    <row r="211" customFormat="false" ht="14.15" hidden="false" customHeight="false" outlineLevel="0" collapsed="false">
      <c r="A211" s="29" t="s">
        <v>221</v>
      </c>
      <c r="B211" s="30" t="s">
        <v>2418</v>
      </c>
      <c r="C211" s="31" t="n">
        <v>485</v>
      </c>
      <c r="D211" s="30" t="s">
        <v>31</v>
      </c>
      <c r="E211" s="33" t="n">
        <f aca="false">(C211*2.5)</f>
        <v>1212.5</v>
      </c>
    </row>
    <row r="212" customFormat="false" ht="26.85" hidden="false" customHeight="false" outlineLevel="0" collapsed="false">
      <c r="A212" s="29" t="s">
        <v>222</v>
      </c>
      <c r="B212" s="30" t="s">
        <v>2419</v>
      </c>
      <c r="C212" s="31" t="n">
        <v>485</v>
      </c>
      <c r="D212" s="30" t="s">
        <v>31</v>
      </c>
      <c r="E212" s="33" t="n">
        <f aca="false">(C212*2.5)</f>
        <v>1212.5</v>
      </c>
    </row>
    <row r="213" customFormat="false" ht="26.85" hidden="false" customHeight="false" outlineLevel="0" collapsed="false">
      <c r="A213" s="29" t="s">
        <v>223</v>
      </c>
      <c r="B213" s="30" t="s">
        <v>2420</v>
      </c>
      <c r="C213" s="31" t="n">
        <v>485</v>
      </c>
      <c r="D213" s="30" t="s">
        <v>31</v>
      </c>
      <c r="E213" s="33" t="n">
        <f aca="false">(C213*2.5)</f>
        <v>1212.5</v>
      </c>
    </row>
    <row r="214" customFormat="false" ht="14.15" hidden="false" customHeight="false" outlineLevel="0" collapsed="false">
      <c r="A214" s="29" t="s">
        <v>224</v>
      </c>
      <c r="B214" s="30" t="s">
        <v>2421</v>
      </c>
      <c r="C214" s="31" t="n">
        <v>485</v>
      </c>
      <c r="D214" s="30" t="s">
        <v>31</v>
      </c>
      <c r="E214" s="33" t="n">
        <f aca="false">(C214*2.5)</f>
        <v>1212.5</v>
      </c>
    </row>
    <row r="215" customFormat="false" ht="179.1" hidden="false" customHeight="false" outlineLevel="0" collapsed="false">
      <c r="A215" s="29" t="s">
        <v>225</v>
      </c>
      <c r="B215" s="30" t="s">
        <v>2422</v>
      </c>
      <c r="C215" s="31" t="n">
        <v>485</v>
      </c>
      <c r="D215" s="30" t="s">
        <v>31</v>
      </c>
      <c r="E215" s="33" t="n">
        <f aca="false">(C215*2.5)</f>
        <v>1212.5</v>
      </c>
    </row>
    <row r="216" customFormat="false" ht="14.15" hidden="false" customHeight="false" outlineLevel="0" collapsed="false">
      <c r="A216" s="29" t="s">
        <v>226</v>
      </c>
      <c r="B216" s="30" t="s">
        <v>2423</v>
      </c>
      <c r="C216" s="31" t="n">
        <v>485</v>
      </c>
      <c r="D216" s="30" t="s">
        <v>31</v>
      </c>
      <c r="E216" s="33" t="n">
        <f aca="false">(C216*2.5)</f>
        <v>1212.5</v>
      </c>
    </row>
    <row r="217" customFormat="false" ht="26.85" hidden="false" customHeight="false" outlineLevel="0" collapsed="false">
      <c r="A217" s="29" t="s">
        <v>227</v>
      </c>
      <c r="B217" s="30" t="s">
        <v>2424</v>
      </c>
      <c r="C217" s="35" t="n">
        <v>1420</v>
      </c>
      <c r="D217" s="30" t="s">
        <v>56</v>
      </c>
      <c r="E217" s="33" t="n">
        <f aca="false">(C217*1.5)</f>
        <v>2130</v>
      </c>
    </row>
    <row r="218" customFormat="false" ht="14.15" hidden="false" customHeight="false" outlineLevel="0" collapsed="false">
      <c r="A218" s="29" t="s">
        <v>228</v>
      </c>
      <c r="B218" s="30" t="s">
        <v>2425</v>
      </c>
      <c r="C218" s="35" t="n">
        <v>1420</v>
      </c>
      <c r="D218" s="30" t="s">
        <v>56</v>
      </c>
      <c r="E218" s="33" t="n">
        <f aca="false">(C218*1.5)</f>
        <v>2130</v>
      </c>
    </row>
    <row r="219" customFormat="false" ht="14.15" hidden="false" customHeight="false" outlineLevel="0" collapsed="false">
      <c r="A219" s="29" t="s">
        <v>229</v>
      </c>
      <c r="B219" s="30" t="s">
        <v>2426</v>
      </c>
      <c r="C219" s="35" t="n">
        <v>2270</v>
      </c>
      <c r="D219" s="30" t="s">
        <v>56</v>
      </c>
      <c r="E219" s="33" t="n">
        <f aca="false">(C219*1.36)</f>
        <v>3087.2</v>
      </c>
    </row>
    <row r="220" customFormat="false" ht="179.1" hidden="false" customHeight="false" outlineLevel="0" collapsed="false">
      <c r="A220" s="29" t="s">
        <v>230</v>
      </c>
      <c r="B220" s="30" t="s">
        <v>2428</v>
      </c>
      <c r="C220" s="35" t="n">
        <v>3330</v>
      </c>
      <c r="D220" s="30" t="s">
        <v>31</v>
      </c>
      <c r="E220" s="33" t="n">
        <f aca="false">(C220*1.26)</f>
        <v>4195.8</v>
      </c>
    </row>
    <row r="221" customFormat="false" ht="179.1" hidden="false" customHeight="false" outlineLevel="0" collapsed="false">
      <c r="A221" s="29" t="s">
        <v>231</v>
      </c>
      <c r="B221" s="30" t="s">
        <v>2430</v>
      </c>
      <c r="C221" s="35" t="n">
        <v>2880</v>
      </c>
      <c r="D221" s="30" t="s">
        <v>31</v>
      </c>
      <c r="E221" s="33" t="n">
        <f aca="false">(C221*1.31)</f>
        <v>3772.8</v>
      </c>
    </row>
    <row r="222" customFormat="false" ht="14.15" hidden="false" customHeight="false" outlineLevel="0" collapsed="false">
      <c r="A222" s="29" t="s">
        <v>232</v>
      </c>
      <c r="B222" s="30" t="s">
        <v>2431</v>
      </c>
      <c r="C222" s="35" t="n">
        <v>5740</v>
      </c>
      <c r="D222" s="30" t="s">
        <v>31</v>
      </c>
      <c r="E222" s="33" t="n">
        <f aca="false">(C222*1.2)</f>
        <v>6888</v>
      </c>
    </row>
    <row r="223" customFormat="false" ht="14.15" hidden="false" customHeight="false" outlineLevel="0" collapsed="false">
      <c r="A223" s="29" t="s">
        <v>233</v>
      </c>
      <c r="B223" s="30" t="s">
        <v>2433</v>
      </c>
      <c r="C223" s="35" t="n">
        <v>2730</v>
      </c>
      <c r="D223" s="30" t="s">
        <v>31</v>
      </c>
      <c r="E223" s="33" t="n">
        <f aca="false">(C223*1.32)</f>
        <v>3603.6</v>
      </c>
    </row>
    <row r="224" customFormat="false" ht="26.85" hidden="false" customHeight="false" outlineLevel="0" collapsed="false">
      <c r="A224" s="29" t="s">
        <v>234</v>
      </c>
      <c r="B224" s="30" t="s">
        <v>2435</v>
      </c>
      <c r="C224" s="35" t="n">
        <v>5280</v>
      </c>
      <c r="D224" s="30" t="s">
        <v>235</v>
      </c>
      <c r="E224" s="33" t="n">
        <f aca="false">(C224*1.2)</f>
        <v>6336</v>
      </c>
    </row>
    <row r="225" customFormat="false" ht="39.55" hidden="false" customHeight="false" outlineLevel="0" collapsed="false">
      <c r="A225" s="29" t="s">
        <v>236</v>
      </c>
      <c r="B225" s="30" t="s">
        <v>2437</v>
      </c>
      <c r="C225" s="35" t="n">
        <v>3170</v>
      </c>
      <c r="D225" s="30" t="s">
        <v>237</v>
      </c>
      <c r="E225" s="33" t="n">
        <f aca="false">(C225*1.28)</f>
        <v>4057.6</v>
      </c>
    </row>
    <row r="226" customFormat="false" ht="26.85" hidden="false" customHeight="false" outlineLevel="0" collapsed="false">
      <c r="A226" s="29" t="s">
        <v>238</v>
      </c>
      <c r="B226" s="30" t="s">
        <v>2438</v>
      </c>
      <c r="C226" s="31" t="n">
        <v>485</v>
      </c>
      <c r="D226" s="30" t="s">
        <v>31</v>
      </c>
      <c r="E226" s="33" t="n">
        <f aca="false">(C226*2.5)</f>
        <v>1212.5</v>
      </c>
    </row>
    <row r="227" customFormat="false" ht="26.85" hidden="false" customHeight="false" outlineLevel="0" collapsed="false">
      <c r="A227" s="29" t="s">
        <v>239</v>
      </c>
      <c r="B227" s="30" t="s">
        <v>2439</v>
      </c>
      <c r="C227" s="35" t="n">
        <v>12600</v>
      </c>
      <c r="D227" s="30" t="s">
        <v>31</v>
      </c>
      <c r="E227" s="33" t="n">
        <f aca="false">(C227*1.2)</f>
        <v>15120</v>
      </c>
    </row>
    <row r="228" customFormat="false" ht="39.55" hidden="false" customHeight="false" outlineLevel="0" collapsed="false">
      <c r="A228" s="29" t="s">
        <v>240</v>
      </c>
      <c r="B228" s="30" t="s">
        <v>2441</v>
      </c>
      <c r="C228" s="35" t="n">
        <v>8990</v>
      </c>
      <c r="D228" s="30" t="s">
        <v>56</v>
      </c>
      <c r="E228" s="33" t="n">
        <f aca="false">(C228*1.2)</f>
        <v>10788</v>
      </c>
    </row>
    <row r="229" customFormat="false" ht="26.85" hidden="false" customHeight="false" outlineLevel="0" collapsed="false">
      <c r="A229" s="29" t="s">
        <v>241</v>
      </c>
      <c r="B229" s="30" t="s">
        <v>2443</v>
      </c>
      <c r="C229" s="35" t="n">
        <v>11290</v>
      </c>
      <c r="D229" s="30" t="s">
        <v>31</v>
      </c>
      <c r="E229" s="33" t="n">
        <f aca="false">(C229*1.2)</f>
        <v>13548</v>
      </c>
    </row>
    <row r="230" customFormat="false" ht="115.65" hidden="false" customHeight="false" outlineLevel="0" collapsed="false">
      <c r="A230" s="29" t="s">
        <v>242</v>
      </c>
      <c r="B230" s="30" t="s">
        <v>2445</v>
      </c>
      <c r="C230" s="35" t="n">
        <v>1400</v>
      </c>
      <c r="D230" s="30" t="s">
        <v>31</v>
      </c>
      <c r="E230" s="33" t="n">
        <f aca="false">(C230*1.5)</f>
        <v>2100</v>
      </c>
    </row>
    <row r="231" customFormat="false" ht="26.85" hidden="false" customHeight="false" outlineLevel="0" collapsed="false">
      <c r="A231" s="29" t="s">
        <v>243</v>
      </c>
      <c r="B231" s="30" t="s">
        <v>2447</v>
      </c>
      <c r="C231" s="35" t="n">
        <v>1595</v>
      </c>
      <c r="D231" s="30" t="s">
        <v>31</v>
      </c>
      <c r="E231" s="33" t="n">
        <f aca="false">(C231*1.44)</f>
        <v>2296.8</v>
      </c>
    </row>
    <row r="232" customFormat="false" ht="26.85" hidden="false" customHeight="false" outlineLevel="0" collapsed="false">
      <c r="A232" s="29" t="s">
        <v>244</v>
      </c>
      <c r="B232" s="30" t="s">
        <v>2449</v>
      </c>
      <c r="C232" s="35" t="n">
        <v>2300</v>
      </c>
      <c r="D232" s="30" t="s">
        <v>31</v>
      </c>
      <c r="E232" s="33" t="n">
        <f aca="false">(C232*1.35)</f>
        <v>3105</v>
      </c>
    </row>
    <row r="233" customFormat="false" ht="39.55" hidden="false" customHeight="false" outlineLevel="0" collapsed="false">
      <c r="A233" s="29" t="s">
        <v>245</v>
      </c>
      <c r="B233" s="30" t="s">
        <v>2451</v>
      </c>
      <c r="C233" s="35" t="n">
        <v>2565</v>
      </c>
      <c r="D233" s="30" t="s">
        <v>31</v>
      </c>
      <c r="E233" s="33" t="n">
        <f aca="false">(C233*1.33)</f>
        <v>3411.45</v>
      </c>
    </row>
    <row r="234" customFormat="false" ht="115.65" hidden="false" customHeight="false" outlineLevel="0" collapsed="false">
      <c r="A234" s="29" t="s">
        <v>246</v>
      </c>
      <c r="B234" s="30" t="s">
        <v>2453</v>
      </c>
      <c r="C234" s="35" t="n">
        <v>3030</v>
      </c>
      <c r="D234" s="30" t="s">
        <v>31</v>
      </c>
      <c r="E234" s="33" t="n">
        <f aca="false">(C234*1.3)</f>
        <v>3939</v>
      </c>
    </row>
    <row r="235" customFormat="false" ht="26.85" hidden="false" customHeight="false" outlineLevel="0" collapsed="false">
      <c r="A235" s="29" t="s">
        <v>247</v>
      </c>
      <c r="B235" s="30" t="s">
        <v>2455</v>
      </c>
      <c r="C235" s="35" t="n">
        <v>1820</v>
      </c>
      <c r="D235" s="30" t="s">
        <v>237</v>
      </c>
      <c r="E235" s="33" t="n">
        <f aca="false">(C235*1.4)</f>
        <v>2548</v>
      </c>
    </row>
    <row r="236" customFormat="false" ht="26.85" hidden="false" customHeight="false" outlineLevel="0" collapsed="false">
      <c r="A236" s="29" t="s">
        <v>248</v>
      </c>
      <c r="B236" s="30" t="s">
        <v>2457</v>
      </c>
      <c r="C236" s="35" t="n">
        <v>3780</v>
      </c>
      <c r="D236" s="30" t="s">
        <v>31</v>
      </c>
      <c r="E236" s="33" t="n">
        <f aca="false">(C236*1.22)</f>
        <v>4611.6</v>
      </c>
    </row>
    <row r="237" customFormat="false" ht="115.65" hidden="false" customHeight="false" outlineLevel="0" collapsed="false">
      <c r="A237" s="29" t="s">
        <v>249</v>
      </c>
      <c r="B237" s="30" t="s">
        <v>2459</v>
      </c>
      <c r="C237" s="35" t="n">
        <v>1820</v>
      </c>
      <c r="D237" s="30" t="s">
        <v>31</v>
      </c>
      <c r="E237" s="33" t="n">
        <f aca="false">(C237*1.4)</f>
        <v>2548</v>
      </c>
    </row>
    <row r="238" customFormat="false" ht="26.85" hidden="false" customHeight="false" outlineLevel="0" collapsed="false">
      <c r="A238" s="29" t="s">
        <v>250</v>
      </c>
      <c r="B238" s="30" t="s">
        <v>2460</v>
      </c>
      <c r="C238" s="35" t="n">
        <v>3020</v>
      </c>
      <c r="D238" s="30" t="s">
        <v>31</v>
      </c>
      <c r="E238" s="33" t="n">
        <f aca="false">(C238*1.3)</f>
        <v>3926</v>
      </c>
    </row>
    <row r="239" customFormat="false" ht="26.85" hidden="false" customHeight="false" outlineLevel="0" collapsed="false">
      <c r="A239" s="29" t="s">
        <v>251</v>
      </c>
      <c r="B239" s="30" t="s">
        <v>2462</v>
      </c>
      <c r="C239" s="35" t="n">
        <v>14830</v>
      </c>
      <c r="D239" s="30" t="s">
        <v>31</v>
      </c>
      <c r="E239" s="33" t="n">
        <f aca="false">(C239*1.2)</f>
        <v>17796</v>
      </c>
    </row>
    <row r="240" customFormat="false" ht="179.1" hidden="false" customHeight="false" outlineLevel="0" collapsed="false">
      <c r="A240" s="29" t="s">
        <v>252</v>
      </c>
      <c r="B240" s="30" t="s">
        <v>2464</v>
      </c>
      <c r="C240" s="35" t="n">
        <v>16765</v>
      </c>
      <c r="D240" s="30" t="s">
        <v>31</v>
      </c>
      <c r="E240" s="33" t="n">
        <f aca="false">(C240*1.2)</f>
        <v>20118</v>
      </c>
    </row>
    <row r="241" customFormat="false" ht="14.15" hidden="false" customHeight="false" outlineLevel="0" collapsed="false">
      <c r="A241" s="29" t="s">
        <v>253</v>
      </c>
      <c r="B241" s="30" t="s">
        <v>2466</v>
      </c>
      <c r="C241" s="35" t="n">
        <v>10860</v>
      </c>
      <c r="D241" s="30" t="s">
        <v>31</v>
      </c>
      <c r="E241" s="33" t="n">
        <f aca="false">(C241*1.2)</f>
        <v>13032</v>
      </c>
    </row>
    <row r="242" customFormat="false" ht="179.1" hidden="false" customHeight="false" outlineLevel="0" collapsed="false">
      <c r="A242" s="29" t="s">
        <v>254</v>
      </c>
      <c r="B242" s="30" t="s">
        <v>2468</v>
      </c>
      <c r="C242" s="35" t="n">
        <v>14125</v>
      </c>
      <c r="D242" s="30" t="s">
        <v>31</v>
      </c>
      <c r="E242" s="33" t="n">
        <f aca="false">(C242*1.2)</f>
        <v>16950</v>
      </c>
    </row>
    <row r="243" customFormat="false" ht="26.85" hidden="false" customHeight="false" outlineLevel="0" collapsed="false">
      <c r="A243" s="29" t="s">
        <v>255</v>
      </c>
      <c r="B243" s="30" t="s">
        <v>2470</v>
      </c>
      <c r="C243" s="35" t="n">
        <v>5995</v>
      </c>
      <c r="D243" s="30" t="s">
        <v>31</v>
      </c>
      <c r="E243" s="33" t="n">
        <f aca="false">(C243*1.2)</f>
        <v>7194</v>
      </c>
    </row>
    <row r="244" customFormat="false" ht="26.85" hidden="false" customHeight="false" outlineLevel="0" collapsed="false">
      <c r="A244" s="29" t="s">
        <v>256</v>
      </c>
      <c r="B244" s="30" t="s">
        <v>2472</v>
      </c>
      <c r="C244" s="35" t="n">
        <v>4260</v>
      </c>
      <c r="D244" s="30" t="s">
        <v>31</v>
      </c>
      <c r="E244" s="33" t="n">
        <f aca="false">(C244*1.2)</f>
        <v>5112</v>
      </c>
    </row>
    <row r="245" customFormat="false" ht="179.1" hidden="false" customHeight="false" outlineLevel="0" collapsed="false">
      <c r="A245" s="29" t="s">
        <v>257</v>
      </c>
      <c r="B245" s="30" t="s">
        <v>2474</v>
      </c>
      <c r="C245" s="35" t="n">
        <v>12530</v>
      </c>
      <c r="D245" s="30" t="s">
        <v>31</v>
      </c>
      <c r="E245" s="33" t="n">
        <f aca="false">(C245*1.2)</f>
        <v>15036</v>
      </c>
    </row>
    <row r="246" customFormat="false" ht="26.85" hidden="false" customHeight="false" outlineLevel="0" collapsed="false">
      <c r="A246" s="29" t="s">
        <v>258</v>
      </c>
      <c r="B246" s="30" t="s">
        <v>2476</v>
      </c>
      <c r="C246" s="35" t="n">
        <v>5665</v>
      </c>
      <c r="D246" s="30" t="s">
        <v>31</v>
      </c>
      <c r="E246" s="33" t="n">
        <f aca="false">(C246*1.2)</f>
        <v>6798</v>
      </c>
    </row>
    <row r="247" customFormat="false" ht="26.85" hidden="false" customHeight="false" outlineLevel="0" collapsed="false">
      <c r="A247" s="29" t="s">
        <v>259</v>
      </c>
      <c r="B247" s="30" t="s">
        <v>2477</v>
      </c>
      <c r="C247" s="35" t="n">
        <v>13905</v>
      </c>
      <c r="D247" s="30" t="s">
        <v>31</v>
      </c>
      <c r="E247" s="33" t="n">
        <f aca="false">(C247*1.2)</f>
        <v>16686</v>
      </c>
    </row>
    <row r="248" customFormat="false" ht="26.85" hidden="false" customHeight="false" outlineLevel="0" collapsed="false">
      <c r="A248" s="29" t="s">
        <v>260</v>
      </c>
      <c r="B248" s="30" t="s">
        <v>2479</v>
      </c>
      <c r="C248" s="35" t="n">
        <v>3895</v>
      </c>
      <c r="D248" s="30" t="s">
        <v>31</v>
      </c>
      <c r="E248" s="33" t="n">
        <f aca="false">(C248*1.22)</f>
        <v>4751.9</v>
      </c>
    </row>
    <row r="249" customFormat="false" ht="14.15" hidden="false" customHeight="false" outlineLevel="0" collapsed="false">
      <c r="A249" s="29" t="s">
        <v>261</v>
      </c>
      <c r="B249" s="30" t="s">
        <v>2481</v>
      </c>
      <c r="C249" s="35" t="n">
        <v>3015</v>
      </c>
      <c r="D249" s="30" t="s">
        <v>31</v>
      </c>
      <c r="E249" s="33" t="n">
        <f aca="false">(C249*1.3)</f>
        <v>3919.5</v>
      </c>
    </row>
    <row r="250" customFormat="false" ht="14.15" hidden="false" customHeight="false" outlineLevel="0" collapsed="false">
      <c r="A250" s="29" t="s">
        <v>262</v>
      </c>
      <c r="B250" s="30" t="s">
        <v>2483</v>
      </c>
      <c r="C250" s="35" t="n">
        <v>14995</v>
      </c>
      <c r="D250" s="30" t="s">
        <v>31</v>
      </c>
      <c r="E250" s="33" t="n">
        <f aca="false">(C250*1.2)</f>
        <v>17994</v>
      </c>
    </row>
    <row r="251" customFormat="false" ht="179.1" hidden="false" customHeight="false" outlineLevel="0" collapsed="false">
      <c r="A251" s="29" t="s">
        <v>263</v>
      </c>
      <c r="B251" s="30" t="s">
        <v>2485</v>
      </c>
      <c r="C251" s="35" t="n">
        <v>4235</v>
      </c>
      <c r="D251" s="30" t="s">
        <v>31</v>
      </c>
      <c r="E251" s="33" t="n">
        <f aca="false">(C251*1.2)</f>
        <v>5082</v>
      </c>
    </row>
    <row r="252" customFormat="false" ht="179.1" hidden="false" customHeight="false" outlineLevel="0" collapsed="false">
      <c r="A252" s="29" t="s">
        <v>264</v>
      </c>
      <c r="B252" s="30" t="s">
        <v>2487</v>
      </c>
      <c r="C252" s="35" t="n">
        <v>7065</v>
      </c>
      <c r="D252" s="30" t="s">
        <v>31</v>
      </c>
      <c r="E252" s="33" t="n">
        <f aca="false">(C252*1.2)</f>
        <v>8478</v>
      </c>
    </row>
    <row r="253" customFormat="false" ht="14.15" hidden="false" customHeight="false" outlineLevel="0" collapsed="false">
      <c r="A253" s="29" t="s">
        <v>265</v>
      </c>
      <c r="B253" s="30" t="s">
        <v>2489</v>
      </c>
      <c r="C253" s="35" t="n">
        <v>16215</v>
      </c>
      <c r="D253" s="30" t="s">
        <v>31</v>
      </c>
      <c r="E253" s="33" t="n">
        <f aca="false">(C253*1.2)</f>
        <v>19458</v>
      </c>
    </row>
    <row r="254" customFormat="false" ht="26.85" hidden="false" customHeight="false" outlineLevel="0" collapsed="false">
      <c r="A254" s="29" t="s">
        <v>266</v>
      </c>
      <c r="B254" s="30" t="s">
        <v>2491</v>
      </c>
      <c r="C254" s="31" t="n">
        <v>770</v>
      </c>
      <c r="D254" s="30" t="s">
        <v>73</v>
      </c>
      <c r="E254" s="33" t="n">
        <f aca="false">(C254*1.95)</f>
        <v>1501.5</v>
      </c>
    </row>
    <row r="255" customFormat="false" ht="14.15" hidden="false" customHeight="false" outlineLevel="0" collapsed="false">
      <c r="A255" s="29" t="s">
        <v>267</v>
      </c>
      <c r="B255" s="30" t="s">
        <v>2492</v>
      </c>
      <c r="C255" s="31" t="n">
        <v>165</v>
      </c>
      <c r="D255" s="32" t="n">
        <v>1</v>
      </c>
      <c r="E255" s="33" t="n">
        <f aca="false">(C255*3)</f>
        <v>495</v>
      </c>
    </row>
    <row r="256" customFormat="false" ht="14.15" hidden="false" customHeight="false" outlineLevel="0" collapsed="false">
      <c r="A256" s="29" t="s">
        <v>268</v>
      </c>
      <c r="B256" s="30" t="s">
        <v>2493</v>
      </c>
      <c r="C256" s="31" t="n">
        <v>125</v>
      </c>
      <c r="D256" s="32" t="n">
        <v>1</v>
      </c>
      <c r="E256" s="33" t="n">
        <f aca="false">(C256*3)</f>
        <v>375</v>
      </c>
    </row>
    <row r="257" customFormat="false" ht="26.85" hidden="false" customHeight="false" outlineLevel="0" collapsed="false">
      <c r="A257" s="29" t="s">
        <v>269</v>
      </c>
      <c r="B257" s="30" t="s">
        <v>2494</v>
      </c>
      <c r="C257" s="31" t="n">
        <v>475</v>
      </c>
      <c r="D257" s="32" t="n">
        <v>1</v>
      </c>
      <c r="E257" s="33" t="n">
        <f aca="false">(C257*2.5)</f>
        <v>1187.5</v>
      </c>
    </row>
    <row r="258" customFormat="false" ht="39.55" hidden="false" customHeight="false" outlineLevel="0" collapsed="false">
      <c r="A258" s="29" t="s">
        <v>270</v>
      </c>
      <c r="B258" s="30" t="s">
        <v>2495</v>
      </c>
      <c r="C258" s="35" t="n">
        <v>2260</v>
      </c>
      <c r="D258" s="30" t="s">
        <v>271</v>
      </c>
      <c r="E258" s="33" t="n">
        <f aca="false">(C258*1.36)</f>
        <v>3073.6</v>
      </c>
    </row>
    <row r="259" customFormat="false" ht="14.15" hidden="false" customHeight="false" outlineLevel="0" collapsed="false">
      <c r="A259" s="29" t="s">
        <v>272</v>
      </c>
      <c r="B259" s="30" t="s">
        <v>2496</v>
      </c>
      <c r="C259" s="35" t="n">
        <v>3555</v>
      </c>
      <c r="D259" s="30" t="s">
        <v>31</v>
      </c>
      <c r="E259" s="33" t="n">
        <f aca="false">(C259*1.25)</f>
        <v>4443.75</v>
      </c>
    </row>
    <row r="260" customFormat="false" ht="14.15" hidden="false" customHeight="false" outlineLevel="0" collapsed="false">
      <c r="A260" s="29" t="s">
        <v>273</v>
      </c>
      <c r="B260" s="30" t="s">
        <v>2498</v>
      </c>
      <c r="C260" s="35" t="n">
        <v>5560</v>
      </c>
      <c r="D260" s="30" t="s">
        <v>31</v>
      </c>
      <c r="E260" s="33" t="n">
        <f aca="false">(C260*1.2)</f>
        <v>6672</v>
      </c>
    </row>
    <row r="261" customFormat="false" ht="179.1" hidden="false" customHeight="false" outlineLevel="0" collapsed="false">
      <c r="A261" s="29" t="s">
        <v>274</v>
      </c>
      <c r="B261" s="30" t="s">
        <v>2500</v>
      </c>
      <c r="C261" s="31" t="n">
        <v>475</v>
      </c>
      <c r="D261" s="30" t="s">
        <v>31</v>
      </c>
      <c r="E261" s="33" t="n">
        <f aca="false">(C261*2.5)</f>
        <v>1187.5</v>
      </c>
    </row>
    <row r="262" customFormat="false" ht="13.8" hidden="false" customHeight="false" outlineLevel="0" collapsed="false">
      <c r="A262" s="29" t="s">
        <v>275</v>
      </c>
      <c r="B262" s="30" t="s">
        <v>2501</v>
      </c>
      <c r="C262" s="31" t="n">
        <v>720</v>
      </c>
      <c r="D262" s="32" t="n">
        <v>1</v>
      </c>
      <c r="E262" s="33" t="n">
        <f aca="false">(C262*2)</f>
        <v>1440</v>
      </c>
    </row>
    <row r="263" customFormat="false" ht="26.85" hidden="false" customHeight="false" outlineLevel="0" collapsed="false">
      <c r="A263" s="29" t="s">
        <v>276</v>
      </c>
      <c r="B263" s="30" t="s">
        <v>2502</v>
      </c>
      <c r="C263" s="35" t="n">
        <v>3270</v>
      </c>
      <c r="D263" s="30" t="s">
        <v>237</v>
      </c>
      <c r="E263" s="33" t="n">
        <f aca="false">(C263*1.27)</f>
        <v>4152.9</v>
      </c>
    </row>
    <row r="264" customFormat="false" ht="14.15" hidden="false" customHeight="false" outlineLevel="0" collapsed="false">
      <c r="A264" s="29" t="s">
        <v>277</v>
      </c>
      <c r="B264" s="30" t="s">
        <v>2504</v>
      </c>
      <c r="C264" s="35" t="n">
        <v>1940</v>
      </c>
      <c r="D264" s="30" t="s">
        <v>31</v>
      </c>
      <c r="E264" s="33" t="n">
        <f aca="false">(C264*1.4)</f>
        <v>2716</v>
      </c>
    </row>
    <row r="265" customFormat="false" ht="26.85" hidden="false" customHeight="false" outlineLevel="0" collapsed="false">
      <c r="A265" s="29" t="s">
        <v>278</v>
      </c>
      <c r="B265" s="30" t="s">
        <v>2506</v>
      </c>
      <c r="C265" s="35" t="n">
        <v>1340</v>
      </c>
      <c r="D265" s="30" t="s">
        <v>279</v>
      </c>
      <c r="E265" s="33" t="n">
        <f aca="false">(C265*1.5)</f>
        <v>2010</v>
      </c>
    </row>
    <row r="266" customFormat="false" ht="26.85" hidden="false" customHeight="false" outlineLevel="0" collapsed="false">
      <c r="A266" s="29" t="s">
        <v>280</v>
      </c>
      <c r="B266" s="30" t="s">
        <v>2508</v>
      </c>
      <c r="C266" s="35" t="n">
        <v>1015</v>
      </c>
      <c r="D266" s="30" t="s">
        <v>135</v>
      </c>
      <c r="E266" s="33" t="n">
        <f aca="false">(C266*1.79)</f>
        <v>1816.85</v>
      </c>
    </row>
    <row r="267" customFormat="false" ht="26.85" hidden="false" customHeight="false" outlineLevel="0" collapsed="false">
      <c r="A267" s="29" t="s">
        <v>281</v>
      </c>
      <c r="B267" s="30" t="s">
        <v>2510</v>
      </c>
      <c r="C267" s="35" t="n">
        <v>3580</v>
      </c>
      <c r="D267" s="30" t="s">
        <v>31</v>
      </c>
      <c r="E267" s="33" t="n">
        <f aca="false">(C267*1.24)</f>
        <v>4439.2</v>
      </c>
    </row>
    <row r="268" customFormat="false" ht="26.85" hidden="false" customHeight="false" outlineLevel="0" collapsed="false">
      <c r="A268" s="29" t="s">
        <v>282</v>
      </c>
      <c r="B268" s="30" t="s">
        <v>2512</v>
      </c>
      <c r="C268" s="35" t="n">
        <v>4165</v>
      </c>
      <c r="D268" s="30" t="s">
        <v>31</v>
      </c>
      <c r="E268" s="33" t="n">
        <f aca="false">(C268*1.2)</f>
        <v>4998</v>
      </c>
    </row>
    <row r="269" customFormat="false" ht="26.85" hidden="false" customHeight="false" outlineLevel="0" collapsed="false">
      <c r="A269" s="29" t="s">
        <v>283</v>
      </c>
      <c r="B269" s="30" t="s">
        <v>2514</v>
      </c>
      <c r="C269" s="35" t="n">
        <v>1545</v>
      </c>
      <c r="D269" s="30" t="s">
        <v>31</v>
      </c>
      <c r="E269" s="33" t="n">
        <f aca="false">(C269*1.47)</f>
        <v>2271.15</v>
      </c>
    </row>
    <row r="270" customFormat="false" ht="26.85" hidden="false" customHeight="false" outlineLevel="0" collapsed="false">
      <c r="A270" s="29" t="s">
        <v>284</v>
      </c>
      <c r="B270" s="30" t="s">
        <v>2516</v>
      </c>
      <c r="C270" s="35" t="n">
        <v>5520</v>
      </c>
      <c r="D270" s="30" t="s">
        <v>285</v>
      </c>
      <c r="E270" s="33" t="n">
        <f aca="false">(C270*1.2)</f>
        <v>6624</v>
      </c>
    </row>
    <row r="271" customFormat="false" ht="39.55" hidden="false" customHeight="false" outlineLevel="0" collapsed="false">
      <c r="A271" s="29" t="s">
        <v>286</v>
      </c>
      <c r="B271" s="30" t="s">
        <v>2518</v>
      </c>
      <c r="C271" s="35" t="n">
        <v>1510</v>
      </c>
      <c r="D271" s="30" t="s">
        <v>56</v>
      </c>
      <c r="E271" s="33" t="n">
        <f aca="false">(C271*1.49)</f>
        <v>2249.9</v>
      </c>
    </row>
    <row r="272" customFormat="false" ht="39.55" hidden="false" customHeight="false" outlineLevel="0" collapsed="false">
      <c r="A272" s="29" t="s">
        <v>287</v>
      </c>
      <c r="B272" s="30" t="s">
        <v>2519</v>
      </c>
      <c r="C272" s="31" t="n">
        <v>510</v>
      </c>
      <c r="D272" s="30" t="s">
        <v>31</v>
      </c>
      <c r="E272" s="33" t="n">
        <f aca="false">(C272*2.5)</f>
        <v>1275</v>
      </c>
    </row>
    <row r="273" customFormat="false" ht="26.85" hidden="false" customHeight="false" outlineLevel="0" collapsed="false">
      <c r="A273" s="29" t="s">
        <v>288</v>
      </c>
      <c r="B273" s="30" t="s">
        <v>2520</v>
      </c>
      <c r="C273" s="31" t="n">
        <v>510</v>
      </c>
      <c r="D273" s="30" t="s">
        <v>31</v>
      </c>
      <c r="E273" s="33" t="n">
        <f aca="false">(C273*2.5)</f>
        <v>1275</v>
      </c>
    </row>
    <row r="274" customFormat="false" ht="14.15" hidden="false" customHeight="false" outlineLevel="0" collapsed="false">
      <c r="A274" s="29" t="s">
        <v>289</v>
      </c>
      <c r="B274" s="30" t="s">
        <v>2521</v>
      </c>
      <c r="C274" s="31" t="n">
        <v>510</v>
      </c>
      <c r="D274" s="30" t="s">
        <v>31</v>
      </c>
      <c r="E274" s="33" t="n">
        <f aca="false">(C274*2.5)</f>
        <v>1275</v>
      </c>
    </row>
    <row r="275" customFormat="false" ht="39.55" hidden="false" customHeight="false" outlineLevel="0" collapsed="false">
      <c r="A275" s="29" t="s">
        <v>290</v>
      </c>
      <c r="B275" s="30" t="s">
        <v>2522</v>
      </c>
      <c r="C275" s="31" t="n">
        <v>510</v>
      </c>
      <c r="D275" s="30" t="s">
        <v>31</v>
      </c>
      <c r="E275" s="33" t="n">
        <f aca="false">(C275*2.5)</f>
        <v>1275</v>
      </c>
    </row>
    <row r="276" customFormat="false" ht="26.85" hidden="false" customHeight="false" outlineLevel="0" collapsed="false">
      <c r="A276" s="29" t="s">
        <v>291</v>
      </c>
      <c r="B276" s="30" t="s">
        <v>2523</v>
      </c>
      <c r="C276" s="31" t="n">
        <v>510</v>
      </c>
      <c r="D276" s="30" t="s">
        <v>31</v>
      </c>
      <c r="E276" s="33" t="n">
        <f aca="false">(C276*2.5)</f>
        <v>1275</v>
      </c>
    </row>
    <row r="277" customFormat="false" ht="26.85" hidden="false" customHeight="false" outlineLevel="0" collapsed="false">
      <c r="A277" s="29" t="s">
        <v>292</v>
      </c>
      <c r="B277" s="30" t="s">
        <v>2524</v>
      </c>
      <c r="C277" s="31" t="n">
        <v>510</v>
      </c>
      <c r="D277" s="30" t="s">
        <v>31</v>
      </c>
      <c r="E277" s="33" t="n">
        <f aca="false">(C277*2.5)</f>
        <v>1275</v>
      </c>
    </row>
    <row r="278" customFormat="false" ht="39.55" hidden="false" customHeight="false" outlineLevel="0" collapsed="false">
      <c r="A278" s="29" t="s">
        <v>293</v>
      </c>
      <c r="B278" s="30" t="s">
        <v>2525</v>
      </c>
      <c r="C278" s="31" t="n">
        <v>510</v>
      </c>
      <c r="D278" s="30" t="s">
        <v>31</v>
      </c>
      <c r="E278" s="33" t="n">
        <f aca="false">(C278*2.5)</f>
        <v>1275</v>
      </c>
    </row>
    <row r="279" customFormat="false" ht="39.55" hidden="false" customHeight="false" outlineLevel="0" collapsed="false">
      <c r="A279" s="29" t="s">
        <v>294</v>
      </c>
      <c r="B279" s="30" t="s">
        <v>2526</v>
      </c>
      <c r="C279" s="31" t="n">
        <v>510</v>
      </c>
      <c r="D279" s="30" t="s">
        <v>31</v>
      </c>
      <c r="E279" s="33" t="n">
        <f aca="false">(C279*2.5)</f>
        <v>1275</v>
      </c>
    </row>
    <row r="280" customFormat="false" ht="26.85" hidden="false" customHeight="false" outlineLevel="0" collapsed="false">
      <c r="A280" s="29" t="s">
        <v>295</v>
      </c>
      <c r="B280" s="30" t="s">
        <v>2527</v>
      </c>
      <c r="C280" s="31" t="n">
        <v>510</v>
      </c>
      <c r="D280" s="30" t="s">
        <v>31</v>
      </c>
      <c r="E280" s="33" t="n">
        <f aca="false">(C280*2.5)</f>
        <v>1275</v>
      </c>
    </row>
    <row r="281" customFormat="false" ht="26.85" hidden="false" customHeight="false" outlineLevel="0" collapsed="false">
      <c r="A281" s="29" t="s">
        <v>296</v>
      </c>
      <c r="B281" s="30" t="s">
        <v>2528</v>
      </c>
      <c r="C281" s="31" t="n">
        <v>510</v>
      </c>
      <c r="D281" s="30" t="s">
        <v>31</v>
      </c>
      <c r="E281" s="33" t="n">
        <f aca="false">(C281*2.5)</f>
        <v>1275</v>
      </c>
    </row>
    <row r="282" customFormat="false" ht="26.85" hidden="false" customHeight="false" outlineLevel="0" collapsed="false">
      <c r="A282" s="29" t="s">
        <v>297</v>
      </c>
      <c r="B282" s="30" t="s">
        <v>2529</v>
      </c>
      <c r="C282" s="31" t="n">
        <v>510</v>
      </c>
      <c r="D282" s="30" t="s">
        <v>31</v>
      </c>
      <c r="E282" s="33" t="n">
        <f aca="false">(C282*2.5)</f>
        <v>1275</v>
      </c>
    </row>
    <row r="283" customFormat="false" ht="39.55" hidden="false" customHeight="false" outlineLevel="0" collapsed="false">
      <c r="A283" s="29" t="s">
        <v>298</v>
      </c>
      <c r="B283" s="30" t="s">
        <v>2530</v>
      </c>
      <c r="C283" s="31" t="n">
        <v>510</v>
      </c>
      <c r="D283" s="30" t="s">
        <v>31</v>
      </c>
      <c r="E283" s="33" t="n">
        <f aca="false">(C283*2.5)</f>
        <v>1275</v>
      </c>
    </row>
    <row r="284" customFormat="false" ht="26.85" hidden="false" customHeight="false" outlineLevel="0" collapsed="false">
      <c r="A284" s="29" t="s">
        <v>299</v>
      </c>
      <c r="B284" s="30" t="s">
        <v>2531</v>
      </c>
      <c r="C284" s="31" t="n">
        <v>510</v>
      </c>
      <c r="D284" s="30" t="s">
        <v>31</v>
      </c>
      <c r="E284" s="33" t="n">
        <f aca="false">(C284*2.5)</f>
        <v>1275</v>
      </c>
    </row>
    <row r="285" customFormat="false" ht="26.85" hidden="false" customHeight="false" outlineLevel="0" collapsed="false">
      <c r="A285" s="29" t="s">
        <v>300</v>
      </c>
      <c r="B285" s="30" t="s">
        <v>2532</v>
      </c>
      <c r="C285" s="31" t="n">
        <v>510</v>
      </c>
      <c r="D285" s="30" t="s">
        <v>31</v>
      </c>
      <c r="E285" s="33" t="n">
        <f aca="false">(C285*2.5)</f>
        <v>1275</v>
      </c>
    </row>
    <row r="286" customFormat="false" ht="26.85" hidden="false" customHeight="false" outlineLevel="0" collapsed="false">
      <c r="A286" s="29" t="s">
        <v>301</v>
      </c>
      <c r="B286" s="30" t="s">
        <v>2533</v>
      </c>
      <c r="C286" s="31" t="n">
        <v>510</v>
      </c>
      <c r="D286" s="30" t="s">
        <v>31</v>
      </c>
      <c r="E286" s="33" t="n">
        <f aca="false">(C286*2.5)</f>
        <v>1275</v>
      </c>
    </row>
    <row r="287" customFormat="false" ht="14.15" hidden="false" customHeight="false" outlineLevel="0" collapsed="false">
      <c r="A287" s="29" t="s">
        <v>302</v>
      </c>
      <c r="B287" s="30" t="s">
        <v>2534</v>
      </c>
      <c r="C287" s="31" t="n">
        <v>510</v>
      </c>
      <c r="D287" s="30" t="s">
        <v>31</v>
      </c>
      <c r="E287" s="33" t="n">
        <f aca="false">(C287*2.5)</f>
        <v>1275</v>
      </c>
    </row>
    <row r="288" customFormat="false" ht="26.85" hidden="false" customHeight="false" outlineLevel="0" collapsed="false">
      <c r="A288" s="29" t="s">
        <v>303</v>
      </c>
      <c r="B288" s="30" t="s">
        <v>2535</v>
      </c>
      <c r="C288" s="31" t="n">
        <v>510</v>
      </c>
      <c r="D288" s="30" t="s">
        <v>31</v>
      </c>
      <c r="E288" s="33" t="n">
        <f aca="false">(C288*2.5)</f>
        <v>1275</v>
      </c>
    </row>
    <row r="289" customFormat="false" ht="14.15" hidden="false" customHeight="false" outlineLevel="0" collapsed="false">
      <c r="A289" s="29" t="s">
        <v>304</v>
      </c>
      <c r="B289" s="30" t="s">
        <v>2536</v>
      </c>
      <c r="C289" s="31" t="n">
        <v>510</v>
      </c>
      <c r="D289" s="30" t="s">
        <v>31</v>
      </c>
      <c r="E289" s="33" t="n">
        <f aca="false">(C289*2.5)</f>
        <v>1275</v>
      </c>
    </row>
    <row r="290" customFormat="false" ht="14.15" hidden="false" customHeight="false" outlineLevel="0" collapsed="false">
      <c r="A290" s="29" t="s">
        <v>305</v>
      </c>
      <c r="B290" s="30" t="s">
        <v>2537</v>
      </c>
      <c r="C290" s="31" t="n">
        <v>510</v>
      </c>
      <c r="D290" s="30" t="s">
        <v>31</v>
      </c>
      <c r="E290" s="33" t="n">
        <f aca="false">(C290*2.5)</f>
        <v>1275</v>
      </c>
    </row>
    <row r="291" customFormat="false" ht="26.85" hidden="false" customHeight="false" outlineLevel="0" collapsed="false">
      <c r="A291" s="29" t="s">
        <v>306</v>
      </c>
      <c r="B291" s="30" t="s">
        <v>2538</v>
      </c>
      <c r="C291" s="31" t="n">
        <v>510</v>
      </c>
      <c r="D291" s="30" t="s">
        <v>31</v>
      </c>
      <c r="E291" s="33" t="n">
        <f aca="false">(C291*2.5)</f>
        <v>1275</v>
      </c>
    </row>
    <row r="292" customFormat="false" ht="39.55" hidden="false" customHeight="false" outlineLevel="0" collapsed="false">
      <c r="A292" s="29" t="s">
        <v>307</v>
      </c>
      <c r="B292" s="30" t="s">
        <v>2539</v>
      </c>
      <c r="C292" s="31" t="n">
        <v>510</v>
      </c>
      <c r="D292" s="30" t="s">
        <v>31</v>
      </c>
      <c r="E292" s="33" t="n">
        <f aca="false">(C292*2.5)</f>
        <v>1275</v>
      </c>
    </row>
    <row r="293" customFormat="false" ht="39.55" hidden="false" customHeight="false" outlineLevel="0" collapsed="false">
      <c r="A293" s="29" t="s">
        <v>308</v>
      </c>
      <c r="B293" s="30" t="s">
        <v>2540</v>
      </c>
      <c r="C293" s="31" t="n">
        <v>510</v>
      </c>
      <c r="D293" s="30" t="s">
        <v>31</v>
      </c>
      <c r="E293" s="33" t="n">
        <f aca="false">(C293*2.5)</f>
        <v>1275</v>
      </c>
    </row>
    <row r="294" customFormat="false" ht="26.85" hidden="false" customHeight="false" outlineLevel="0" collapsed="false">
      <c r="A294" s="29" t="s">
        <v>309</v>
      </c>
      <c r="B294" s="30" t="s">
        <v>2541</v>
      </c>
      <c r="C294" s="31" t="n">
        <v>510</v>
      </c>
      <c r="D294" s="30" t="s">
        <v>31</v>
      </c>
      <c r="E294" s="33" t="n">
        <f aca="false">(C294*2.5)</f>
        <v>1275</v>
      </c>
    </row>
    <row r="295" customFormat="false" ht="39.55" hidden="false" customHeight="false" outlineLevel="0" collapsed="false">
      <c r="A295" s="29" t="s">
        <v>310</v>
      </c>
      <c r="B295" s="30" t="s">
        <v>2542</v>
      </c>
      <c r="C295" s="31" t="n">
        <v>510</v>
      </c>
      <c r="D295" s="30" t="s">
        <v>31</v>
      </c>
      <c r="E295" s="33" t="n">
        <f aca="false">(C295*2.5)</f>
        <v>1275</v>
      </c>
    </row>
    <row r="296" customFormat="false" ht="26.85" hidden="false" customHeight="false" outlineLevel="0" collapsed="false">
      <c r="A296" s="29" t="s">
        <v>311</v>
      </c>
      <c r="B296" s="30" t="s">
        <v>2543</v>
      </c>
      <c r="C296" s="31" t="n">
        <v>510</v>
      </c>
      <c r="D296" s="30" t="s">
        <v>31</v>
      </c>
      <c r="E296" s="33" t="n">
        <f aca="false">(C296*2.5)</f>
        <v>1275</v>
      </c>
    </row>
    <row r="297" customFormat="false" ht="26.85" hidden="false" customHeight="false" outlineLevel="0" collapsed="false">
      <c r="A297" s="29" t="s">
        <v>312</v>
      </c>
      <c r="B297" s="30" t="s">
        <v>2544</v>
      </c>
      <c r="C297" s="31" t="n">
        <v>510</v>
      </c>
      <c r="D297" s="30" t="s">
        <v>31</v>
      </c>
      <c r="E297" s="33" t="n">
        <f aca="false">(C297*2.5)</f>
        <v>1275</v>
      </c>
    </row>
    <row r="298" customFormat="false" ht="26.85" hidden="false" customHeight="false" outlineLevel="0" collapsed="false">
      <c r="A298" s="29" t="s">
        <v>313</v>
      </c>
      <c r="B298" s="30" t="s">
        <v>2545</v>
      </c>
      <c r="C298" s="31" t="n">
        <v>510</v>
      </c>
      <c r="D298" s="30" t="s">
        <v>31</v>
      </c>
      <c r="E298" s="33" t="n">
        <f aca="false">(C298*2.5)</f>
        <v>1275</v>
      </c>
    </row>
    <row r="299" customFormat="false" ht="26.85" hidden="false" customHeight="false" outlineLevel="0" collapsed="false">
      <c r="A299" s="29" t="s">
        <v>314</v>
      </c>
      <c r="B299" s="30" t="s">
        <v>2546</v>
      </c>
      <c r="C299" s="31" t="n">
        <v>510</v>
      </c>
      <c r="D299" s="30" t="s">
        <v>31</v>
      </c>
      <c r="E299" s="33" t="n">
        <f aca="false">(C299*2.5)</f>
        <v>1275</v>
      </c>
    </row>
    <row r="300" customFormat="false" ht="26.85" hidden="false" customHeight="false" outlineLevel="0" collapsed="false">
      <c r="A300" s="29" t="s">
        <v>315</v>
      </c>
      <c r="B300" s="30" t="s">
        <v>2547</v>
      </c>
      <c r="C300" s="31" t="n">
        <v>510</v>
      </c>
      <c r="D300" s="30" t="s">
        <v>31</v>
      </c>
      <c r="E300" s="33" t="n">
        <f aca="false">(C300*2.5)</f>
        <v>1275</v>
      </c>
    </row>
    <row r="301" customFormat="false" ht="26.85" hidden="false" customHeight="false" outlineLevel="0" collapsed="false">
      <c r="A301" s="29" t="s">
        <v>316</v>
      </c>
      <c r="B301" s="30" t="s">
        <v>2548</v>
      </c>
      <c r="C301" s="31" t="n">
        <v>510</v>
      </c>
      <c r="D301" s="30" t="s">
        <v>31</v>
      </c>
      <c r="E301" s="33" t="n">
        <f aca="false">(C301*2.5)</f>
        <v>1275</v>
      </c>
    </row>
    <row r="302" customFormat="false" ht="39.55" hidden="false" customHeight="false" outlineLevel="0" collapsed="false">
      <c r="A302" s="29" t="s">
        <v>317</v>
      </c>
      <c r="B302" s="30" t="s">
        <v>2549</v>
      </c>
      <c r="C302" s="31" t="n">
        <v>510</v>
      </c>
      <c r="D302" s="30" t="s">
        <v>31</v>
      </c>
      <c r="E302" s="33" t="n">
        <f aca="false">(C302*2.5)</f>
        <v>1275</v>
      </c>
    </row>
    <row r="303" customFormat="false" ht="26.85" hidden="false" customHeight="false" outlineLevel="0" collapsed="false">
      <c r="A303" s="29" t="s">
        <v>318</v>
      </c>
      <c r="B303" s="30" t="s">
        <v>2550</v>
      </c>
      <c r="C303" s="31" t="n">
        <v>510</v>
      </c>
      <c r="D303" s="30" t="s">
        <v>31</v>
      </c>
      <c r="E303" s="33" t="n">
        <f aca="false">(C303*2.5)</f>
        <v>1275</v>
      </c>
    </row>
    <row r="304" customFormat="false" ht="14.15" hidden="false" customHeight="false" outlineLevel="0" collapsed="false">
      <c r="A304" s="29" t="s">
        <v>319</v>
      </c>
      <c r="B304" s="30" t="s">
        <v>2551</v>
      </c>
      <c r="C304" s="31" t="n">
        <v>510</v>
      </c>
      <c r="D304" s="30" t="s">
        <v>31</v>
      </c>
      <c r="E304" s="33" t="n">
        <f aca="false">(C304*2.5)</f>
        <v>1275</v>
      </c>
    </row>
    <row r="305" customFormat="false" ht="14.15" hidden="false" customHeight="false" outlineLevel="0" collapsed="false">
      <c r="A305" s="29" t="s">
        <v>320</v>
      </c>
      <c r="B305" s="30" t="s">
        <v>2552</v>
      </c>
      <c r="C305" s="31" t="n">
        <v>770</v>
      </c>
      <c r="D305" s="30" t="s">
        <v>31</v>
      </c>
      <c r="E305" s="33" t="n">
        <f aca="false">(C305*1.95)</f>
        <v>1501.5</v>
      </c>
    </row>
    <row r="306" customFormat="false" ht="39.55" hidden="false" customHeight="false" outlineLevel="0" collapsed="false">
      <c r="A306" s="29" t="s">
        <v>321</v>
      </c>
      <c r="B306" s="30" t="s">
        <v>2553</v>
      </c>
      <c r="C306" s="35" t="n">
        <v>1525</v>
      </c>
      <c r="D306" s="30" t="s">
        <v>56</v>
      </c>
      <c r="E306" s="33" t="n">
        <f aca="false">(C306*1.48)</f>
        <v>2257</v>
      </c>
    </row>
    <row r="307" customFormat="false" ht="26.85" hidden="false" customHeight="false" outlineLevel="0" collapsed="false">
      <c r="A307" s="29" t="s">
        <v>322</v>
      </c>
      <c r="B307" s="30" t="s">
        <v>2555</v>
      </c>
      <c r="C307" s="35" t="n">
        <v>1040</v>
      </c>
      <c r="D307" s="30" t="s">
        <v>56</v>
      </c>
      <c r="E307" s="33" t="n">
        <f aca="false">(C307*1.75)</f>
        <v>1820</v>
      </c>
    </row>
    <row r="308" customFormat="false" ht="39.55" hidden="false" customHeight="false" outlineLevel="0" collapsed="false">
      <c r="A308" s="29" t="s">
        <v>323</v>
      </c>
      <c r="B308" s="30" t="s">
        <v>2557</v>
      </c>
      <c r="C308" s="31" t="n">
        <v>510</v>
      </c>
      <c r="D308" s="30" t="s">
        <v>31</v>
      </c>
      <c r="E308" s="33" t="n">
        <f aca="false">(C308*2.5)</f>
        <v>1275</v>
      </c>
    </row>
    <row r="309" customFormat="false" ht="39.55" hidden="false" customHeight="false" outlineLevel="0" collapsed="false">
      <c r="A309" s="29" t="s">
        <v>324</v>
      </c>
      <c r="B309" s="30" t="s">
        <v>2558</v>
      </c>
      <c r="C309" s="31" t="n">
        <v>510</v>
      </c>
      <c r="D309" s="30" t="s">
        <v>31</v>
      </c>
      <c r="E309" s="33" t="n">
        <f aca="false">(C309*2.5)</f>
        <v>1275</v>
      </c>
    </row>
    <row r="310" customFormat="false" ht="39.55" hidden="false" customHeight="false" outlineLevel="0" collapsed="false">
      <c r="A310" s="29" t="s">
        <v>325</v>
      </c>
      <c r="B310" s="30" t="s">
        <v>2559</v>
      </c>
      <c r="C310" s="31" t="n">
        <v>510</v>
      </c>
      <c r="D310" s="30" t="s">
        <v>31</v>
      </c>
      <c r="E310" s="33" t="n">
        <f aca="false">(C310*2.5)</f>
        <v>1275</v>
      </c>
    </row>
    <row r="311" customFormat="false" ht="39.55" hidden="false" customHeight="false" outlineLevel="0" collapsed="false">
      <c r="A311" s="29" t="s">
        <v>326</v>
      </c>
      <c r="B311" s="30" t="s">
        <v>2560</v>
      </c>
      <c r="C311" s="31" t="n">
        <v>510</v>
      </c>
      <c r="D311" s="30" t="s">
        <v>31</v>
      </c>
      <c r="E311" s="33" t="n">
        <f aca="false">(C311*2.5)</f>
        <v>1275</v>
      </c>
    </row>
    <row r="312" customFormat="false" ht="26.85" hidden="false" customHeight="false" outlineLevel="0" collapsed="false">
      <c r="A312" s="29" t="s">
        <v>327</v>
      </c>
      <c r="B312" s="30" t="s">
        <v>2561</v>
      </c>
      <c r="C312" s="31" t="n">
        <v>510</v>
      </c>
      <c r="D312" s="30" t="s">
        <v>31</v>
      </c>
      <c r="E312" s="33" t="n">
        <f aca="false">(C312*2.5)</f>
        <v>1275</v>
      </c>
    </row>
    <row r="313" customFormat="false" ht="26.85" hidden="false" customHeight="false" outlineLevel="0" collapsed="false">
      <c r="A313" s="29" t="s">
        <v>328</v>
      </c>
      <c r="B313" s="30" t="s">
        <v>2562</v>
      </c>
      <c r="C313" s="31" t="n">
        <v>510</v>
      </c>
      <c r="D313" s="30" t="s">
        <v>31</v>
      </c>
      <c r="E313" s="33" t="n">
        <f aca="false">(C313*2.5)</f>
        <v>1275</v>
      </c>
    </row>
    <row r="314" customFormat="false" ht="26.85" hidden="false" customHeight="false" outlineLevel="0" collapsed="false">
      <c r="A314" s="29" t="s">
        <v>329</v>
      </c>
      <c r="B314" s="30" t="s">
        <v>2563</v>
      </c>
      <c r="C314" s="31" t="n">
        <v>510</v>
      </c>
      <c r="D314" s="30" t="s">
        <v>31</v>
      </c>
      <c r="E314" s="33" t="n">
        <f aca="false">(C314*2.5)</f>
        <v>1275</v>
      </c>
    </row>
    <row r="315" customFormat="false" ht="26.85" hidden="false" customHeight="false" outlineLevel="0" collapsed="false">
      <c r="A315" s="29" t="s">
        <v>330</v>
      </c>
      <c r="B315" s="30" t="s">
        <v>2564</v>
      </c>
      <c r="C315" s="31" t="n">
        <v>510</v>
      </c>
      <c r="D315" s="30" t="s">
        <v>31</v>
      </c>
      <c r="E315" s="33" t="n">
        <f aca="false">(C315*2.5)</f>
        <v>1275</v>
      </c>
    </row>
    <row r="316" customFormat="false" ht="39.55" hidden="false" customHeight="false" outlineLevel="0" collapsed="false">
      <c r="A316" s="29" t="s">
        <v>331</v>
      </c>
      <c r="B316" s="30" t="s">
        <v>2565</v>
      </c>
      <c r="C316" s="31" t="n">
        <v>510</v>
      </c>
      <c r="D316" s="30" t="s">
        <v>31</v>
      </c>
      <c r="E316" s="33" t="n">
        <f aca="false">(C316*2.5)</f>
        <v>1275</v>
      </c>
    </row>
    <row r="317" customFormat="false" ht="26.85" hidden="false" customHeight="false" outlineLevel="0" collapsed="false">
      <c r="A317" s="29" t="s">
        <v>332</v>
      </c>
      <c r="B317" s="30" t="s">
        <v>2566</v>
      </c>
      <c r="C317" s="31" t="n">
        <v>510</v>
      </c>
      <c r="D317" s="30" t="s">
        <v>31</v>
      </c>
      <c r="E317" s="33" t="n">
        <f aca="false">(C317*2.5)</f>
        <v>1275</v>
      </c>
    </row>
    <row r="318" customFormat="false" ht="14.15" hidden="false" customHeight="false" outlineLevel="0" collapsed="false">
      <c r="A318" s="29" t="s">
        <v>333</v>
      </c>
      <c r="B318" s="30" t="s">
        <v>2567</v>
      </c>
      <c r="C318" s="31" t="n">
        <v>510</v>
      </c>
      <c r="D318" s="30" t="s">
        <v>31</v>
      </c>
      <c r="E318" s="33" t="n">
        <f aca="false">(C318*2.5)</f>
        <v>1275</v>
      </c>
    </row>
    <row r="319" customFormat="false" ht="26.85" hidden="false" customHeight="false" outlineLevel="0" collapsed="false">
      <c r="A319" s="29" t="s">
        <v>334</v>
      </c>
      <c r="B319" s="30" t="s">
        <v>2568</v>
      </c>
      <c r="C319" s="31" t="n">
        <v>510</v>
      </c>
      <c r="D319" s="30" t="s">
        <v>31</v>
      </c>
      <c r="E319" s="33" t="n">
        <f aca="false">(C319*2.5)</f>
        <v>1275</v>
      </c>
    </row>
    <row r="320" customFormat="false" ht="14.15" hidden="false" customHeight="false" outlineLevel="0" collapsed="false">
      <c r="A320" s="29" t="s">
        <v>335</v>
      </c>
      <c r="B320" s="30" t="s">
        <v>2569</v>
      </c>
      <c r="C320" s="31" t="n">
        <v>510</v>
      </c>
      <c r="D320" s="30" t="s">
        <v>31</v>
      </c>
      <c r="E320" s="33" t="n">
        <f aca="false">(C320*2.5)</f>
        <v>1275</v>
      </c>
    </row>
    <row r="321" customFormat="false" ht="14.15" hidden="false" customHeight="false" outlineLevel="0" collapsed="false">
      <c r="A321" s="29" t="s">
        <v>336</v>
      </c>
      <c r="B321" s="30" t="s">
        <v>2570</v>
      </c>
      <c r="C321" s="31" t="n">
        <v>510</v>
      </c>
      <c r="D321" s="30" t="s">
        <v>31</v>
      </c>
      <c r="E321" s="33" t="n">
        <f aca="false">(C321*2.5)</f>
        <v>1275</v>
      </c>
    </row>
    <row r="322" customFormat="false" ht="14.15" hidden="false" customHeight="false" outlineLevel="0" collapsed="false">
      <c r="A322" s="29" t="s">
        <v>337</v>
      </c>
      <c r="B322" s="30" t="s">
        <v>2571</v>
      </c>
      <c r="C322" s="31" t="n">
        <v>510</v>
      </c>
      <c r="D322" s="30" t="s">
        <v>31</v>
      </c>
      <c r="E322" s="33" t="n">
        <f aca="false">(C322*2.5)</f>
        <v>1275</v>
      </c>
    </row>
    <row r="323" customFormat="false" ht="26.85" hidden="false" customHeight="false" outlineLevel="0" collapsed="false">
      <c r="A323" s="29" t="s">
        <v>338</v>
      </c>
      <c r="B323" s="30" t="s">
        <v>2572</v>
      </c>
      <c r="C323" s="31" t="n">
        <v>510</v>
      </c>
      <c r="D323" s="30" t="s">
        <v>31</v>
      </c>
      <c r="E323" s="33" t="n">
        <f aca="false">(C323*2.5)</f>
        <v>1275</v>
      </c>
    </row>
    <row r="324" customFormat="false" ht="14.15" hidden="false" customHeight="false" outlineLevel="0" collapsed="false">
      <c r="A324" s="29" t="s">
        <v>339</v>
      </c>
      <c r="B324" s="30" t="s">
        <v>2573</v>
      </c>
      <c r="C324" s="31" t="n">
        <v>510</v>
      </c>
      <c r="D324" s="30" t="s">
        <v>31</v>
      </c>
      <c r="E324" s="33" t="n">
        <f aca="false">(C324*2.5)</f>
        <v>1275</v>
      </c>
    </row>
    <row r="325" customFormat="false" ht="26.85" hidden="false" customHeight="false" outlineLevel="0" collapsed="false">
      <c r="A325" s="29" t="s">
        <v>340</v>
      </c>
      <c r="B325" s="30" t="s">
        <v>2574</v>
      </c>
      <c r="C325" s="31" t="n">
        <v>510</v>
      </c>
      <c r="D325" s="30" t="s">
        <v>31</v>
      </c>
      <c r="E325" s="33" t="n">
        <f aca="false">(C325*2.5)</f>
        <v>1275</v>
      </c>
    </row>
    <row r="326" customFormat="false" ht="14.15" hidden="false" customHeight="false" outlineLevel="0" collapsed="false">
      <c r="A326" s="29" t="s">
        <v>341</v>
      </c>
      <c r="B326" s="30" t="s">
        <v>2575</v>
      </c>
      <c r="C326" s="31" t="n">
        <v>510</v>
      </c>
      <c r="D326" s="30" t="s">
        <v>31</v>
      </c>
      <c r="E326" s="33" t="n">
        <f aca="false">(C326*2.5)</f>
        <v>1275</v>
      </c>
    </row>
    <row r="327" customFormat="false" ht="14.15" hidden="false" customHeight="false" outlineLevel="0" collapsed="false">
      <c r="A327" s="29" t="s">
        <v>342</v>
      </c>
      <c r="B327" s="30" t="s">
        <v>2576</v>
      </c>
      <c r="C327" s="31" t="n">
        <v>510</v>
      </c>
      <c r="D327" s="30" t="s">
        <v>31</v>
      </c>
      <c r="E327" s="33" t="n">
        <f aca="false">(C327*2.5)</f>
        <v>1275</v>
      </c>
    </row>
    <row r="328" customFormat="false" ht="26.85" hidden="false" customHeight="false" outlineLevel="0" collapsed="false">
      <c r="A328" s="29" t="s">
        <v>343</v>
      </c>
      <c r="B328" s="30" t="s">
        <v>2577</v>
      </c>
      <c r="C328" s="31" t="n">
        <v>510</v>
      </c>
      <c r="D328" s="30" t="s">
        <v>279</v>
      </c>
      <c r="E328" s="33" t="n">
        <f aca="false">(C328*2.5)</f>
        <v>1275</v>
      </c>
    </row>
    <row r="329" customFormat="false" ht="26.85" hidden="false" customHeight="false" outlineLevel="0" collapsed="false">
      <c r="A329" s="29" t="s">
        <v>344</v>
      </c>
      <c r="B329" s="30" t="s">
        <v>2578</v>
      </c>
      <c r="C329" s="31" t="n">
        <v>510</v>
      </c>
      <c r="D329" s="30" t="s">
        <v>279</v>
      </c>
      <c r="E329" s="33" t="n">
        <f aca="false">(C329*2.5)</f>
        <v>1275</v>
      </c>
    </row>
    <row r="330" customFormat="false" ht="26.85" hidden="false" customHeight="false" outlineLevel="0" collapsed="false">
      <c r="A330" s="29" t="s">
        <v>345</v>
      </c>
      <c r="B330" s="30" t="s">
        <v>2579</v>
      </c>
      <c r="C330" s="31" t="n">
        <v>510</v>
      </c>
      <c r="D330" s="30" t="s">
        <v>279</v>
      </c>
      <c r="E330" s="33" t="n">
        <f aca="false">(C330*2.5)</f>
        <v>1275</v>
      </c>
    </row>
    <row r="331" customFormat="false" ht="26.85" hidden="false" customHeight="false" outlineLevel="0" collapsed="false">
      <c r="A331" s="29" t="s">
        <v>346</v>
      </c>
      <c r="B331" s="30" t="s">
        <v>2580</v>
      </c>
      <c r="C331" s="31" t="n">
        <v>510</v>
      </c>
      <c r="D331" s="30" t="s">
        <v>279</v>
      </c>
      <c r="E331" s="33" t="n">
        <f aca="false">(C331*2.5)</f>
        <v>1275</v>
      </c>
    </row>
    <row r="332" customFormat="false" ht="26.85" hidden="false" customHeight="false" outlineLevel="0" collapsed="false">
      <c r="A332" s="29" t="s">
        <v>347</v>
      </c>
      <c r="B332" s="30" t="s">
        <v>2581</v>
      </c>
      <c r="C332" s="31" t="n">
        <v>510</v>
      </c>
      <c r="D332" s="30" t="s">
        <v>279</v>
      </c>
      <c r="E332" s="33" t="n">
        <f aca="false">(C332*2.5)</f>
        <v>1275</v>
      </c>
    </row>
    <row r="333" customFormat="false" ht="39.55" hidden="false" customHeight="false" outlineLevel="0" collapsed="false">
      <c r="A333" s="29" t="s">
        <v>348</v>
      </c>
      <c r="B333" s="30" t="s">
        <v>2582</v>
      </c>
      <c r="C333" s="31" t="n">
        <v>510</v>
      </c>
      <c r="D333" s="30" t="s">
        <v>279</v>
      </c>
      <c r="E333" s="33" t="n">
        <f aca="false">(C333*2.5)</f>
        <v>1275</v>
      </c>
    </row>
    <row r="334" customFormat="false" ht="26.85" hidden="false" customHeight="false" outlineLevel="0" collapsed="false">
      <c r="A334" s="29" t="s">
        <v>349</v>
      </c>
      <c r="B334" s="30" t="s">
        <v>2583</v>
      </c>
      <c r="C334" s="31" t="n">
        <v>510</v>
      </c>
      <c r="D334" s="30" t="s">
        <v>279</v>
      </c>
      <c r="E334" s="33" t="n">
        <f aca="false">(C334*2.5)</f>
        <v>1275</v>
      </c>
    </row>
    <row r="335" customFormat="false" ht="26.85" hidden="false" customHeight="false" outlineLevel="0" collapsed="false">
      <c r="A335" s="29" t="s">
        <v>350</v>
      </c>
      <c r="B335" s="30" t="s">
        <v>2584</v>
      </c>
      <c r="C335" s="31" t="n">
        <v>510</v>
      </c>
      <c r="D335" s="30" t="s">
        <v>279</v>
      </c>
      <c r="E335" s="33" t="n">
        <f aca="false">(C335*2.5)</f>
        <v>1275</v>
      </c>
    </row>
    <row r="336" customFormat="false" ht="14.15" hidden="false" customHeight="false" outlineLevel="0" collapsed="false">
      <c r="A336" s="29" t="s">
        <v>351</v>
      </c>
      <c r="B336" s="30" t="s">
        <v>2585</v>
      </c>
      <c r="C336" s="31" t="n">
        <v>510</v>
      </c>
      <c r="D336" s="30" t="s">
        <v>279</v>
      </c>
      <c r="E336" s="33" t="n">
        <f aca="false">(C336*2.5)</f>
        <v>1275</v>
      </c>
    </row>
    <row r="337" customFormat="false" ht="26.85" hidden="false" customHeight="false" outlineLevel="0" collapsed="false">
      <c r="A337" s="29" t="s">
        <v>352</v>
      </c>
      <c r="B337" s="30" t="s">
        <v>2586</v>
      </c>
      <c r="C337" s="31" t="n">
        <v>510</v>
      </c>
      <c r="D337" s="30" t="s">
        <v>279</v>
      </c>
      <c r="E337" s="33" t="n">
        <f aca="false">(C337*2.5)</f>
        <v>1275</v>
      </c>
    </row>
    <row r="338" customFormat="false" ht="14.15" hidden="false" customHeight="false" outlineLevel="0" collapsed="false">
      <c r="A338" s="29" t="s">
        <v>353</v>
      </c>
      <c r="B338" s="30" t="s">
        <v>2587</v>
      </c>
      <c r="C338" s="31" t="n">
        <v>510</v>
      </c>
      <c r="D338" s="30" t="s">
        <v>279</v>
      </c>
      <c r="E338" s="33" t="n">
        <f aca="false">(C338*2.5)</f>
        <v>1275</v>
      </c>
    </row>
    <row r="339" customFormat="false" ht="14.15" hidden="false" customHeight="false" outlineLevel="0" collapsed="false">
      <c r="A339" s="29" t="s">
        <v>354</v>
      </c>
      <c r="B339" s="30" t="s">
        <v>2588</v>
      </c>
      <c r="C339" s="31" t="n">
        <v>510</v>
      </c>
      <c r="D339" s="30" t="s">
        <v>279</v>
      </c>
      <c r="E339" s="33" t="n">
        <f aca="false">(C339*2.5)</f>
        <v>1275</v>
      </c>
    </row>
    <row r="340" customFormat="false" ht="14.15" hidden="false" customHeight="false" outlineLevel="0" collapsed="false">
      <c r="A340" s="29" t="s">
        <v>355</v>
      </c>
      <c r="B340" s="30" t="s">
        <v>2589</v>
      </c>
      <c r="C340" s="31" t="n">
        <v>510</v>
      </c>
      <c r="D340" s="30" t="s">
        <v>279</v>
      </c>
      <c r="E340" s="33" t="n">
        <f aca="false">(C340*2.5)</f>
        <v>1275</v>
      </c>
    </row>
    <row r="341" customFormat="false" ht="26.85" hidden="false" customHeight="false" outlineLevel="0" collapsed="false">
      <c r="A341" s="29" t="s">
        <v>356</v>
      </c>
      <c r="B341" s="30" t="s">
        <v>2590</v>
      </c>
      <c r="C341" s="31" t="n">
        <v>510</v>
      </c>
      <c r="D341" s="30" t="s">
        <v>279</v>
      </c>
      <c r="E341" s="33" t="n">
        <f aca="false">(C341*2.5)</f>
        <v>1275</v>
      </c>
    </row>
    <row r="342" customFormat="false" ht="14.15" hidden="false" customHeight="false" outlineLevel="0" collapsed="false">
      <c r="A342" s="29" t="s">
        <v>357</v>
      </c>
      <c r="B342" s="30" t="s">
        <v>2591</v>
      </c>
      <c r="C342" s="31" t="n">
        <v>510</v>
      </c>
      <c r="D342" s="30" t="s">
        <v>279</v>
      </c>
      <c r="E342" s="33" t="n">
        <f aca="false">(C342*2.5)</f>
        <v>1275</v>
      </c>
    </row>
    <row r="343" customFormat="false" ht="26.85" hidden="false" customHeight="false" outlineLevel="0" collapsed="false">
      <c r="A343" s="29" t="s">
        <v>358</v>
      </c>
      <c r="B343" s="30" t="s">
        <v>2592</v>
      </c>
      <c r="C343" s="31" t="n">
        <v>510</v>
      </c>
      <c r="D343" s="30" t="s">
        <v>279</v>
      </c>
      <c r="E343" s="33" t="n">
        <f aca="false">(C343*2.5)</f>
        <v>1275</v>
      </c>
    </row>
    <row r="344" customFormat="false" ht="26.85" hidden="false" customHeight="false" outlineLevel="0" collapsed="false">
      <c r="A344" s="29" t="s">
        <v>359</v>
      </c>
      <c r="B344" s="30" t="s">
        <v>2593</v>
      </c>
      <c r="C344" s="31" t="n">
        <v>510</v>
      </c>
      <c r="D344" s="30" t="s">
        <v>279</v>
      </c>
      <c r="E344" s="33" t="n">
        <f aca="false">(C344*2.5)</f>
        <v>1275</v>
      </c>
    </row>
    <row r="345" customFormat="false" ht="14.15" hidden="false" customHeight="false" outlineLevel="0" collapsed="false">
      <c r="A345" s="29" t="s">
        <v>360</v>
      </c>
      <c r="B345" s="30" t="s">
        <v>2594</v>
      </c>
      <c r="C345" s="31" t="n">
        <v>510</v>
      </c>
      <c r="D345" s="30" t="s">
        <v>279</v>
      </c>
      <c r="E345" s="33" t="n">
        <f aca="false">(C345*2.5)</f>
        <v>1275</v>
      </c>
    </row>
    <row r="346" customFormat="false" ht="14.15" hidden="false" customHeight="false" outlineLevel="0" collapsed="false">
      <c r="A346" s="29" t="s">
        <v>361</v>
      </c>
      <c r="B346" s="30" t="s">
        <v>2595</v>
      </c>
      <c r="C346" s="31" t="n">
        <v>510</v>
      </c>
      <c r="D346" s="30" t="s">
        <v>279</v>
      </c>
      <c r="E346" s="33" t="n">
        <f aca="false">(C346*2.5)</f>
        <v>1275</v>
      </c>
    </row>
    <row r="347" customFormat="false" ht="14.15" hidden="false" customHeight="false" outlineLevel="0" collapsed="false">
      <c r="A347" s="29" t="s">
        <v>362</v>
      </c>
      <c r="B347" s="30" t="s">
        <v>2596</v>
      </c>
      <c r="C347" s="31" t="n">
        <v>510</v>
      </c>
      <c r="D347" s="30" t="s">
        <v>279</v>
      </c>
      <c r="E347" s="33" t="n">
        <f aca="false">(C347*2.5)</f>
        <v>1275</v>
      </c>
    </row>
    <row r="348" customFormat="false" ht="26.85" hidden="false" customHeight="false" outlineLevel="0" collapsed="false">
      <c r="A348" s="29" t="s">
        <v>363</v>
      </c>
      <c r="B348" s="30" t="s">
        <v>2597</v>
      </c>
      <c r="C348" s="35" t="n">
        <v>3775</v>
      </c>
      <c r="D348" s="30" t="s">
        <v>235</v>
      </c>
      <c r="E348" s="33" t="n">
        <f aca="false">(C348*1.22)</f>
        <v>4605.5</v>
      </c>
    </row>
    <row r="349" customFormat="false" ht="14.15" hidden="false" customHeight="false" outlineLevel="0" collapsed="false">
      <c r="A349" s="29" t="s">
        <v>364</v>
      </c>
      <c r="B349" s="30" t="s">
        <v>2599</v>
      </c>
      <c r="C349" s="35" t="n">
        <v>1720</v>
      </c>
      <c r="D349" s="30" t="s">
        <v>237</v>
      </c>
      <c r="E349" s="33" t="n">
        <f aca="false">(C349*1.4)</f>
        <v>2408</v>
      </c>
    </row>
    <row r="350" customFormat="false" ht="26.85" hidden="false" customHeight="false" outlineLevel="0" collapsed="false">
      <c r="A350" s="29" t="s">
        <v>365</v>
      </c>
      <c r="B350" s="30" t="s">
        <v>2601</v>
      </c>
      <c r="C350" s="35" t="n">
        <v>1695</v>
      </c>
      <c r="D350" s="30" t="s">
        <v>237</v>
      </c>
      <c r="E350" s="33" t="n">
        <f aca="false">(C350*1.4)</f>
        <v>2373</v>
      </c>
    </row>
    <row r="351" customFormat="false" ht="14.15" hidden="false" customHeight="false" outlineLevel="0" collapsed="false">
      <c r="A351" s="29" t="s">
        <v>366</v>
      </c>
      <c r="B351" s="30" t="s">
        <v>2603</v>
      </c>
      <c r="C351" s="35" t="n">
        <v>2755</v>
      </c>
      <c r="D351" s="30" t="s">
        <v>279</v>
      </c>
      <c r="E351" s="33" t="n">
        <f aca="false">(C351*1.32)</f>
        <v>3636.6</v>
      </c>
    </row>
    <row r="352" customFormat="false" ht="14.15" hidden="false" customHeight="false" outlineLevel="0" collapsed="false">
      <c r="A352" s="29" t="s">
        <v>367</v>
      </c>
      <c r="B352" s="30" t="s">
        <v>2605</v>
      </c>
      <c r="C352" s="35" t="n">
        <v>5950</v>
      </c>
      <c r="D352" s="30" t="s">
        <v>279</v>
      </c>
      <c r="E352" s="33" t="n">
        <f aca="false">(C352*1.2)</f>
        <v>7140</v>
      </c>
    </row>
    <row r="353" customFormat="false" ht="14.15" hidden="false" customHeight="false" outlineLevel="0" collapsed="false">
      <c r="A353" s="29" t="s">
        <v>368</v>
      </c>
      <c r="B353" s="30" t="s">
        <v>2607</v>
      </c>
      <c r="C353" s="35" t="n">
        <v>1610</v>
      </c>
      <c r="D353" s="30" t="s">
        <v>279</v>
      </c>
      <c r="E353" s="33" t="n">
        <f aca="false">(C353*1.43)</f>
        <v>2302.3</v>
      </c>
    </row>
    <row r="354" customFormat="false" ht="14.15" hidden="false" customHeight="false" outlineLevel="0" collapsed="false">
      <c r="A354" s="29" t="s">
        <v>369</v>
      </c>
      <c r="B354" s="30" t="s">
        <v>2609</v>
      </c>
      <c r="C354" s="31" t="n">
        <v>510</v>
      </c>
      <c r="D354" s="30" t="s">
        <v>279</v>
      </c>
      <c r="E354" s="33" t="n">
        <f aca="false">(C354*2.5)</f>
        <v>1275</v>
      </c>
    </row>
    <row r="355" customFormat="false" ht="14.15" hidden="false" customHeight="false" outlineLevel="0" collapsed="false">
      <c r="A355" s="29" t="s">
        <v>370</v>
      </c>
      <c r="B355" s="30" t="s">
        <v>2610</v>
      </c>
      <c r="C355" s="31" t="n">
        <v>510</v>
      </c>
      <c r="D355" s="30" t="s">
        <v>279</v>
      </c>
      <c r="E355" s="33" t="n">
        <f aca="false">(C355*2.5)</f>
        <v>1275</v>
      </c>
    </row>
    <row r="356" customFormat="false" ht="14.15" hidden="false" customHeight="false" outlineLevel="0" collapsed="false">
      <c r="A356" s="29" t="s">
        <v>371</v>
      </c>
      <c r="B356" s="30" t="s">
        <v>2611</v>
      </c>
      <c r="C356" s="31" t="n">
        <v>510</v>
      </c>
      <c r="D356" s="30" t="s">
        <v>279</v>
      </c>
      <c r="E356" s="33" t="n">
        <f aca="false">(C356*2.5)</f>
        <v>1275</v>
      </c>
    </row>
    <row r="357" customFormat="false" ht="14.15" hidden="false" customHeight="false" outlineLevel="0" collapsed="false">
      <c r="A357" s="29" t="s">
        <v>372</v>
      </c>
      <c r="B357" s="30" t="s">
        <v>2612</v>
      </c>
      <c r="C357" s="31" t="n">
        <v>510</v>
      </c>
      <c r="D357" s="30" t="s">
        <v>279</v>
      </c>
      <c r="E357" s="33" t="n">
        <f aca="false">(C357*2.5)</f>
        <v>1275</v>
      </c>
    </row>
    <row r="358" customFormat="false" ht="14.15" hidden="false" customHeight="false" outlineLevel="0" collapsed="false">
      <c r="A358" s="29" t="s">
        <v>373</v>
      </c>
      <c r="B358" s="30" t="s">
        <v>2613</v>
      </c>
      <c r="C358" s="31" t="n">
        <v>510</v>
      </c>
      <c r="D358" s="30" t="s">
        <v>279</v>
      </c>
      <c r="E358" s="33" t="n">
        <f aca="false">(C358*2.5)</f>
        <v>1275</v>
      </c>
    </row>
    <row r="359" customFormat="false" ht="14.15" hidden="false" customHeight="false" outlineLevel="0" collapsed="false">
      <c r="A359" s="29" t="s">
        <v>374</v>
      </c>
      <c r="B359" s="30" t="s">
        <v>2614</v>
      </c>
      <c r="C359" s="31" t="n">
        <v>510</v>
      </c>
      <c r="D359" s="30" t="s">
        <v>279</v>
      </c>
      <c r="E359" s="33" t="n">
        <f aca="false">(C359*2.5)</f>
        <v>1275</v>
      </c>
    </row>
    <row r="360" customFormat="false" ht="14.15" hidden="false" customHeight="false" outlineLevel="0" collapsed="false">
      <c r="A360" s="29" t="s">
        <v>375</v>
      </c>
      <c r="B360" s="30" t="s">
        <v>2615</v>
      </c>
      <c r="C360" s="31" t="n">
        <v>510</v>
      </c>
      <c r="D360" s="30" t="s">
        <v>279</v>
      </c>
      <c r="E360" s="33" t="n">
        <f aca="false">(C360*2.5)</f>
        <v>1275</v>
      </c>
    </row>
    <row r="361" customFormat="false" ht="14.15" hidden="false" customHeight="false" outlineLevel="0" collapsed="false">
      <c r="A361" s="29" t="s">
        <v>376</v>
      </c>
      <c r="B361" s="30" t="s">
        <v>2616</v>
      </c>
      <c r="C361" s="31" t="n">
        <v>510</v>
      </c>
      <c r="D361" s="30" t="s">
        <v>279</v>
      </c>
      <c r="E361" s="33" t="n">
        <f aca="false">(C361*2.5)</f>
        <v>1275</v>
      </c>
    </row>
    <row r="362" customFormat="false" ht="14.15" hidden="false" customHeight="false" outlineLevel="0" collapsed="false">
      <c r="A362" s="29" t="s">
        <v>377</v>
      </c>
      <c r="B362" s="30" t="s">
        <v>2617</v>
      </c>
      <c r="C362" s="31" t="n">
        <v>510</v>
      </c>
      <c r="D362" s="30" t="s">
        <v>279</v>
      </c>
      <c r="E362" s="33" t="n">
        <f aca="false">(C362*2.5)</f>
        <v>1275</v>
      </c>
    </row>
    <row r="363" customFormat="false" ht="14.15" hidden="false" customHeight="false" outlineLevel="0" collapsed="false">
      <c r="A363" s="29" t="s">
        <v>378</v>
      </c>
      <c r="B363" s="30" t="s">
        <v>2618</v>
      </c>
      <c r="C363" s="31" t="n">
        <v>510</v>
      </c>
      <c r="D363" s="30" t="s">
        <v>279</v>
      </c>
      <c r="E363" s="33" t="n">
        <f aca="false">(C363*2.5)</f>
        <v>1275</v>
      </c>
    </row>
    <row r="364" customFormat="false" ht="14.15" hidden="false" customHeight="false" outlineLevel="0" collapsed="false">
      <c r="A364" s="29" t="s">
        <v>379</v>
      </c>
      <c r="B364" s="30" t="s">
        <v>2619</v>
      </c>
      <c r="C364" s="31" t="n">
        <v>510</v>
      </c>
      <c r="D364" s="30" t="s">
        <v>279</v>
      </c>
      <c r="E364" s="33" t="n">
        <f aca="false">(C364*2.5)</f>
        <v>1275</v>
      </c>
    </row>
    <row r="365" customFormat="false" ht="14.15" hidden="false" customHeight="false" outlineLevel="0" collapsed="false">
      <c r="A365" s="29" t="s">
        <v>380</v>
      </c>
      <c r="B365" s="30" t="s">
        <v>2620</v>
      </c>
      <c r="C365" s="31" t="n">
        <v>510</v>
      </c>
      <c r="D365" s="30" t="s">
        <v>279</v>
      </c>
      <c r="E365" s="33" t="n">
        <f aca="false">(C365*2.5)</f>
        <v>1275</v>
      </c>
    </row>
    <row r="366" customFormat="false" ht="14.15" hidden="false" customHeight="false" outlineLevel="0" collapsed="false">
      <c r="A366" s="29" t="s">
        <v>381</v>
      </c>
      <c r="B366" s="30" t="s">
        <v>2621</v>
      </c>
      <c r="C366" s="31" t="n">
        <v>510</v>
      </c>
      <c r="D366" s="30" t="s">
        <v>279</v>
      </c>
      <c r="E366" s="33" t="n">
        <f aca="false">(C366*2.5)</f>
        <v>1275</v>
      </c>
    </row>
    <row r="367" customFormat="false" ht="14.15" hidden="false" customHeight="false" outlineLevel="0" collapsed="false">
      <c r="A367" s="29" t="s">
        <v>382</v>
      </c>
      <c r="B367" s="30" t="s">
        <v>2622</v>
      </c>
      <c r="C367" s="31" t="n">
        <v>510</v>
      </c>
      <c r="D367" s="30" t="s">
        <v>279</v>
      </c>
      <c r="E367" s="33" t="n">
        <f aca="false">(C367*2.5)</f>
        <v>1275</v>
      </c>
    </row>
    <row r="368" customFormat="false" ht="14.15" hidden="false" customHeight="false" outlineLevel="0" collapsed="false">
      <c r="A368" s="29" t="s">
        <v>383</v>
      </c>
      <c r="B368" s="30" t="s">
        <v>2623</v>
      </c>
      <c r="C368" s="31" t="n">
        <v>510</v>
      </c>
      <c r="D368" s="30" t="s">
        <v>279</v>
      </c>
      <c r="E368" s="33" t="n">
        <f aca="false">(C368*2.5)</f>
        <v>1275</v>
      </c>
    </row>
    <row r="369" customFormat="false" ht="14.15" hidden="false" customHeight="false" outlineLevel="0" collapsed="false">
      <c r="A369" s="29" t="s">
        <v>384</v>
      </c>
      <c r="B369" s="30" t="s">
        <v>2624</v>
      </c>
      <c r="C369" s="31" t="n">
        <v>510</v>
      </c>
      <c r="D369" s="30" t="s">
        <v>279</v>
      </c>
      <c r="E369" s="33" t="n">
        <f aca="false">(C369*2.5)</f>
        <v>1275</v>
      </c>
    </row>
    <row r="370" customFormat="false" ht="14.15" hidden="false" customHeight="false" outlineLevel="0" collapsed="false">
      <c r="A370" s="29" t="s">
        <v>385</v>
      </c>
      <c r="B370" s="30" t="s">
        <v>2625</v>
      </c>
      <c r="C370" s="31" t="n">
        <v>510</v>
      </c>
      <c r="D370" s="30" t="s">
        <v>279</v>
      </c>
      <c r="E370" s="33" t="n">
        <f aca="false">(C370*2.5)</f>
        <v>1275</v>
      </c>
    </row>
    <row r="371" customFormat="false" ht="14.15" hidden="false" customHeight="false" outlineLevel="0" collapsed="false">
      <c r="A371" s="29" t="s">
        <v>386</v>
      </c>
      <c r="B371" s="30" t="s">
        <v>2626</v>
      </c>
      <c r="C371" s="31" t="n">
        <v>510</v>
      </c>
      <c r="D371" s="30" t="s">
        <v>279</v>
      </c>
      <c r="E371" s="33" t="n">
        <f aca="false">(C371*2.5)</f>
        <v>1275</v>
      </c>
    </row>
    <row r="372" customFormat="false" ht="14.15" hidden="false" customHeight="false" outlineLevel="0" collapsed="false">
      <c r="A372" s="29" t="s">
        <v>387</v>
      </c>
      <c r="B372" s="30" t="s">
        <v>2627</v>
      </c>
      <c r="C372" s="31" t="n">
        <v>510</v>
      </c>
      <c r="D372" s="30" t="s">
        <v>279</v>
      </c>
      <c r="E372" s="33" t="n">
        <f aca="false">(C372*2.5)</f>
        <v>1275</v>
      </c>
    </row>
    <row r="373" customFormat="false" ht="14.15" hidden="false" customHeight="false" outlineLevel="0" collapsed="false">
      <c r="A373" s="29" t="s">
        <v>388</v>
      </c>
      <c r="B373" s="30" t="s">
        <v>2628</v>
      </c>
      <c r="C373" s="31" t="n">
        <v>510</v>
      </c>
      <c r="D373" s="30" t="s">
        <v>279</v>
      </c>
      <c r="E373" s="33" t="n">
        <f aca="false">(C373*2.5)</f>
        <v>1275</v>
      </c>
    </row>
    <row r="374" customFormat="false" ht="14.15" hidden="false" customHeight="false" outlineLevel="0" collapsed="false">
      <c r="A374" s="29" t="s">
        <v>389</v>
      </c>
      <c r="B374" s="30" t="s">
        <v>2629</v>
      </c>
      <c r="C374" s="31" t="n">
        <v>510</v>
      </c>
      <c r="D374" s="30" t="s">
        <v>279</v>
      </c>
      <c r="E374" s="33" t="n">
        <f aca="false">(C374*2.5)</f>
        <v>1275</v>
      </c>
    </row>
    <row r="375" customFormat="false" ht="26.85" hidden="false" customHeight="false" outlineLevel="0" collapsed="false">
      <c r="A375" s="29" t="s">
        <v>390</v>
      </c>
      <c r="B375" s="30" t="s">
        <v>2630</v>
      </c>
      <c r="C375" s="31" t="n">
        <v>510</v>
      </c>
      <c r="D375" s="30" t="s">
        <v>279</v>
      </c>
      <c r="E375" s="33" t="n">
        <f aca="false">(C375*2.5)</f>
        <v>1275</v>
      </c>
    </row>
    <row r="376" customFormat="false" ht="14.15" hidden="false" customHeight="false" outlineLevel="0" collapsed="false">
      <c r="A376" s="29" t="s">
        <v>391</v>
      </c>
      <c r="B376" s="30" t="s">
        <v>2631</v>
      </c>
      <c r="C376" s="31" t="n">
        <v>510</v>
      </c>
      <c r="D376" s="30" t="s">
        <v>279</v>
      </c>
      <c r="E376" s="33" t="n">
        <f aca="false">(C376*2.5)</f>
        <v>1275</v>
      </c>
    </row>
    <row r="377" customFormat="false" ht="14.15" hidden="false" customHeight="false" outlineLevel="0" collapsed="false">
      <c r="A377" s="29" t="s">
        <v>392</v>
      </c>
      <c r="B377" s="30" t="s">
        <v>2632</v>
      </c>
      <c r="C377" s="31" t="n">
        <v>510</v>
      </c>
      <c r="D377" s="30" t="s">
        <v>279</v>
      </c>
      <c r="E377" s="33" t="n">
        <f aca="false">(C377*2.5)</f>
        <v>1275</v>
      </c>
    </row>
    <row r="378" customFormat="false" ht="26.85" hidden="false" customHeight="false" outlineLevel="0" collapsed="false">
      <c r="A378" s="29" t="s">
        <v>393</v>
      </c>
      <c r="B378" s="30" t="s">
        <v>2633</v>
      </c>
      <c r="C378" s="31" t="n">
        <v>510</v>
      </c>
      <c r="D378" s="30" t="s">
        <v>279</v>
      </c>
      <c r="E378" s="33" t="n">
        <f aca="false">(C378*2.5)</f>
        <v>1275</v>
      </c>
    </row>
    <row r="379" customFormat="false" ht="26.85" hidden="false" customHeight="false" outlineLevel="0" collapsed="false">
      <c r="A379" s="29" t="s">
        <v>394</v>
      </c>
      <c r="B379" s="30" t="s">
        <v>2634</v>
      </c>
      <c r="C379" s="31" t="n">
        <v>510</v>
      </c>
      <c r="D379" s="30" t="s">
        <v>279</v>
      </c>
      <c r="E379" s="33" t="n">
        <f aca="false">(C379*2.5)</f>
        <v>1275</v>
      </c>
    </row>
    <row r="380" customFormat="false" ht="14.15" hidden="false" customHeight="false" outlineLevel="0" collapsed="false">
      <c r="A380" s="29" t="s">
        <v>395</v>
      </c>
      <c r="B380" s="30" t="s">
        <v>2635</v>
      </c>
      <c r="C380" s="31" t="n">
        <v>510</v>
      </c>
      <c r="D380" s="30" t="s">
        <v>279</v>
      </c>
      <c r="E380" s="33" t="n">
        <f aca="false">(C380*2.5)</f>
        <v>1275</v>
      </c>
    </row>
    <row r="381" customFormat="false" ht="14.15" hidden="false" customHeight="false" outlineLevel="0" collapsed="false">
      <c r="A381" s="29" t="s">
        <v>396</v>
      </c>
      <c r="B381" s="30" t="s">
        <v>2636</v>
      </c>
      <c r="C381" s="31" t="n">
        <v>510</v>
      </c>
      <c r="D381" s="30" t="s">
        <v>279</v>
      </c>
      <c r="E381" s="33" t="n">
        <f aca="false">(C381*2.5)</f>
        <v>1275</v>
      </c>
    </row>
    <row r="382" customFormat="false" ht="14.15" hidden="false" customHeight="false" outlineLevel="0" collapsed="false">
      <c r="A382" s="29" t="s">
        <v>397</v>
      </c>
      <c r="B382" s="30" t="s">
        <v>2637</v>
      </c>
      <c r="C382" s="35" t="n">
        <v>3000</v>
      </c>
      <c r="D382" s="30" t="s">
        <v>237</v>
      </c>
      <c r="E382" s="33" t="n">
        <f aca="false">(C382*1.3)</f>
        <v>3900</v>
      </c>
    </row>
    <row r="383" customFormat="false" ht="14.15" hidden="false" customHeight="false" outlineLevel="0" collapsed="false">
      <c r="A383" s="29" t="s">
        <v>398</v>
      </c>
      <c r="B383" s="30" t="s">
        <v>2639</v>
      </c>
      <c r="C383" s="35" t="n">
        <v>2355</v>
      </c>
      <c r="D383" s="30" t="s">
        <v>399</v>
      </c>
      <c r="E383" s="33" t="n">
        <f aca="false">(C383*1.35)</f>
        <v>3179.25</v>
      </c>
    </row>
    <row r="384" customFormat="false" ht="14.15" hidden="false" customHeight="false" outlineLevel="0" collapsed="false">
      <c r="A384" s="29" t="s">
        <v>400</v>
      </c>
      <c r="B384" s="30" t="s">
        <v>2642</v>
      </c>
      <c r="C384" s="31" t="n">
        <v>345</v>
      </c>
      <c r="D384" s="32" t="n">
        <v>1</v>
      </c>
      <c r="E384" s="33" t="n">
        <f aca="false">(C384*2.89)</f>
        <v>997.05</v>
      </c>
    </row>
    <row r="385" customFormat="false" ht="14.15" hidden="false" customHeight="false" outlineLevel="0" collapsed="false">
      <c r="A385" s="29" t="s">
        <v>401</v>
      </c>
      <c r="B385" s="30" t="s">
        <v>2643</v>
      </c>
      <c r="C385" s="31" t="n">
        <v>395</v>
      </c>
      <c r="D385" s="30" t="s">
        <v>56</v>
      </c>
      <c r="E385" s="33" t="n">
        <f aca="false">(C385*2.55)</f>
        <v>1007.25</v>
      </c>
    </row>
    <row r="386" customFormat="false" ht="14.15" hidden="false" customHeight="false" outlineLevel="0" collapsed="false">
      <c r="A386" s="29" t="s">
        <v>402</v>
      </c>
      <c r="B386" s="30" t="s">
        <v>2644</v>
      </c>
      <c r="C386" s="31" t="n">
        <v>165</v>
      </c>
      <c r="D386" s="32" t="n">
        <v>1</v>
      </c>
      <c r="E386" s="33" t="n">
        <f aca="false">(C386*3)</f>
        <v>495</v>
      </c>
    </row>
    <row r="387" customFormat="false" ht="14.15" hidden="false" customHeight="false" outlineLevel="0" collapsed="false">
      <c r="A387" s="29" t="s">
        <v>403</v>
      </c>
      <c r="B387" s="30" t="s">
        <v>2645</v>
      </c>
      <c r="C387" s="31" t="n">
        <v>210</v>
      </c>
      <c r="D387" s="32" t="n">
        <v>1</v>
      </c>
      <c r="E387" s="33" t="n">
        <f aca="false">(C387*3)</f>
        <v>630</v>
      </c>
    </row>
    <row r="388" customFormat="false" ht="14.15" hidden="false" customHeight="false" outlineLevel="0" collapsed="false">
      <c r="A388" s="29" t="s">
        <v>404</v>
      </c>
      <c r="B388" s="30" t="s">
        <v>2646</v>
      </c>
      <c r="C388" s="31" t="n">
        <v>605</v>
      </c>
      <c r="D388" s="30" t="s">
        <v>405</v>
      </c>
      <c r="E388" s="33" t="n">
        <f aca="false">(C388*2.2)</f>
        <v>1331</v>
      </c>
    </row>
    <row r="389" customFormat="false" ht="14.15" hidden="false" customHeight="false" outlineLevel="0" collapsed="false">
      <c r="A389" s="29" t="s">
        <v>406</v>
      </c>
      <c r="B389" s="30" t="s">
        <v>2647</v>
      </c>
      <c r="C389" s="31" t="n">
        <v>440</v>
      </c>
      <c r="D389" s="30" t="s">
        <v>128</v>
      </c>
      <c r="E389" s="33" t="n">
        <f aca="false">(C389*2.5)</f>
        <v>1100</v>
      </c>
    </row>
    <row r="390" customFormat="false" ht="14.15" hidden="false" customHeight="false" outlineLevel="0" collapsed="false">
      <c r="A390" s="29" t="s">
        <v>407</v>
      </c>
      <c r="B390" s="30" t="s">
        <v>2648</v>
      </c>
      <c r="C390" s="31" t="n">
        <v>350</v>
      </c>
      <c r="D390" s="30" t="s">
        <v>237</v>
      </c>
      <c r="E390" s="33" t="n">
        <f aca="false">(C390*2.85)</f>
        <v>997.5</v>
      </c>
    </row>
    <row r="391" customFormat="false" ht="26.85" hidden="false" customHeight="false" outlineLevel="0" collapsed="false">
      <c r="A391" s="29" t="s">
        <v>408</v>
      </c>
      <c r="B391" s="30" t="s">
        <v>2649</v>
      </c>
      <c r="C391" s="31" t="n">
        <v>200</v>
      </c>
      <c r="D391" s="30" t="s">
        <v>56</v>
      </c>
      <c r="E391" s="33" t="n">
        <f aca="false">(C391*3)</f>
        <v>600</v>
      </c>
    </row>
    <row r="392" customFormat="false" ht="14.15" hidden="false" customHeight="false" outlineLevel="0" collapsed="false">
      <c r="A392" s="29" t="s">
        <v>409</v>
      </c>
      <c r="B392" s="30" t="s">
        <v>2650</v>
      </c>
      <c r="C392" s="31" t="n">
        <v>190</v>
      </c>
      <c r="D392" s="30" t="s">
        <v>31</v>
      </c>
      <c r="E392" s="33" t="n">
        <f aca="false">(C392*3)</f>
        <v>570</v>
      </c>
    </row>
    <row r="393" customFormat="false" ht="26.85" hidden="false" customHeight="false" outlineLevel="0" collapsed="false">
      <c r="A393" s="29" t="s">
        <v>410</v>
      </c>
      <c r="B393" s="30" t="s">
        <v>2651</v>
      </c>
      <c r="C393" s="31" t="n">
        <v>190</v>
      </c>
      <c r="D393" s="30" t="s">
        <v>31</v>
      </c>
      <c r="E393" s="33" t="n">
        <f aca="false">(C393*3)</f>
        <v>570</v>
      </c>
    </row>
    <row r="394" customFormat="false" ht="14.15" hidden="false" customHeight="false" outlineLevel="0" collapsed="false">
      <c r="A394" s="29" t="s">
        <v>411</v>
      </c>
      <c r="B394" s="30" t="s">
        <v>2652</v>
      </c>
      <c r="C394" s="31" t="n">
        <v>190</v>
      </c>
      <c r="D394" s="30" t="s">
        <v>31</v>
      </c>
      <c r="E394" s="33" t="n">
        <f aca="false">(C394*3)</f>
        <v>570</v>
      </c>
    </row>
    <row r="395" customFormat="false" ht="14.15" hidden="false" customHeight="false" outlineLevel="0" collapsed="false">
      <c r="A395" s="29" t="s">
        <v>412</v>
      </c>
      <c r="B395" s="30" t="s">
        <v>2653</v>
      </c>
      <c r="C395" s="31" t="n">
        <v>430</v>
      </c>
      <c r="D395" s="30" t="s">
        <v>31</v>
      </c>
      <c r="E395" s="33" t="n">
        <f aca="false">(C395*2.5)</f>
        <v>1075</v>
      </c>
    </row>
    <row r="396" customFormat="false" ht="14.15" hidden="false" customHeight="false" outlineLevel="0" collapsed="false">
      <c r="A396" s="29" t="s">
        <v>413</v>
      </c>
      <c r="B396" s="30" t="s">
        <v>2654</v>
      </c>
      <c r="C396" s="31" t="n">
        <v>165</v>
      </c>
      <c r="D396" s="32" t="n">
        <v>1</v>
      </c>
      <c r="E396" s="33" t="n">
        <f aca="false">(C396*3)</f>
        <v>495</v>
      </c>
    </row>
    <row r="397" customFormat="false" ht="14.15" hidden="false" customHeight="false" outlineLevel="0" collapsed="false">
      <c r="A397" s="29" t="s">
        <v>414</v>
      </c>
      <c r="B397" s="30" t="s">
        <v>2655</v>
      </c>
      <c r="C397" s="31" t="n">
        <v>165</v>
      </c>
      <c r="D397" s="32" t="n">
        <v>1</v>
      </c>
      <c r="E397" s="33" t="n">
        <f aca="false">(C397*3)</f>
        <v>495</v>
      </c>
    </row>
    <row r="398" customFormat="false" ht="14.15" hidden="false" customHeight="false" outlineLevel="0" collapsed="false">
      <c r="A398" s="29" t="s">
        <v>415</v>
      </c>
      <c r="B398" s="30" t="s">
        <v>2656</v>
      </c>
      <c r="C398" s="31" t="n">
        <v>190</v>
      </c>
      <c r="D398" s="30" t="s">
        <v>31</v>
      </c>
      <c r="E398" s="33" t="n">
        <f aca="false">(C398*3)</f>
        <v>570</v>
      </c>
    </row>
    <row r="399" customFormat="false" ht="14.15" hidden="false" customHeight="false" outlineLevel="0" collapsed="false">
      <c r="A399" s="29" t="s">
        <v>416</v>
      </c>
      <c r="B399" s="30" t="s">
        <v>2657</v>
      </c>
      <c r="C399" s="31" t="n">
        <v>235</v>
      </c>
      <c r="D399" s="30" t="s">
        <v>128</v>
      </c>
      <c r="E399" s="33" t="n">
        <f aca="false">(C399*3)</f>
        <v>705</v>
      </c>
    </row>
    <row r="400" customFormat="false" ht="14.15" hidden="false" customHeight="false" outlineLevel="0" collapsed="false">
      <c r="A400" s="29" t="s">
        <v>417</v>
      </c>
      <c r="B400" s="30" t="s">
        <v>2658</v>
      </c>
      <c r="C400" s="31" t="n">
        <v>255</v>
      </c>
      <c r="D400" s="30" t="s">
        <v>31</v>
      </c>
      <c r="E400" s="33" t="n">
        <f aca="false">(C400*3)</f>
        <v>765</v>
      </c>
    </row>
    <row r="401" customFormat="false" ht="14.15" hidden="false" customHeight="false" outlineLevel="0" collapsed="false">
      <c r="A401" s="29" t="s">
        <v>418</v>
      </c>
      <c r="B401" s="30" t="s">
        <v>2659</v>
      </c>
      <c r="C401" s="31" t="n">
        <v>255</v>
      </c>
      <c r="D401" s="30" t="s">
        <v>31</v>
      </c>
      <c r="E401" s="33" t="n">
        <f aca="false">(C401*3)</f>
        <v>765</v>
      </c>
    </row>
    <row r="402" customFormat="false" ht="14.15" hidden="false" customHeight="false" outlineLevel="0" collapsed="false">
      <c r="A402" s="29" t="s">
        <v>419</v>
      </c>
      <c r="B402" s="30" t="s">
        <v>2660</v>
      </c>
      <c r="C402" s="31" t="n">
        <v>190</v>
      </c>
      <c r="D402" s="30" t="s">
        <v>135</v>
      </c>
      <c r="E402" s="33" t="n">
        <f aca="false">(C402*3)</f>
        <v>570</v>
      </c>
    </row>
    <row r="403" customFormat="false" ht="14.15" hidden="false" customHeight="false" outlineLevel="0" collapsed="false">
      <c r="A403" s="29" t="s">
        <v>420</v>
      </c>
      <c r="B403" s="30" t="s">
        <v>2661</v>
      </c>
      <c r="C403" s="31" t="n">
        <v>620</v>
      </c>
      <c r="D403" s="30" t="s">
        <v>56</v>
      </c>
      <c r="E403" s="33" t="n">
        <f aca="false">(C403*2.15)</f>
        <v>1333</v>
      </c>
    </row>
    <row r="404" customFormat="false" ht="14.15" hidden="false" customHeight="false" outlineLevel="0" collapsed="false">
      <c r="A404" s="29" t="s">
        <v>421</v>
      </c>
      <c r="B404" s="30" t="s">
        <v>2662</v>
      </c>
      <c r="C404" s="31" t="n">
        <v>245</v>
      </c>
      <c r="D404" s="30" t="s">
        <v>422</v>
      </c>
      <c r="E404" s="33" t="n">
        <f aca="false">(C404*3)</f>
        <v>735</v>
      </c>
    </row>
    <row r="405" customFormat="false" ht="26.85" hidden="false" customHeight="false" outlineLevel="0" collapsed="false">
      <c r="A405" s="29" t="s">
        <v>423</v>
      </c>
      <c r="B405" s="30" t="s">
        <v>2663</v>
      </c>
      <c r="C405" s="31" t="n">
        <v>310</v>
      </c>
      <c r="D405" s="30" t="s">
        <v>56</v>
      </c>
      <c r="E405" s="33" t="n">
        <f aca="false">(C405*3)</f>
        <v>930</v>
      </c>
    </row>
    <row r="406" customFormat="false" ht="26.85" hidden="false" customHeight="false" outlineLevel="0" collapsed="false">
      <c r="A406" s="29" t="s">
        <v>424</v>
      </c>
      <c r="B406" s="30" t="s">
        <v>2664</v>
      </c>
      <c r="C406" s="31" t="n">
        <v>245</v>
      </c>
      <c r="D406" s="32" t="n">
        <v>1</v>
      </c>
      <c r="E406" s="33" t="n">
        <f aca="false">(C406*3)</f>
        <v>735</v>
      </c>
    </row>
    <row r="407" customFormat="false" ht="26.85" hidden="false" customHeight="false" outlineLevel="0" collapsed="false">
      <c r="A407" s="29" t="s">
        <v>425</v>
      </c>
      <c r="B407" s="30" t="s">
        <v>2665</v>
      </c>
      <c r="C407" s="31" t="n">
        <v>180</v>
      </c>
      <c r="D407" s="32" t="n">
        <v>1</v>
      </c>
      <c r="E407" s="33" t="n">
        <f aca="false">(C407*3)</f>
        <v>540</v>
      </c>
    </row>
    <row r="408" customFormat="false" ht="14.15" hidden="false" customHeight="false" outlineLevel="0" collapsed="false">
      <c r="A408" s="29" t="s">
        <v>426</v>
      </c>
      <c r="B408" s="30" t="s">
        <v>2666</v>
      </c>
      <c r="C408" s="31" t="n">
        <v>220</v>
      </c>
      <c r="D408" s="30" t="s">
        <v>271</v>
      </c>
      <c r="E408" s="33" t="n">
        <f aca="false">(C408*3)</f>
        <v>660</v>
      </c>
    </row>
    <row r="409" customFormat="false" ht="39.55" hidden="false" customHeight="false" outlineLevel="0" collapsed="false">
      <c r="A409" s="29" t="s">
        <v>427</v>
      </c>
      <c r="B409" s="30" t="s">
        <v>2667</v>
      </c>
      <c r="C409" s="31" t="n">
        <v>105</v>
      </c>
      <c r="D409" s="30" t="s">
        <v>428</v>
      </c>
      <c r="E409" s="33" t="n">
        <f aca="false">(C409*3)</f>
        <v>315</v>
      </c>
    </row>
    <row r="410" customFormat="false" ht="39.55" hidden="false" customHeight="false" outlineLevel="0" collapsed="false">
      <c r="A410" s="29" t="s">
        <v>429</v>
      </c>
      <c r="B410" s="30" t="s">
        <v>2668</v>
      </c>
      <c r="C410" s="31" t="n">
        <v>165</v>
      </c>
      <c r="D410" s="30" t="s">
        <v>128</v>
      </c>
      <c r="E410" s="33" t="n">
        <f aca="false">(C410*3)</f>
        <v>495</v>
      </c>
    </row>
    <row r="411" customFormat="false" ht="39.55" hidden="false" customHeight="false" outlineLevel="0" collapsed="false">
      <c r="A411" s="29" t="s">
        <v>430</v>
      </c>
      <c r="B411" s="30" t="s">
        <v>2669</v>
      </c>
      <c r="C411" s="31" t="n">
        <v>145</v>
      </c>
      <c r="D411" s="30" t="s">
        <v>56</v>
      </c>
      <c r="E411" s="33" t="n">
        <f aca="false">(C411*3)</f>
        <v>435</v>
      </c>
    </row>
    <row r="412" customFormat="false" ht="39.55" hidden="false" customHeight="false" outlineLevel="0" collapsed="false">
      <c r="A412" s="29" t="s">
        <v>431</v>
      </c>
      <c r="B412" s="30" t="s">
        <v>2670</v>
      </c>
      <c r="C412" s="31" t="n">
        <v>200</v>
      </c>
      <c r="D412" s="30" t="s">
        <v>31</v>
      </c>
      <c r="E412" s="33" t="n">
        <f aca="false">(C412*3)</f>
        <v>600</v>
      </c>
    </row>
    <row r="413" customFormat="false" ht="26.85" hidden="false" customHeight="false" outlineLevel="0" collapsed="false">
      <c r="A413" s="29" t="s">
        <v>432</v>
      </c>
      <c r="B413" s="30" t="s">
        <v>2671</v>
      </c>
      <c r="C413" s="31" t="n">
        <v>190</v>
      </c>
      <c r="D413" s="30" t="s">
        <v>31</v>
      </c>
      <c r="E413" s="33" t="n">
        <f aca="false">(C413*3)</f>
        <v>570</v>
      </c>
    </row>
    <row r="414" customFormat="false" ht="14.15" hidden="false" customHeight="false" outlineLevel="0" collapsed="false">
      <c r="A414" s="29" t="s">
        <v>433</v>
      </c>
      <c r="B414" s="30" t="s">
        <v>2672</v>
      </c>
      <c r="C414" s="31" t="n">
        <v>190</v>
      </c>
      <c r="D414" s="30" t="s">
        <v>31</v>
      </c>
      <c r="E414" s="33" t="n">
        <f aca="false">(C414*3)</f>
        <v>570</v>
      </c>
    </row>
    <row r="415" customFormat="false" ht="26.85" hidden="false" customHeight="false" outlineLevel="0" collapsed="false">
      <c r="A415" s="29" t="s">
        <v>434</v>
      </c>
      <c r="B415" s="30" t="s">
        <v>2673</v>
      </c>
      <c r="C415" s="31" t="n">
        <v>320</v>
      </c>
      <c r="D415" s="32" t="n">
        <v>1</v>
      </c>
      <c r="E415" s="33" t="n">
        <f aca="false">(C415*3)</f>
        <v>960</v>
      </c>
    </row>
    <row r="416" customFormat="false" ht="26.85" hidden="false" customHeight="false" outlineLevel="0" collapsed="false">
      <c r="A416" s="29" t="s">
        <v>435</v>
      </c>
      <c r="B416" s="30" t="s">
        <v>2674</v>
      </c>
      <c r="C416" s="31" t="n">
        <v>330</v>
      </c>
      <c r="D416" s="32" t="n">
        <v>1</v>
      </c>
      <c r="E416" s="33" t="n">
        <f aca="false">(C416*3)</f>
        <v>990</v>
      </c>
    </row>
    <row r="417" customFormat="false" ht="14.15" hidden="false" customHeight="false" outlineLevel="0" collapsed="false">
      <c r="A417" s="29" t="s">
        <v>436</v>
      </c>
      <c r="B417" s="30" t="s">
        <v>2675</v>
      </c>
      <c r="C417" s="31" t="n">
        <v>190</v>
      </c>
      <c r="D417" s="30" t="s">
        <v>135</v>
      </c>
      <c r="E417" s="33" t="n">
        <f aca="false">(C417*3)</f>
        <v>570</v>
      </c>
    </row>
    <row r="418" customFormat="false" ht="14.15" hidden="false" customHeight="false" outlineLevel="0" collapsed="false">
      <c r="A418" s="29" t="s">
        <v>437</v>
      </c>
      <c r="B418" s="30" t="s">
        <v>2676</v>
      </c>
      <c r="C418" s="31" t="n">
        <v>275</v>
      </c>
      <c r="D418" s="32" t="n">
        <v>1</v>
      </c>
      <c r="E418" s="33" t="n">
        <f aca="false">(C418*3)</f>
        <v>825</v>
      </c>
    </row>
    <row r="419" customFormat="false" ht="14.15" hidden="false" customHeight="false" outlineLevel="0" collapsed="false">
      <c r="A419" s="29" t="s">
        <v>438</v>
      </c>
      <c r="B419" s="30" t="s">
        <v>2677</v>
      </c>
      <c r="C419" s="31" t="n">
        <v>275</v>
      </c>
      <c r="D419" s="32" t="n">
        <v>1</v>
      </c>
      <c r="E419" s="33" t="n">
        <f aca="false">(C419*3)</f>
        <v>825</v>
      </c>
    </row>
    <row r="420" customFormat="false" ht="26.85" hidden="false" customHeight="false" outlineLevel="0" collapsed="false">
      <c r="A420" s="29" t="s">
        <v>439</v>
      </c>
      <c r="B420" s="30" t="s">
        <v>2678</v>
      </c>
      <c r="C420" s="31" t="n">
        <v>245</v>
      </c>
      <c r="D420" s="30" t="s">
        <v>135</v>
      </c>
      <c r="E420" s="33" t="n">
        <f aca="false">(C420*3)</f>
        <v>735</v>
      </c>
    </row>
    <row r="421" customFormat="false" ht="26.85" hidden="false" customHeight="false" outlineLevel="0" collapsed="false">
      <c r="A421" s="29" t="s">
        <v>440</v>
      </c>
      <c r="B421" s="30" t="s">
        <v>2679</v>
      </c>
      <c r="C421" s="31" t="n">
        <v>245</v>
      </c>
      <c r="D421" s="30" t="s">
        <v>135</v>
      </c>
      <c r="E421" s="33" t="n">
        <f aca="false">(C421*3)</f>
        <v>735</v>
      </c>
    </row>
    <row r="422" customFormat="false" ht="26.85" hidden="false" customHeight="false" outlineLevel="0" collapsed="false">
      <c r="A422" s="29" t="s">
        <v>441</v>
      </c>
      <c r="B422" s="30" t="s">
        <v>2680</v>
      </c>
      <c r="C422" s="31" t="n">
        <v>165</v>
      </c>
      <c r="D422" s="32" t="n">
        <v>1</v>
      </c>
      <c r="E422" s="33" t="n">
        <f aca="false">(C422*3)</f>
        <v>495</v>
      </c>
    </row>
    <row r="423" customFormat="false" ht="14.15" hidden="false" customHeight="false" outlineLevel="0" collapsed="false">
      <c r="A423" s="29" t="s">
        <v>442</v>
      </c>
      <c r="B423" s="30" t="s">
        <v>2681</v>
      </c>
      <c r="C423" s="31" t="n">
        <v>190</v>
      </c>
      <c r="D423" s="30" t="s">
        <v>31</v>
      </c>
      <c r="E423" s="33" t="n">
        <f aca="false">(C423*3)</f>
        <v>570</v>
      </c>
    </row>
    <row r="424" customFormat="false" ht="26.85" hidden="false" customHeight="false" outlineLevel="0" collapsed="false">
      <c r="A424" s="29" t="s">
        <v>443</v>
      </c>
      <c r="B424" s="30" t="s">
        <v>2682</v>
      </c>
      <c r="C424" s="31" t="n">
        <v>190</v>
      </c>
      <c r="D424" s="30" t="s">
        <v>31</v>
      </c>
      <c r="E424" s="33" t="n">
        <f aca="false">(C424*3)</f>
        <v>570</v>
      </c>
    </row>
    <row r="425" customFormat="false" ht="26.85" hidden="false" customHeight="false" outlineLevel="0" collapsed="false">
      <c r="A425" s="29" t="s">
        <v>444</v>
      </c>
      <c r="B425" s="30" t="s">
        <v>2683</v>
      </c>
      <c r="C425" s="31" t="n">
        <v>190</v>
      </c>
      <c r="D425" s="30" t="s">
        <v>31</v>
      </c>
      <c r="E425" s="33" t="n">
        <f aca="false">(C425*3)</f>
        <v>570</v>
      </c>
    </row>
    <row r="426" customFormat="false" ht="39.55" hidden="false" customHeight="false" outlineLevel="0" collapsed="false">
      <c r="A426" s="29" t="s">
        <v>445</v>
      </c>
      <c r="B426" s="30" t="s">
        <v>2684</v>
      </c>
      <c r="C426" s="31" t="n">
        <v>190</v>
      </c>
      <c r="D426" s="30" t="s">
        <v>31</v>
      </c>
      <c r="E426" s="33" t="n">
        <f aca="false">(C426*3)</f>
        <v>570</v>
      </c>
    </row>
    <row r="427" customFormat="false" ht="14.15" hidden="false" customHeight="false" outlineLevel="0" collapsed="false">
      <c r="A427" s="29" t="s">
        <v>446</v>
      </c>
      <c r="B427" s="30" t="s">
        <v>2685</v>
      </c>
      <c r="C427" s="31" t="n">
        <v>255</v>
      </c>
      <c r="D427" s="30" t="s">
        <v>31</v>
      </c>
      <c r="E427" s="33" t="n">
        <f aca="false">(C427*3)</f>
        <v>765</v>
      </c>
    </row>
    <row r="428" customFormat="false" ht="14.15" hidden="false" customHeight="false" outlineLevel="0" collapsed="false">
      <c r="A428" s="29" t="s">
        <v>447</v>
      </c>
      <c r="B428" s="30" t="s">
        <v>2686</v>
      </c>
      <c r="C428" s="31" t="n">
        <v>330</v>
      </c>
      <c r="D428" s="30" t="s">
        <v>31</v>
      </c>
      <c r="E428" s="33" t="n">
        <f aca="false">(C428*3)</f>
        <v>990</v>
      </c>
    </row>
    <row r="429" customFormat="false" ht="26.85" hidden="false" customHeight="false" outlineLevel="0" collapsed="false">
      <c r="A429" s="29" t="s">
        <v>448</v>
      </c>
      <c r="B429" s="30" t="s">
        <v>2687</v>
      </c>
      <c r="C429" s="31" t="n">
        <v>90</v>
      </c>
      <c r="D429" s="34" t="n">
        <v>2</v>
      </c>
      <c r="E429" s="33" t="n">
        <f aca="false">(C429*3)</f>
        <v>270</v>
      </c>
    </row>
    <row r="430" customFormat="false" ht="14.15" hidden="false" customHeight="false" outlineLevel="0" collapsed="false">
      <c r="A430" s="29" t="s">
        <v>449</v>
      </c>
      <c r="B430" s="30" t="s">
        <v>2688</v>
      </c>
      <c r="C430" s="31" t="n">
        <v>245</v>
      </c>
      <c r="D430" s="30" t="s">
        <v>31</v>
      </c>
      <c r="E430" s="33" t="n">
        <f aca="false">(C430*3)</f>
        <v>735</v>
      </c>
    </row>
    <row r="431" customFormat="false" ht="14.15" hidden="false" customHeight="false" outlineLevel="0" collapsed="false">
      <c r="A431" s="29" t="s">
        <v>450</v>
      </c>
      <c r="B431" s="30" t="s">
        <v>2689</v>
      </c>
      <c r="C431" s="31" t="n">
        <v>245</v>
      </c>
      <c r="D431" s="30" t="s">
        <v>31</v>
      </c>
      <c r="E431" s="33" t="n">
        <f aca="false">(C431*3)</f>
        <v>735</v>
      </c>
    </row>
    <row r="432" customFormat="false" ht="14.15" hidden="false" customHeight="false" outlineLevel="0" collapsed="false">
      <c r="A432" s="29" t="s">
        <v>451</v>
      </c>
      <c r="B432" s="30" t="s">
        <v>2690</v>
      </c>
      <c r="C432" s="31" t="n">
        <v>190</v>
      </c>
      <c r="D432" s="30" t="s">
        <v>237</v>
      </c>
      <c r="E432" s="33" t="n">
        <f aca="false">(C432*3)</f>
        <v>570</v>
      </c>
    </row>
    <row r="433" customFormat="false" ht="26.85" hidden="false" customHeight="false" outlineLevel="0" collapsed="false">
      <c r="A433" s="29" t="s">
        <v>452</v>
      </c>
      <c r="B433" s="30" t="s">
        <v>2691</v>
      </c>
      <c r="C433" s="31" t="n">
        <v>290</v>
      </c>
      <c r="D433" s="30" t="s">
        <v>237</v>
      </c>
      <c r="E433" s="33" t="n">
        <f aca="false">(C433*3)</f>
        <v>870</v>
      </c>
    </row>
    <row r="434" customFormat="false" ht="14.15" hidden="false" customHeight="false" outlineLevel="0" collapsed="false">
      <c r="A434" s="29" t="s">
        <v>453</v>
      </c>
      <c r="B434" s="30" t="s">
        <v>2692</v>
      </c>
      <c r="C434" s="31" t="n">
        <v>320</v>
      </c>
      <c r="D434" s="30" t="s">
        <v>135</v>
      </c>
      <c r="E434" s="33" t="n">
        <f aca="false">(C434*3)</f>
        <v>960</v>
      </c>
    </row>
    <row r="435" customFormat="false" ht="14.15" hidden="false" customHeight="false" outlineLevel="0" collapsed="false">
      <c r="A435" s="29" t="s">
        <v>454</v>
      </c>
      <c r="B435" s="30" t="s">
        <v>2693</v>
      </c>
      <c r="C435" s="31" t="n">
        <v>220</v>
      </c>
      <c r="D435" s="30" t="s">
        <v>31</v>
      </c>
      <c r="E435" s="33" t="n">
        <f aca="false">(C435*3)</f>
        <v>660</v>
      </c>
    </row>
    <row r="436" customFormat="false" ht="14.15" hidden="false" customHeight="false" outlineLevel="0" collapsed="false">
      <c r="A436" s="29" t="s">
        <v>455</v>
      </c>
      <c r="B436" s="30" t="s">
        <v>2694</v>
      </c>
      <c r="C436" s="31" t="n">
        <v>220</v>
      </c>
      <c r="D436" s="30" t="s">
        <v>31</v>
      </c>
      <c r="E436" s="33" t="n">
        <f aca="false">(C436*3)</f>
        <v>660</v>
      </c>
    </row>
    <row r="437" customFormat="false" ht="14.15" hidden="false" customHeight="false" outlineLevel="0" collapsed="false">
      <c r="A437" s="29" t="s">
        <v>456</v>
      </c>
      <c r="B437" s="30" t="s">
        <v>2695</v>
      </c>
      <c r="C437" s="31" t="n">
        <v>330</v>
      </c>
      <c r="D437" s="30" t="s">
        <v>31</v>
      </c>
      <c r="E437" s="33" t="n">
        <f aca="false">(C437*3)</f>
        <v>990</v>
      </c>
    </row>
    <row r="438" customFormat="false" ht="26.85" hidden="false" customHeight="false" outlineLevel="0" collapsed="false">
      <c r="A438" s="29" t="s">
        <v>457</v>
      </c>
      <c r="B438" s="30" t="s">
        <v>2696</v>
      </c>
      <c r="C438" s="31" t="n">
        <v>330</v>
      </c>
      <c r="D438" s="30" t="s">
        <v>31</v>
      </c>
      <c r="E438" s="33" t="n">
        <f aca="false">(C438*3)</f>
        <v>990</v>
      </c>
    </row>
    <row r="439" customFormat="false" ht="39.55" hidden="false" customHeight="false" outlineLevel="0" collapsed="false">
      <c r="A439" s="29" t="s">
        <v>458</v>
      </c>
      <c r="B439" s="30" t="s">
        <v>2697</v>
      </c>
      <c r="C439" s="31" t="n">
        <v>330</v>
      </c>
      <c r="D439" s="30" t="s">
        <v>31</v>
      </c>
      <c r="E439" s="33" t="n">
        <f aca="false">(C439*3)</f>
        <v>990</v>
      </c>
    </row>
    <row r="440" customFormat="false" ht="14.15" hidden="false" customHeight="false" outlineLevel="0" collapsed="false">
      <c r="A440" s="29" t="s">
        <v>459</v>
      </c>
      <c r="B440" s="30" t="s">
        <v>2698</v>
      </c>
      <c r="C440" s="31" t="n">
        <v>310</v>
      </c>
      <c r="D440" s="30" t="s">
        <v>31</v>
      </c>
      <c r="E440" s="33" t="n">
        <f aca="false">(C440*3)</f>
        <v>930</v>
      </c>
    </row>
    <row r="441" customFormat="false" ht="14.15" hidden="false" customHeight="false" outlineLevel="0" collapsed="false">
      <c r="A441" s="29" t="s">
        <v>460</v>
      </c>
      <c r="B441" s="30" t="s">
        <v>2699</v>
      </c>
      <c r="C441" s="31" t="n">
        <v>375</v>
      </c>
      <c r="D441" s="30" t="s">
        <v>271</v>
      </c>
      <c r="E441" s="33" t="n">
        <f aca="false">(C441*2.66)</f>
        <v>997.5</v>
      </c>
    </row>
    <row r="442" customFormat="false" ht="14.15" hidden="false" customHeight="false" outlineLevel="0" collapsed="false">
      <c r="A442" s="29" t="s">
        <v>461</v>
      </c>
      <c r="B442" s="30" t="s">
        <v>2700</v>
      </c>
      <c r="C442" s="31" t="n">
        <v>255</v>
      </c>
      <c r="D442" s="30" t="s">
        <v>31</v>
      </c>
      <c r="E442" s="33" t="n">
        <f aca="false">(C442*3)</f>
        <v>765</v>
      </c>
    </row>
    <row r="443" customFormat="false" ht="14.15" hidden="false" customHeight="false" outlineLevel="0" collapsed="false">
      <c r="A443" s="29" t="s">
        <v>462</v>
      </c>
      <c r="B443" s="30" t="s">
        <v>2701</v>
      </c>
      <c r="C443" s="31" t="n">
        <v>255</v>
      </c>
      <c r="D443" s="30" t="s">
        <v>31</v>
      </c>
      <c r="E443" s="33" t="n">
        <f aca="false">(C443*3)</f>
        <v>765</v>
      </c>
    </row>
    <row r="444" customFormat="false" ht="14.15" hidden="false" customHeight="false" outlineLevel="0" collapsed="false">
      <c r="A444" s="29" t="s">
        <v>463</v>
      </c>
      <c r="B444" s="30" t="s">
        <v>2702</v>
      </c>
      <c r="C444" s="31" t="n">
        <v>380</v>
      </c>
      <c r="D444" s="30" t="s">
        <v>237</v>
      </c>
      <c r="E444" s="33" t="n">
        <f aca="false">(C444*2.62)</f>
        <v>995.6</v>
      </c>
    </row>
    <row r="445" customFormat="false" ht="14.15" hidden="false" customHeight="false" outlineLevel="0" collapsed="false">
      <c r="A445" s="29" t="s">
        <v>464</v>
      </c>
      <c r="B445" s="30" t="s">
        <v>2703</v>
      </c>
      <c r="C445" s="31" t="n">
        <v>380</v>
      </c>
      <c r="D445" s="30" t="s">
        <v>237</v>
      </c>
      <c r="E445" s="33" t="n">
        <f aca="false">(C445*2.62)</f>
        <v>995.6</v>
      </c>
    </row>
    <row r="446" customFormat="false" ht="26.85" hidden="false" customHeight="false" outlineLevel="0" collapsed="false">
      <c r="A446" s="29" t="s">
        <v>465</v>
      </c>
      <c r="B446" s="30" t="s">
        <v>2704</v>
      </c>
      <c r="C446" s="31" t="n">
        <v>220</v>
      </c>
      <c r="D446" s="30" t="s">
        <v>31</v>
      </c>
      <c r="E446" s="33" t="n">
        <f aca="false">(C446*3)</f>
        <v>660</v>
      </c>
    </row>
    <row r="447" customFormat="false" ht="14.15" hidden="false" customHeight="false" outlineLevel="0" collapsed="false">
      <c r="A447" s="29" t="s">
        <v>466</v>
      </c>
      <c r="B447" s="30" t="s">
        <v>2705</v>
      </c>
      <c r="C447" s="31" t="n">
        <v>270</v>
      </c>
      <c r="D447" s="30" t="s">
        <v>271</v>
      </c>
      <c r="E447" s="33" t="n">
        <f aca="false">(C447*3)</f>
        <v>810</v>
      </c>
    </row>
    <row r="448" customFormat="false" ht="14.15" hidden="false" customHeight="false" outlineLevel="0" collapsed="false">
      <c r="A448" s="29" t="s">
        <v>467</v>
      </c>
      <c r="B448" s="30" t="s">
        <v>2706</v>
      </c>
      <c r="C448" s="31" t="n">
        <v>115</v>
      </c>
      <c r="D448" s="30" t="s">
        <v>468</v>
      </c>
      <c r="E448" s="33" t="n">
        <f aca="false">(C448*3)</f>
        <v>345</v>
      </c>
    </row>
    <row r="449" customFormat="false" ht="26.85" hidden="false" customHeight="false" outlineLevel="0" collapsed="false">
      <c r="A449" s="29" t="s">
        <v>469</v>
      </c>
      <c r="B449" s="30" t="s">
        <v>2707</v>
      </c>
      <c r="C449" s="31" t="n">
        <v>100</v>
      </c>
      <c r="D449" s="34" t="n">
        <v>2</v>
      </c>
      <c r="E449" s="33" t="n">
        <f aca="false">(C449*3)</f>
        <v>300</v>
      </c>
    </row>
    <row r="450" customFormat="false" ht="14.15" hidden="false" customHeight="false" outlineLevel="0" collapsed="false">
      <c r="A450" s="29" t="s">
        <v>470</v>
      </c>
      <c r="B450" s="30" t="s">
        <v>2708</v>
      </c>
      <c r="C450" s="31" t="n">
        <v>450</v>
      </c>
      <c r="D450" s="30" t="s">
        <v>31</v>
      </c>
      <c r="E450" s="33" t="n">
        <f aca="false">(C450*2.5)</f>
        <v>1125</v>
      </c>
    </row>
    <row r="451" customFormat="false" ht="14.15" hidden="false" customHeight="false" outlineLevel="0" collapsed="false">
      <c r="A451" s="29" t="s">
        <v>471</v>
      </c>
      <c r="B451" s="30" t="s">
        <v>2709</v>
      </c>
      <c r="C451" s="31" t="n">
        <v>750</v>
      </c>
      <c r="D451" s="30" t="s">
        <v>472</v>
      </c>
      <c r="E451" s="33" t="n">
        <f aca="false">(C451*2)</f>
        <v>1500</v>
      </c>
    </row>
    <row r="452" customFormat="false" ht="26.85" hidden="false" customHeight="false" outlineLevel="0" collapsed="false">
      <c r="A452" s="29" t="s">
        <v>473</v>
      </c>
      <c r="B452" s="30" t="s">
        <v>2710</v>
      </c>
      <c r="C452" s="31" t="n">
        <v>205</v>
      </c>
      <c r="D452" s="34" t="n">
        <v>2</v>
      </c>
      <c r="E452" s="33" t="n">
        <f aca="false">(C452*3)</f>
        <v>615</v>
      </c>
    </row>
    <row r="453" customFormat="false" ht="26.85" hidden="false" customHeight="false" outlineLevel="0" collapsed="false">
      <c r="A453" s="29" t="s">
        <v>474</v>
      </c>
      <c r="B453" s="30" t="s">
        <v>2711</v>
      </c>
      <c r="C453" s="31" t="n">
        <v>180</v>
      </c>
      <c r="D453" s="34" t="n">
        <v>2</v>
      </c>
      <c r="E453" s="33" t="n">
        <f aca="false">(C453*3)</f>
        <v>540</v>
      </c>
    </row>
    <row r="454" customFormat="false" ht="14.15" hidden="false" customHeight="false" outlineLevel="0" collapsed="false">
      <c r="A454" s="29" t="s">
        <v>475</v>
      </c>
      <c r="B454" s="30" t="s">
        <v>2712</v>
      </c>
      <c r="C454" s="31" t="n">
        <v>345</v>
      </c>
      <c r="D454" s="30" t="s">
        <v>31</v>
      </c>
      <c r="E454" s="33" t="n">
        <f aca="false">(C454*2.89)</f>
        <v>997.05</v>
      </c>
    </row>
    <row r="455" customFormat="false" ht="26.85" hidden="false" customHeight="false" outlineLevel="0" collapsed="false">
      <c r="A455" s="29" t="s">
        <v>476</v>
      </c>
      <c r="B455" s="30" t="s">
        <v>2713</v>
      </c>
      <c r="C455" s="31" t="n">
        <v>310</v>
      </c>
      <c r="D455" s="30" t="s">
        <v>56</v>
      </c>
      <c r="E455" s="33" t="n">
        <f aca="false">(C455*3)</f>
        <v>930</v>
      </c>
    </row>
    <row r="456" customFormat="false" ht="14.15" hidden="false" customHeight="false" outlineLevel="0" collapsed="false">
      <c r="A456" s="29" t="s">
        <v>477</v>
      </c>
      <c r="B456" s="30" t="s">
        <v>2714</v>
      </c>
      <c r="C456" s="31" t="n">
        <v>330</v>
      </c>
      <c r="D456" s="30" t="s">
        <v>31</v>
      </c>
      <c r="E456" s="33" t="n">
        <f aca="false">(C456*3)</f>
        <v>990</v>
      </c>
    </row>
    <row r="457" customFormat="false" ht="26.85" hidden="false" customHeight="false" outlineLevel="0" collapsed="false">
      <c r="A457" s="29" t="s">
        <v>478</v>
      </c>
      <c r="B457" s="30" t="s">
        <v>2715</v>
      </c>
      <c r="C457" s="31" t="n">
        <v>345</v>
      </c>
      <c r="D457" s="30" t="s">
        <v>237</v>
      </c>
      <c r="E457" s="33" t="n">
        <f aca="false">(C457*2.89)</f>
        <v>997.05</v>
      </c>
    </row>
    <row r="458" customFormat="false" ht="14.15" hidden="false" customHeight="false" outlineLevel="0" collapsed="false">
      <c r="A458" s="29" t="s">
        <v>479</v>
      </c>
      <c r="B458" s="30" t="s">
        <v>2716</v>
      </c>
      <c r="C458" s="31" t="n">
        <v>345</v>
      </c>
      <c r="D458" s="30" t="s">
        <v>237</v>
      </c>
      <c r="E458" s="33" t="n">
        <f aca="false">(C458*2.89)</f>
        <v>997.05</v>
      </c>
    </row>
    <row r="459" customFormat="false" ht="26.85" hidden="false" customHeight="false" outlineLevel="0" collapsed="false">
      <c r="A459" s="29" t="s">
        <v>480</v>
      </c>
      <c r="B459" s="30" t="s">
        <v>2717</v>
      </c>
      <c r="C459" s="31" t="n">
        <v>345</v>
      </c>
      <c r="D459" s="30" t="s">
        <v>237</v>
      </c>
      <c r="E459" s="33" t="n">
        <f aca="false">(C459*2.89)</f>
        <v>997.05</v>
      </c>
    </row>
    <row r="460" customFormat="false" ht="14.15" hidden="false" customHeight="false" outlineLevel="0" collapsed="false">
      <c r="A460" s="29" t="s">
        <v>481</v>
      </c>
      <c r="B460" s="30" t="s">
        <v>2718</v>
      </c>
      <c r="C460" s="31" t="n">
        <v>170</v>
      </c>
      <c r="D460" s="34" t="n">
        <v>2</v>
      </c>
      <c r="E460" s="33" t="n">
        <f aca="false">(C460*3)</f>
        <v>510</v>
      </c>
    </row>
    <row r="461" customFormat="false" ht="14.15" hidden="false" customHeight="false" outlineLevel="0" collapsed="false">
      <c r="A461" s="29" t="s">
        <v>482</v>
      </c>
      <c r="B461" s="30" t="s">
        <v>2719</v>
      </c>
      <c r="C461" s="31" t="n">
        <v>800</v>
      </c>
      <c r="D461" s="32" t="n">
        <v>1</v>
      </c>
      <c r="E461" s="33" t="n">
        <f aca="false">(C461*1.9)</f>
        <v>1520</v>
      </c>
    </row>
    <row r="462" customFormat="false" ht="14.15" hidden="false" customHeight="false" outlineLevel="0" collapsed="false">
      <c r="A462" s="29" t="s">
        <v>483</v>
      </c>
      <c r="B462" s="30" t="s">
        <v>2720</v>
      </c>
      <c r="C462" s="31" t="n">
        <v>190</v>
      </c>
      <c r="D462" s="30" t="s">
        <v>31</v>
      </c>
      <c r="E462" s="33" t="n">
        <f aca="false">(C462*3)</f>
        <v>570</v>
      </c>
    </row>
    <row r="463" customFormat="false" ht="14.15" hidden="false" customHeight="false" outlineLevel="0" collapsed="false">
      <c r="A463" s="29" t="s">
        <v>484</v>
      </c>
      <c r="B463" s="30" t="s">
        <v>2721</v>
      </c>
      <c r="C463" s="31" t="n">
        <v>335</v>
      </c>
      <c r="D463" s="32" t="n">
        <v>1</v>
      </c>
      <c r="E463" s="33" t="n">
        <f aca="false">(C463*2.9)</f>
        <v>971.5</v>
      </c>
    </row>
    <row r="464" customFormat="false" ht="26.85" hidden="false" customHeight="false" outlineLevel="0" collapsed="false">
      <c r="A464" s="29" t="s">
        <v>485</v>
      </c>
      <c r="B464" s="30" t="s">
        <v>2722</v>
      </c>
      <c r="C464" s="31" t="n">
        <v>345</v>
      </c>
      <c r="D464" s="30" t="s">
        <v>31</v>
      </c>
      <c r="E464" s="33" t="n">
        <f aca="false">(C464*2.89)</f>
        <v>997.05</v>
      </c>
    </row>
    <row r="465" customFormat="false" ht="14.15" hidden="false" customHeight="false" outlineLevel="0" collapsed="false">
      <c r="A465" s="29" t="s">
        <v>486</v>
      </c>
      <c r="B465" s="30" t="s">
        <v>2723</v>
      </c>
      <c r="C465" s="31" t="n">
        <v>380</v>
      </c>
      <c r="D465" s="32" t="n">
        <v>1</v>
      </c>
      <c r="E465" s="33" t="n">
        <f aca="false">(C465*2.62)</f>
        <v>995.6</v>
      </c>
    </row>
    <row r="466" customFormat="false" ht="39.55" hidden="false" customHeight="false" outlineLevel="0" collapsed="false">
      <c r="A466" s="29" t="s">
        <v>487</v>
      </c>
      <c r="B466" s="30" t="s">
        <v>2724</v>
      </c>
      <c r="C466" s="31" t="n">
        <v>450</v>
      </c>
      <c r="D466" s="32" t="n">
        <v>1</v>
      </c>
      <c r="E466" s="33" t="n">
        <f aca="false">(C466*2.5)</f>
        <v>1125</v>
      </c>
    </row>
    <row r="467" customFormat="false" ht="14.15" hidden="false" customHeight="false" outlineLevel="0" collapsed="false">
      <c r="A467" s="29" t="s">
        <v>488</v>
      </c>
      <c r="B467" s="30" t="s">
        <v>2725</v>
      </c>
      <c r="C467" s="31" t="n">
        <v>250</v>
      </c>
      <c r="D467" s="32" t="n">
        <v>1</v>
      </c>
      <c r="E467" s="33" t="n">
        <f aca="false">(C467*3)</f>
        <v>750</v>
      </c>
    </row>
    <row r="468" customFormat="false" ht="14.15" hidden="false" customHeight="false" outlineLevel="0" collapsed="false">
      <c r="A468" s="29" t="s">
        <v>489</v>
      </c>
      <c r="B468" s="30" t="s">
        <v>2726</v>
      </c>
      <c r="C468" s="31" t="n">
        <v>235</v>
      </c>
      <c r="D468" s="30" t="s">
        <v>428</v>
      </c>
      <c r="E468" s="33" t="n">
        <f aca="false">(C468*3)</f>
        <v>705</v>
      </c>
    </row>
    <row r="469" customFormat="false" ht="14.15" hidden="false" customHeight="false" outlineLevel="0" collapsed="false">
      <c r="A469" s="29" t="s">
        <v>490</v>
      </c>
      <c r="B469" s="30" t="s">
        <v>2727</v>
      </c>
      <c r="C469" s="31" t="n">
        <v>872</v>
      </c>
      <c r="D469" s="30" t="s">
        <v>399</v>
      </c>
      <c r="E469" s="33" t="n">
        <f aca="false">(C469*1.81)</f>
        <v>1578.32</v>
      </c>
    </row>
    <row r="470" customFormat="false" ht="14.15" hidden="false" customHeight="false" outlineLevel="0" collapsed="false">
      <c r="A470" s="29" t="s">
        <v>491</v>
      </c>
      <c r="B470" s="30" t="s">
        <v>2728</v>
      </c>
      <c r="C470" s="31" t="n">
        <v>710</v>
      </c>
      <c r="D470" s="30" t="s">
        <v>472</v>
      </c>
      <c r="E470" s="33" t="n">
        <f aca="false">(C470*2)</f>
        <v>1420</v>
      </c>
    </row>
    <row r="471" customFormat="false" ht="14.15" hidden="false" customHeight="false" outlineLevel="0" collapsed="false">
      <c r="A471" s="29" t="s">
        <v>492</v>
      </c>
      <c r="B471" s="30" t="s">
        <v>2729</v>
      </c>
      <c r="C471" s="31" t="n">
        <v>595</v>
      </c>
      <c r="D471" s="30" t="s">
        <v>285</v>
      </c>
      <c r="E471" s="33" t="n">
        <f aca="false">(C471*2.24)</f>
        <v>1332.8</v>
      </c>
    </row>
    <row r="472" customFormat="false" ht="26.85" hidden="false" customHeight="false" outlineLevel="0" collapsed="false">
      <c r="A472" s="29" t="s">
        <v>493</v>
      </c>
      <c r="B472" s="30" t="s">
        <v>2730</v>
      </c>
      <c r="C472" s="31" t="n">
        <v>350</v>
      </c>
      <c r="D472" s="30" t="s">
        <v>135</v>
      </c>
      <c r="E472" s="33" t="n">
        <f aca="false">(C472*2.85)</f>
        <v>997.5</v>
      </c>
    </row>
    <row r="473" customFormat="false" ht="26.85" hidden="false" customHeight="false" outlineLevel="0" collapsed="false">
      <c r="A473" s="29" t="s">
        <v>494</v>
      </c>
      <c r="B473" s="30" t="s">
        <v>2731</v>
      </c>
      <c r="C473" s="31" t="n">
        <v>350</v>
      </c>
      <c r="D473" s="30" t="s">
        <v>135</v>
      </c>
      <c r="E473" s="33" t="n">
        <f aca="false">(C473*2.85)</f>
        <v>997.5</v>
      </c>
    </row>
    <row r="474" customFormat="false" ht="14.15" hidden="false" customHeight="false" outlineLevel="0" collapsed="false">
      <c r="A474" s="29" t="s">
        <v>495</v>
      </c>
      <c r="B474" s="30" t="s">
        <v>2732</v>
      </c>
      <c r="C474" s="31" t="n">
        <v>350</v>
      </c>
      <c r="D474" s="30" t="s">
        <v>135</v>
      </c>
      <c r="E474" s="33" t="n">
        <f aca="false">(C474*2.85)</f>
        <v>997.5</v>
      </c>
    </row>
    <row r="475" customFormat="false" ht="14.15" hidden="false" customHeight="false" outlineLevel="0" collapsed="false">
      <c r="A475" s="29" t="s">
        <v>496</v>
      </c>
      <c r="B475" s="30" t="s">
        <v>2733</v>
      </c>
      <c r="C475" s="31" t="n">
        <v>350</v>
      </c>
      <c r="D475" s="30" t="s">
        <v>135</v>
      </c>
      <c r="E475" s="33" t="n">
        <f aca="false">(C475*2.85)</f>
        <v>997.5</v>
      </c>
    </row>
    <row r="476" customFormat="false" ht="14.15" hidden="false" customHeight="false" outlineLevel="0" collapsed="false">
      <c r="A476" s="29" t="s">
        <v>497</v>
      </c>
      <c r="B476" s="30" t="s">
        <v>2734</v>
      </c>
      <c r="C476" s="31" t="n">
        <v>495</v>
      </c>
      <c r="D476" s="30" t="s">
        <v>237</v>
      </c>
      <c r="E476" s="33" t="n">
        <f aca="false">(C476*2.5)</f>
        <v>1237.5</v>
      </c>
    </row>
    <row r="477" customFormat="false" ht="39.55" hidden="false" customHeight="false" outlineLevel="0" collapsed="false">
      <c r="A477" s="29" t="s">
        <v>498</v>
      </c>
      <c r="B477" s="30" t="s">
        <v>2735</v>
      </c>
      <c r="C477" s="31" t="n">
        <v>355</v>
      </c>
      <c r="D477" s="30" t="s">
        <v>499</v>
      </c>
      <c r="E477" s="33" t="n">
        <f aca="false">(C477*2.8)</f>
        <v>994</v>
      </c>
    </row>
    <row r="478" customFormat="false" ht="26.85" hidden="false" customHeight="false" outlineLevel="0" collapsed="false">
      <c r="A478" s="29" t="s">
        <v>500</v>
      </c>
      <c r="B478" s="30" t="s">
        <v>2736</v>
      </c>
      <c r="C478" s="31" t="n">
        <v>520</v>
      </c>
      <c r="D478" s="30" t="s">
        <v>56</v>
      </c>
      <c r="E478" s="33" t="n">
        <f aca="false">(C478*2.48)</f>
        <v>1289.6</v>
      </c>
    </row>
    <row r="479" customFormat="false" ht="26.85" hidden="false" customHeight="false" outlineLevel="0" collapsed="false">
      <c r="A479" s="29" t="s">
        <v>501</v>
      </c>
      <c r="B479" s="30" t="s">
        <v>2737</v>
      </c>
      <c r="C479" s="31" t="n">
        <v>760</v>
      </c>
      <c r="D479" s="32" t="n">
        <v>1</v>
      </c>
      <c r="E479" s="33" t="n">
        <f aca="false">(C479*1.95)</f>
        <v>1482</v>
      </c>
    </row>
    <row r="480" customFormat="false" ht="52.2" hidden="false" customHeight="false" outlineLevel="0" collapsed="false">
      <c r="A480" s="29" t="s">
        <v>502</v>
      </c>
      <c r="B480" s="30" t="s">
        <v>2738</v>
      </c>
      <c r="C480" s="31" t="n">
        <v>290</v>
      </c>
      <c r="D480" s="30" t="s">
        <v>271</v>
      </c>
      <c r="E480" s="33" t="n">
        <f aca="false">(C480*3)</f>
        <v>870</v>
      </c>
    </row>
    <row r="481" customFormat="false" ht="26.85" hidden="false" customHeight="false" outlineLevel="0" collapsed="false">
      <c r="A481" s="29" t="s">
        <v>503</v>
      </c>
      <c r="B481" s="30" t="s">
        <v>2739</v>
      </c>
      <c r="C481" s="31" t="n">
        <v>795</v>
      </c>
      <c r="D481" s="30" t="s">
        <v>271</v>
      </c>
      <c r="E481" s="33" t="n">
        <f aca="false">(C481*1.95)</f>
        <v>1550.25</v>
      </c>
    </row>
    <row r="482" customFormat="false" ht="26.85" hidden="false" customHeight="false" outlineLevel="0" collapsed="false">
      <c r="A482" s="29" t="s">
        <v>504</v>
      </c>
      <c r="B482" s="30" t="s">
        <v>2740</v>
      </c>
      <c r="C482" s="31" t="n">
        <v>440</v>
      </c>
      <c r="D482" s="30" t="s">
        <v>237</v>
      </c>
      <c r="E482" s="33" t="n">
        <f aca="false">(C482*2.5)</f>
        <v>1100</v>
      </c>
    </row>
    <row r="483" customFormat="false" ht="64.9" hidden="false" customHeight="false" outlineLevel="0" collapsed="false">
      <c r="A483" s="29" t="s">
        <v>505</v>
      </c>
      <c r="B483" s="30" t="s">
        <v>2741</v>
      </c>
      <c r="C483" s="31" t="n">
        <v>670</v>
      </c>
      <c r="D483" s="30" t="s">
        <v>506</v>
      </c>
      <c r="E483" s="33" t="n">
        <f aca="false">(C483*2)</f>
        <v>1340</v>
      </c>
    </row>
    <row r="484" customFormat="false" ht="39.55" hidden="false" customHeight="false" outlineLevel="0" collapsed="false">
      <c r="A484" s="29" t="s">
        <v>507</v>
      </c>
      <c r="B484" s="30" t="s">
        <v>2742</v>
      </c>
      <c r="C484" s="31" t="n">
        <v>815</v>
      </c>
      <c r="D484" s="30" t="s">
        <v>237</v>
      </c>
      <c r="E484" s="33" t="n">
        <f aca="false">(C484*1.9)</f>
        <v>1548.5</v>
      </c>
    </row>
    <row r="485" customFormat="false" ht="26.85" hidden="false" customHeight="false" outlineLevel="0" collapsed="false">
      <c r="A485" s="29" t="s">
        <v>508</v>
      </c>
      <c r="B485" s="30" t="s">
        <v>2743</v>
      </c>
      <c r="C485" s="31" t="n">
        <v>815</v>
      </c>
      <c r="D485" s="30" t="s">
        <v>237</v>
      </c>
      <c r="E485" s="33" t="n">
        <f aca="false">(C485*1.9)</f>
        <v>1548.5</v>
      </c>
    </row>
    <row r="486" customFormat="false" ht="14.15" hidden="false" customHeight="false" outlineLevel="0" collapsed="false">
      <c r="A486" s="29" t="s">
        <v>509</v>
      </c>
      <c r="B486" s="30" t="s">
        <v>2744</v>
      </c>
      <c r="C486" s="31" t="n">
        <v>815</v>
      </c>
      <c r="D486" s="30" t="s">
        <v>237</v>
      </c>
      <c r="E486" s="33" t="n">
        <f aca="false">(C486*1.9)</f>
        <v>1548.5</v>
      </c>
    </row>
    <row r="487" customFormat="false" ht="14.15" hidden="false" customHeight="false" outlineLevel="0" collapsed="false">
      <c r="A487" s="29" t="s">
        <v>510</v>
      </c>
      <c r="B487" s="30" t="s">
        <v>2745</v>
      </c>
      <c r="C487" s="31" t="n">
        <v>175</v>
      </c>
      <c r="D487" s="30" t="s">
        <v>56</v>
      </c>
      <c r="E487" s="33" t="n">
        <f aca="false">(C487*3)</f>
        <v>525</v>
      </c>
    </row>
    <row r="488" customFormat="false" ht="14.15" hidden="false" customHeight="false" outlineLevel="0" collapsed="false">
      <c r="A488" s="29" t="s">
        <v>511</v>
      </c>
      <c r="B488" s="30" t="s">
        <v>2746</v>
      </c>
      <c r="C488" s="31" t="n">
        <v>740</v>
      </c>
      <c r="D488" s="30" t="s">
        <v>399</v>
      </c>
      <c r="E488" s="33" t="n">
        <f aca="false">(C488*2)</f>
        <v>1480</v>
      </c>
    </row>
    <row r="489" customFormat="false" ht="26.85" hidden="false" customHeight="false" outlineLevel="0" collapsed="false">
      <c r="A489" s="29" t="s">
        <v>512</v>
      </c>
      <c r="B489" s="30" t="s">
        <v>2747</v>
      </c>
      <c r="C489" s="31" t="n">
        <v>705</v>
      </c>
      <c r="D489" s="30" t="s">
        <v>399</v>
      </c>
      <c r="E489" s="33" t="n">
        <f aca="false">(C489*2)</f>
        <v>1410</v>
      </c>
    </row>
    <row r="490" customFormat="false" ht="14.15" hidden="false" customHeight="false" outlineLevel="0" collapsed="false">
      <c r="A490" s="29" t="s">
        <v>513</v>
      </c>
      <c r="B490" s="30" t="s">
        <v>2748</v>
      </c>
      <c r="C490" s="35" t="n">
        <v>1850</v>
      </c>
      <c r="D490" s="30" t="s">
        <v>514</v>
      </c>
      <c r="E490" s="33" t="n">
        <f aca="false">(C490*1.4)</f>
        <v>2590</v>
      </c>
    </row>
    <row r="491" customFormat="false" ht="14.15" hidden="false" customHeight="false" outlineLevel="0" collapsed="false">
      <c r="A491" s="29" t="s">
        <v>515</v>
      </c>
      <c r="B491" s="30" t="s">
        <v>2749</v>
      </c>
      <c r="C491" s="35" t="n">
        <v>1850</v>
      </c>
      <c r="D491" s="30" t="s">
        <v>514</v>
      </c>
      <c r="E491" s="33" t="n">
        <f aca="false">(C491*1.4)</f>
        <v>2590</v>
      </c>
    </row>
    <row r="492" customFormat="false" ht="14.15" hidden="false" customHeight="false" outlineLevel="0" collapsed="false">
      <c r="A492" s="29" t="s">
        <v>516</v>
      </c>
      <c r="B492" s="30" t="s">
        <v>2750</v>
      </c>
      <c r="C492" s="31" t="n">
        <v>560</v>
      </c>
      <c r="D492" s="30" t="s">
        <v>135</v>
      </c>
      <c r="E492" s="33" t="n">
        <f aca="false">(C492*2.38)</f>
        <v>1332.8</v>
      </c>
    </row>
    <row r="493" customFormat="false" ht="26.85" hidden="false" customHeight="false" outlineLevel="0" collapsed="false">
      <c r="A493" s="29" t="s">
        <v>517</v>
      </c>
      <c r="B493" s="30" t="s">
        <v>2751</v>
      </c>
      <c r="C493" s="31" t="n">
        <v>925</v>
      </c>
      <c r="D493" s="30" t="s">
        <v>56</v>
      </c>
      <c r="E493" s="33" t="n">
        <f aca="false">(C493*1.8)</f>
        <v>1665</v>
      </c>
    </row>
    <row r="494" customFormat="false" ht="14.15" hidden="false" customHeight="false" outlineLevel="0" collapsed="false">
      <c r="A494" s="29" t="s">
        <v>518</v>
      </c>
      <c r="B494" s="30" t="s">
        <v>2752</v>
      </c>
      <c r="C494" s="31" t="n">
        <v>590</v>
      </c>
      <c r="D494" s="32" t="n">
        <v>1</v>
      </c>
      <c r="E494" s="33" t="n">
        <f aca="false">(C494*2.26)</f>
        <v>1333.4</v>
      </c>
    </row>
    <row r="495" customFormat="false" ht="14.15" hidden="false" customHeight="false" outlineLevel="0" collapsed="false">
      <c r="A495" s="29" t="s">
        <v>519</v>
      </c>
      <c r="B495" s="30" t="s">
        <v>2753</v>
      </c>
      <c r="C495" s="31" t="n">
        <v>295</v>
      </c>
      <c r="D495" s="30" t="s">
        <v>237</v>
      </c>
      <c r="E495" s="33" t="n">
        <f aca="false">(C495*3)</f>
        <v>885</v>
      </c>
    </row>
    <row r="496" customFormat="false" ht="14.15" hidden="false" customHeight="false" outlineLevel="0" collapsed="false">
      <c r="A496" s="29" t="s">
        <v>520</v>
      </c>
      <c r="B496" s="30" t="s">
        <v>2754</v>
      </c>
      <c r="C496" s="31" t="n">
        <v>270</v>
      </c>
      <c r="D496" s="30" t="s">
        <v>237</v>
      </c>
      <c r="E496" s="33" t="n">
        <f aca="false">(C496*3)</f>
        <v>810</v>
      </c>
    </row>
    <row r="497" customFormat="false" ht="14.15" hidden="false" customHeight="false" outlineLevel="0" collapsed="false">
      <c r="A497" s="29" t="s">
        <v>521</v>
      </c>
      <c r="B497" s="30" t="s">
        <v>2755</v>
      </c>
      <c r="C497" s="31" t="n">
        <v>450</v>
      </c>
      <c r="D497" s="30" t="s">
        <v>237</v>
      </c>
      <c r="E497" s="33" t="n">
        <f aca="false">(C497*2.5)</f>
        <v>1125</v>
      </c>
    </row>
    <row r="498" customFormat="false" ht="14.15" hidden="false" customHeight="false" outlineLevel="0" collapsed="false">
      <c r="A498" s="29" t="s">
        <v>522</v>
      </c>
      <c r="B498" s="30" t="s">
        <v>2756</v>
      </c>
      <c r="C498" s="31" t="n">
        <v>330</v>
      </c>
      <c r="D498" s="30" t="s">
        <v>73</v>
      </c>
      <c r="E498" s="33" t="n">
        <f aca="false">(C498*3)</f>
        <v>990</v>
      </c>
    </row>
    <row r="499" customFormat="false" ht="14.15" hidden="false" customHeight="false" outlineLevel="0" collapsed="false">
      <c r="A499" s="29" t="s">
        <v>523</v>
      </c>
      <c r="B499" s="30" t="s">
        <v>2757</v>
      </c>
      <c r="C499" s="31" t="n">
        <v>890</v>
      </c>
      <c r="D499" s="30" t="s">
        <v>514</v>
      </c>
      <c r="E499" s="33" t="n">
        <f aca="false">(C499*1.81)</f>
        <v>1610.9</v>
      </c>
    </row>
    <row r="500" customFormat="false" ht="14.15" hidden="false" customHeight="false" outlineLevel="0" collapsed="false">
      <c r="A500" s="29" t="s">
        <v>524</v>
      </c>
      <c r="B500" s="30" t="s">
        <v>2758</v>
      </c>
      <c r="C500" s="31" t="n">
        <v>890</v>
      </c>
      <c r="D500" s="30" t="s">
        <v>514</v>
      </c>
      <c r="E500" s="33" t="n">
        <f aca="false">(C500*1.81)</f>
        <v>1610.9</v>
      </c>
    </row>
    <row r="501" customFormat="false" ht="14.15" hidden="false" customHeight="false" outlineLevel="0" collapsed="false">
      <c r="A501" s="29" t="s">
        <v>525</v>
      </c>
      <c r="B501" s="30" t="s">
        <v>2759</v>
      </c>
      <c r="C501" s="31" t="n">
        <v>890</v>
      </c>
      <c r="D501" s="30" t="s">
        <v>514</v>
      </c>
      <c r="E501" s="33" t="n">
        <f aca="false">(C501*1.81)</f>
        <v>1610.9</v>
      </c>
    </row>
    <row r="502" customFormat="false" ht="14.15" hidden="false" customHeight="false" outlineLevel="0" collapsed="false">
      <c r="A502" s="29" t="s">
        <v>526</v>
      </c>
      <c r="B502" s="30" t="s">
        <v>2760</v>
      </c>
      <c r="C502" s="31" t="n">
        <v>470</v>
      </c>
      <c r="D502" s="30" t="s">
        <v>279</v>
      </c>
      <c r="E502" s="33" t="n">
        <f aca="false">(C502*2.5)</f>
        <v>1175</v>
      </c>
    </row>
    <row r="503" customFormat="false" ht="14.15" hidden="false" customHeight="false" outlineLevel="0" collapsed="false">
      <c r="A503" s="29" t="s">
        <v>527</v>
      </c>
      <c r="B503" s="30" t="s">
        <v>2761</v>
      </c>
      <c r="C503" s="31" t="n">
        <v>775</v>
      </c>
      <c r="D503" s="30" t="s">
        <v>279</v>
      </c>
      <c r="E503" s="33" t="n">
        <f aca="false">(C503*1.95)</f>
        <v>1511.25</v>
      </c>
    </row>
    <row r="504" customFormat="false" ht="14.15" hidden="false" customHeight="false" outlineLevel="0" collapsed="false">
      <c r="A504" s="29" t="s">
        <v>528</v>
      </c>
      <c r="B504" s="30" t="s">
        <v>2762</v>
      </c>
      <c r="C504" s="31" t="n">
        <v>675</v>
      </c>
      <c r="D504" s="30" t="s">
        <v>472</v>
      </c>
      <c r="E504" s="33" t="n">
        <f aca="false">(C504*2)</f>
        <v>1350</v>
      </c>
    </row>
    <row r="505" customFormat="false" ht="14.15" hidden="false" customHeight="false" outlineLevel="0" collapsed="false">
      <c r="A505" s="29" t="s">
        <v>529</v>
      </c>
      <c r="B505" s="30" t="s">
        <v>2763</v>
      </c>
      <c r="C505" s="31" t="n">
        <v>845</v>
      </c>
      <c r="D505" s="30" t="s">
        <v>399</v>
      </c>
      <c r="E505" s="33" t="n">
        <f aca="false">(C505*1.83)</f>
        <v>1546.35</v>
      </c>
    </row>
    <row r="506" customFormat="false" ht="14.15" hidden="false" customHeight="false" outlineLevel="0" collapsed="false">
      <c r="A506" s="29" t="s">
        <v>530</v>
      </c>
      <c r="B506" s="30" t="s">
        <v>2764</v>
      </c>
      <c r="C506" s="35" t="n">
        <v>1020</v>
      </c>
      <c r="D506" s="30" t="s">
        <v>399</v>
      </c>
      <c r="E506" s="33" t="n">
        <f aca="false">(C506*1.79)</f>
        <v>1825.8</v>
      </c>
    </row>
    <row r="507" customFormat="false" ht="14.15" hidden="false" customHeight="false" outlineLevel="0" collapsed="false">
      <c r="A507" s="29" t="s">
        <v>531</v>
      </c>
      <c r="B507" s="30" t="s">
        <v>2766</v>
      </c>
      <c r="C507" s="31" t="n">
        <v>365</v>
      </c>
      <c r="D507" s="30" t="s">
        <v>135</v>
      </c>
      <c r="E507" s="33" t="n">
        <f aca="false">(C507*2.73)</f>
        <v>996.45</v>
      </c>
    </row>
    <row r="508" customFormat="false" ht="14.15" hidden="false" customHeight="false" outlineLevel="0" collapsed="false">
      <c r="A508" s="29" t="s">
        <v>532</v>
      </c>
      <c r="B508" s="30" t="s">
        <v>2767</v>
      </c>
      <c r="C508" s="31" t="n">
        <v>810</v>
      </c>
      <c r="D508" s="30" t="s">
        <v>237</v>
      </c>
      <c r="E508" s="33" t="n">
        <f aca="false">(C508*1.9)</f>
        <v>1539</v>
      </c>
    </row>
    <row r="509" customFormat="false" ht="14.15" hidden="false" customHeight="false" outlineLevel="0" collapsed="false">
      <c r="A509" s="29" t="s">
        <v>533</v>
      </c>
      <c r="B509" s="30" t="s">
        <v>2768</v>
      </c>
      <c r="C509" s="35" t="n">
        <v>4135</v>
      </c>
      <c r="D509" s="30" t="s">
        <v>279</v>
      </c>
      <c r="E509" s="33" t="n">
        <f aca="false">(C509*1.2)</f>
        <v>4962</v>
      </c>
    </row>
    <row r="510" customFormat="false" ht="14.15" hidden="false" customHeight="false" outlineLevel="0" collapsed="false">
      <c r="A510" s="29" t="s">
        <v>534</v>
      </c>
      <c r="B510" s="30" t="s">
        <v>2770</v>
      </c>
      <c r="C510" s="35" t="n">
        <v>4135</v>
      </c>
      <c r="D510" s="30" t="s">
        <v>279</v>
      </c>
      <c r="E510" s="33" t="n">
        <f aca="false">(C510*1.2)</f>
        <v>4962</v>
      </c>
    </row>
    <row r="511" customFormat="false" ht="26.85" hidden="false" customHeight="false" outlineLevel="0" collapsed="false">
      <c r="A511" s="29" t="s">
        <v>535</v>
      </c>
      <c r="B511" s="30" t="s">
        <v>2771</v>
      </c>
      <c r="C511" s="35" t="n">
        <v>4135</v>
      </c>
      <c r="D511" s="30" t="s">
        <v>279</v>
      </c>
      <c r="E511" s="33" t="n">
        <f aca="false">(C511*1.2)</f>
        <v>4962</v>
      </c>
    </row>
    <row r="512" customFormat="false" ht="26.85" hidden="false" customHeight="false" outlineLevel="0" collapsed="false">
      <c r="A512" s="29" t="s">
        <v>536</v>
      </c>
      <c r="B512" s="30" t="s">
        <v>2772</v>
      </c>
      <c r="C512" s="35" t="n">
        <v>4135</v>
      </c>
      <c r="D512" s="30" t="s">
        <v>279</v>
      </c>
      <c r="E512" s="33" t="n">
        <f aca="false">(C512*1.2)</f>
        <v>4962</v>
      </c>
    </row>
    <row r="513" customFormat="false" ht="26.85" hidden="false" customHeight="false" outlineLevel="0" collapsed="false">
      <c r="A513" s="29" t="s">
        <v>537</v>
      </c>
      <c r="B513" s="30" t="s">
        <v>2773</v>
      </c>
      <c r="C513" s="35" t="n">
        <v>2125</v>
      </c>
      <c r="D513" s="30" t="s">
        <v>279</v>
      </c>
      <c r="E513" s="33" t="n">
        <f aca="false">(C513*1.38)</f>
        <v>2932.5</v>
      </c>
    </row>
    <row r="514" customFormat="false" ht="26.85" hidden="false" customHeight="false" outlineLevel="0" collapsed="false">
      <c r="A514" s="29" t="s">
        <v>538</v>
      </c>
      <c r="B514" s="30" t="s">
        <v>2775</v>
      </c>
      <c r="C514" s="35" t="n">
        <v>2125</v>
      </c>
      <c r="D514" s="30" t="s">
        <v>279</v>
      </c>
      <c r="E514" s="33" t="n">
        <f aca="false">(C514*1.38)</f>
        <v>2932.5</v>
      </c>
    </row>
    <row r="515" customFormat="false" ht="26.85" hidden="false" customHeight="false" outlineLevel="0" collapsed="false">
      <c r="A515" s="29" t="s">
        <v>539</v>
      </c>
      <c r="B515" s="30" t="s">
        <v>2776</v>
      </c>
      <c r="C515" s="35" t="n">
        <v>4135</v>
      </c>
      <c r="D515" s="30" t="s">
        <v>279</v>
      </c>
      <c r="E515" s="33" t="n">
        <f aca="false">(C515*1.2)</f>
        <v>4962</v>
      </c>
    </row>
    <row r="516" customFormat="false" ht="14.15" hidden="false" customHeight="false" outlineLevel="0" collapsed="false">
      <c r="A516" s="29" t="s">
        <v>540</v>
      </c>
      <c r="B516" s="30" t="s">
        <v>2777</v>
      </c>
      <c r="C516" s="35" t="n">
        <v>4135</v>
      </c>
      <c r="D516" s="30" t="s">
        <v>279</v>
      </c>
      <c r="E516" s="33" t="n">
        <f aca="false">(C516*1.2)</f>
        <v>4962</v>
      </c>
    </row>
    <row r="517" customFormat="false" ht="26.85" hidden="false" customHeight="false" outlineLevel="0" collapsed="false">
      <c r="A517" s="29" t="s">
        <v>541</v>
      </c>
      <c r="B517" s="30" t="s">
        <v>2778</v>
      </c>
      <c r="C517" s="31" t="n">
        <v>490</v>
      </c>
      <c r="D517" s="30" t="s">
        <v>31</v>
      </c>
      <c r="E517" s="33" t="n">
        <f aca="false">(C517*2.5)</f>
        <v>1225</v>
      </c>
    </row>
    <row r="518" customFormat="false" ht="26.85" hidden="false" customHeight="false" outlineLevel="0" collapsed="false">
      <c r="A518" s="29" t="s">
        <v>542</v>
      </c>
      <c r="B518" s="30" t="s">
        <v>2779</v>
      </c>
      <c r="C518" s="31" t="n">
        <v>480</v>
      </c>
      <c r="D518" s="30" t="s">
        <v>472</v>
      </c>
      <c r="E518" s="33" t="n">
        <f aca="false">(C518*2.5)</f>
        <v>1200</v>
      </c>
    </row>
    <row r="519" customFormat="false" ht="26.85" hidden="false" customHeight="false" outlineLevel="0" collapsed="false">
      <c r="A519" s="29" t="s">
        <v>543</v>
      </c>
      <c r="B519" s="30" t="s">
        <v>2780</v>
      </c>
      <c r="C519" s="31" t="n">
        <v>605</v>
      </c>
      <c r="D519" s="30" t="s">
        <v>31</v>
      </c>
      <c r="E519" s="33" t="n">
        <f aca="false">(C519*2.2)</f>
        <v>1331</v>
      </c>
    </row>
    <row r="520" customFormat="false" ht="26.85" hidden="false" customHeight="false" outlineLevel="0" collapsed="false">
      <c r="A520" s="29" t="s">
        <v>544</v>
      </c>
      <c r="B520" s="30" t="s">
        <v>2781</v>
      </c>
      <c r="C520" s="31" t="n">
        <v>325</v>
      </c>
      <c r="D520" s="30" t="s">
        <v>472</v>
      </c>
      <c r="E520" s="33" t="n">
        <f aca="false">(C520*3)</f>
        <v>975</v>
      </c>
    </row>
    <row r="521" customFormat="false" ht="14.15" hidden="false" customHeight="false" outlineLevel="0" collapsed="false">
      <c r="A521" s="29" t="s">
        <v>545</v>
      </c>
      <c r="B521" s="30" t="s">
        <v>2782</v>
      </c>
      <c r="C521" s="31" t="n">
        <v>700</v>
      </c>
      <c r="D521" s="30" t="s">
        <v>472</v>
      </c>
      <c r="E521" s="33" t="n">
        <f aca="false">(C521*2)</f>
        <v>1400</v>
      </c>
    </row>
    <row r="522" customFormat="false" ht="14.15" hidden="false" customHeight="false" outlineLevel="0" collapsed="false">
      <c r="A522" s="29" t="s">
        <v>546</v>
      </c>
      <c r="B522" s="30" t="s">
        <v>2783</v>
      </c>
      <c r="C522" s="31" t="n">
        <v>620</v>
      </c>
      <c r="D522" s="30" t="s">
        <v>472</v>
      </c>
      <c r="E522" s="33" t="n">
        <f aca="false">(C522*2.15)</f>
        <v>1333</v>
      </c>
    </row>
    <row r="523" customFormat="false" ht="26.85" hidden="false" customHeight="false" outlineLevel="0" collapsed="false">
      <c r="A523" s="29" t="s">
        <v>547</v>
      </c>
      <c r="B523" s="30" t="s">
        <v>2784</v>
      </c>
      <c r="C523" s="31" t="n">
        <v>620</v>
      </c>
      <c r="D523" s="30" t="s">
        <v>472</v>
      </c>
      <c r="E523" s="33" t="n">
        <f aca="false">(C523*2.15)</f>
        <v>1333</v>
      </c>
    </row>
    <row r="524" customFormat="false" ht="14.15" hidden="false" customHeight="false" outlineLevel="0" collapsed="false">
      <c r="A524" s="29" t="s">
        <v>548</v>
      </c>
      <c r="B524" s="30" t="s">
        <v>2785</v>
      </c>
      <c r="C524" s="31" t="n">
        <v>565</v>
      </c>
      <c r="D524" s="30" t="s">
        <v>472</v>
      </c>
      <c r="E524" s="33" t="n">
        <f aca="false">(C524*2.36)</f>
        <v>1333.4</v>
      </c>
    </row>
    <row r="525" customFormat="false" ht="14.15" hidden="false" customHeight="false" outlineLevel="0" collapsed="false">
      <c r="A525" s="29" t="s">
        <v>549</v>
      </c>
      <c r="B525" s="30" t="s">
        <v>2786</v>
      </c>
      <c r="C525" s="31" t="n">
        <v>945</v>
      </c>
      <c r="D525" s="30" t="s">
        <v>472</v>
      </c>
      <c r="E525" s="33" t="n">
        <f aca="false">(C525*1.8)</f>
        <v>1701</v>
      </c>
    </row>
    <row r="526" customFormat="false" ht="14.15" hidden="false" customHeight="false" outlineLevel="0" collapsed="false">
      <c r="A526" s="29" t="s">
        <v>550</v>
      </c>
      <c r="B526" s="30" t="s">
        <v>2787</v>
      </c>
      <c r="C526" s="31" t="n">
        <v>640</v>
      </c>
      <c r="D526" s="30" t="s">
        <v>31</v>
      </c>
      <c r="E526" s="33" t="n">
        <f aca="false">(C526*2.09)</f>
        <v>1337.6</v>
      </c>
    </row>
    <row r="527" customFormat="false" ht="26.85" hidden="false" customHeight="false" outlineLevel="0" collapsed="false">
      <c r="A527" s="29" t="s">
        <v>551</v>
      </c>
      <c r="B527" s="30" t="s">
        <v>2788</v>
      </c>
      <c r="C527" s="31" t="n">
        <v>570</v>
      </c>
      <c r="D527" s="30" t="s">
        <v>31</v>
      </c>
      <c r="E527" s="33" t="n">
        <f aca="false">(C527*2.35)</f>
        <v>1339.5</v>
      </c>
    </row>
    <row r="528" customFormat="false" ht="26.85" hidden="false" customHeight="false" outlineLevel="0" collapsed="false">
      <c r="A528" s="29" t="s">
        <v>552</v>
      </c>
      <c r="B528" s="30" t="s">
        <v>2789</v>
      </c>
      <c r="C528" s="31" t="n">
        <v>490</v>
      </c>
      <c r="D528" s="30" t="s">
        <v>31</v>
      </c>
      <c r="E528" s="33" t="n">
        <f aca="false">(C528*2.5)</f>
        <v>1225</v>
      </c>
    </row>
    <row r="529" customFormat="false" ht="26.85" hidden="false" customHeight="false" outlineLevel="0" collapsed="false">
      <c r="A529" s="29" t="s">
        <v>553</v>
      </c>
      <c r="B529" s="30" t="s">
        <v>2790</v>
      </c>
      <c r="C529" s="31" t="n">
        <v>590</v>
      </c>
      <c r="D529" s="30" t="s">
        <v>472</v>
      </c>
      <c r="E529" s="33" t="n">
        <f aca="false">(C529*2.26)</f>
        <v>1333.4</v>
      </c>
    </row>
    <row r="530" customFormat="false" ht="26.85" hidden="false" customHeight="false" outlineLevel="0" collapsed="false">
      <c r="A530" s="29" t="s">
        <v>554</v>
      </c>
      <c r="B530" s="30" t="s">
        <v>2791</v>
      </c>
      <c r="C530" s="31" t="n">
        <v>710</v>
      </c>
      <c r="D530" s="30" t="s">
        <v>472</v>
      </c>
      <c r="E530" s="33" t="n">
        <f aca="false">(C530*2)</f>
        <v>1420</v>
      </c>
    </row>
    <row r="531" customFormat="false" ht="14.15" hidden="false" customHeight="false" outlineLevel="0" collapsed="false">
      <c r="A531" s="29" t="s">
        <v>555</v>
      </c>
      <c r="B531" s="30" t="s">
        <v>2792</v>
      </c>
      <c r="C531" s="31" t="n">
        <v>640</v>
      </c>
      <c r="D531" s="30" t="s">
        <v>135</v>
      </c>
      <c r="E531" s="33" t="n">
        <f aca="false">(C531*2.09)</f>
        <v>1337.6</v>
      </c>
    </row>
    <row r="532" customFormat="false" ht="14.15" hidden="false" customHeight="false" outlineLevel="0" collapsed="false">
      <c r="A532" s="29" t="s">
        <v>556</v>
      </c>
      <c r="B532" s="30" t="s">
        <v>2793</v>
      </c>
      <c r="C532" s="31" t="n">
        <v>410</v>
      </c>
      <c r="D532" s="30" t="s">
        <v>135</v>
      </c>
      <c r="E532" s="33" t="n">
        <f aca="false">(C532*2.5)</f>
        <v>1025</v>
      </c>
    </row>
    <row r="533" customFormat="false" ht="26.85" hidden="false" customHeight="false" outlineLevel="0" collapsed="false">
      <c r="A533" s="29" t="s">
        <v>557</v>
      </c>
      <c r="B533" s="30" t="s">
        <v>2794</v>
      </c>
      <c r="C533" s="35" t="n">
        <v>1355</v>
      </c>
      <c r="D533" s="30" t="s">
        <v>31</v>
      </c>
      <c r="E533" s="33" t="n">
        <f aca="false">(C533*1.5)</f>
        <v>2032.5</v>
      </c>
    </row>
    <row r="534" customFormat="false" ht="26.85" hidden="false" customHeight="false" outlineLevel="0" collapsed="false">
      <c r="A534" s="29" t="s">
        <v>558</v>
      </c>
      <c r="B534" s="30" t="s">
        <v>2796</v>
      </c>
      <c r="C534" s="35" t="n">
        <v>1275</v>
      </c>
      <c r="D534" s="30" t="s">
        <v>285</v>
      </c>
      <c r="E534" s="33" t="n">
        <f aca="false">(C534*1.5)</f>
        <v>1912.5</v>
      </c>
    </row>
    <row r="535" customFormat="false" ht="14.15" hidden="false" customHeight="false" outlineLevel="0" collapsed="false">
      <c r="A535" s="29" t="s">
        <v>559</v>
      </c>
      <c r="B535" s="30" t="s">
        <v>2798</v>
      </c>
      <c r="C535" s="35" t="n">
        <v>1515</v>
      </c>
      <c r="D535" s="30" t="s">
        <v>285</v>
      </c>
      <c r="E535" s="33" t="n">
        <f aca="false">(C535*1.48)</f>
        <v>2242.2</v>
      </c>
    </row>
    <row r="536" customFormat="false" ht="14.15" hidden="false" customHeight="false" outlineLevel="0" collapsed="false">
      <c r="A536" s="29" t="s">
        <v>560</v>
      </c>
      <c r="B536" s="30" t="s">
        <v>2800</v>
      </c>
      <c r="C536" s="31" t="n">
        <v>625</v>
      </c>
      <c r="D536" s="30" t="s">
        <v>237</v>
      </c>
      <c r="E536" s="33" t="n">
        <f aca="false">(C536*2.14)</f>
        <v>1337.5</v>
      </c>
    </row>
    <row r="537" customFormat="false" ht="14.15" hidden="false" customHeight="false" outlineLevel="0" collapsed="false">
      <c r="A537" s="29" t="s">
        <v>561</v>
      </c>
      <c r="B537" s="30" t="s">
        <v>2801</v>
      </c>
      <c r="C537" s="31" t="n">
        <v>810</v>
      </c>
      <c r="D537" s="30" t="s">
        <v>237</v>
      </c>
      <c r="E537" s="33" t="n">
        <f aca="false">(C537*1.9)</f>
        <v>1539</v>
      </c>
    </row>
    <row r="538" customFormat="false" ht="14.15" hidden="false" customHeight="false" outlineLevel="0" collapsed="false">
      <c r="A538" s="29" t="s">
        <v>562</v>
      </c>
      <c r="B538" s="30" t="s">
        <v>2802</v>
      </c>
      <c r="C538" s="31" t="n">
        <v>700</v>
      </c>
      <c r="D538" s="32" t="n">
        <v>1</v>
      </c>
      <c r="E538" s="33" t="n">
        <f aca="false">(C538*2)</f>
        <v>1400</v>
      </c>
    </row>
    <row r="539" customFormat="false" ht="14.15" hidden="false" customHeight="false" outlineLevel="0" collapsed="false">
      <c r="A539" s="29" t="s">
        <v>563</v>
      </c>
      <c r="B539" s="30" t="s">
        <v>2803</v>
      </c>
      <c r="C539" s="35" t="n">
        <v>1200</v>
      </c>
      <c r="D539" s="34" t="n">
        <v>2</v>
      </c>
      <c r="E539" s="33" t="n">
        <f aca="false">(C539*1.58)</f>
        <v>1896</v>
      </c>
    </row>
    <row r="540" customFormat="false" ht="14.15" hidden="false" customHeight="false" outlineLevel="0" collapsed="false">
      <c r="A540" s="29" t="s">
        <v>564</v>
      </c>
      <c r="B540" s="30" t="s">
        <v>2805</v>
      </c>
      <c r="C540" s="31" t="n">
        <v>750</v>
      </c>
      <c r="D540" s="34" t="n">
        <v>2</v>
      </c>
      <c r="E540" s="33" t="n">
        <f aca="false">(C540*2)</f>
        <v>1500</v>
      </c>
    </row>
    <row r="541" customFormat="false" ht="14.15" hidden="false" customHeight="false" outlineLevel="0" collapsed="false">
      <c r="A541" s="29" t="s">
        <v>565</v>
      </c>
      <c r="B541" s="30" t="s">
        <v>2806</v>
      </c>
      <c r="C541" s="35" t="n">
        <v>1400</v>
      </c>
      <c r="D541" s="34" t="n">
        <v>2</v>
      </c>
      <c r="E541" s="33" t="n">
        <f aca="false">(C541*1.5)</f>
        <v>2100</v>
      </c>
    </row>
    <row r="542" customFormat="false" ht="26.85" hidden="false" customHeight="false" outlineLevel="0" collapsed="false">
      <c r="A542" s="29" t="s">
        <v>566</v>
      </c>
      <c r="B542" s="30" t="s">
        <v>2807</v>
      </c>
      <c r="C542" s="31" t="n">
        <v>750</v>
      </c>
      <c r="D542" s="32" t="n">
        <v>1</v>
      </c>
      <c r="E542" s="33" t="n">
        <f aca="false">(C542*2)</f>
        <v>1500</v>
      </c>
    </row>
    <row r="543" customFormat="false" ht="26.85" hidden="false" customHeight="false" outlineLevel="0" collapsed="false">
      <c r="A543" s="29" t="s">
        <v>567</v>
      </c>
      <c r="B543" s="30" t="s">
        <v>2808</v>
      </c>
      <c r="C543" s="31" t="n">
        <v>550</v>
      </c>
      <c r="D543" s="32" t="n">
        <v>1</v>
      </c>
      <c r="E543" s="33" t="n">
        <f aca="false">(C543*2.42)</f>
        <v>1331</v>
      </c>
    </row>
    <row r="544" customFormat="false" ht="26.85" hidden="false" customHeight="false" outlineLevel="0" collapsed="false">
      <c r="A544" s="29" t="s">
        <v>568</v>
      </c>
      <c r="B544" s="30" t="s">
        <v>2810</v>
      </c>
      <c r="C544" s="31" t="n">
        <v>910</v>
      </c>
      <c r="D544" s="30" t="s">
        <v>279</v>
      </c>
      <c r="E544" s="33" t="n">
        <f aca="false">(C544*1.8)</f>
        <v>1638</v>
      </c>
    </row>
    <row r="545" customFormat="false" ht="26.85" hidden="false" customHeight="false" outlineLevel="0" collapsed="false">
      <c r="A545" s="29" t="s">
        <v>569</v>
      </c>
      <c r="B545" s="30" t="s">
        <v>2811</v>
      </c>
      <c r="C545" s="31" t="n">
        <v>235</v>
      </c>
      <c r="D545" s="30" t="s">
        <v>135</v>
      </c>
      <c r="E545" s="33" t="n">
        <f aca="false">(C545*3)</f>
        <v>705</v>
      </c>
    </row>
    <row r="546" customFormat="false" ht="26.85" hidden="false" customHeight="false" outlineLevel="0" collapsed="false">
      <c r="A546" s="29" t="s">
        <v>570</v>
      </c>
      <c r="B546" s="30" t="s">
        <v>2812</v>
      </c>
      <c r="C546" s="31" t="n">
        <v>225</v>
      </c>
      <c r="D546" s="32" t="n">
        <v>1</v>
      </c>
      <c r="E546" s="33" t="n">
        <f aca="false">(C546*3)</f>
        <v>675</v>
      </c>
    </row>
    <row r="547" customFormat="false" ht="26.85" hidden="false" customHeight="false" outlineLevel="0" collapsed="false">
      <c r="A547" s="29" t="s">
        <v>571</v>
      </c>
      <c r="B547" s="30" t="s">
        <v>2813</v>
      </c>
      <c r="C547" s="31" t="n">
        <v>310</v>
      </c>
      <c r="D547" s="32" t="n">
        <v>1</v>
      </c>
      <c r="E547" s="33" t="n">
        <f aca="false">(C547*3)</f>
        <v>930</v>
      </c>
    </row>
    <row r="548" customFormat="false" ht="26.85" hidden="false" customHeight="false" outlineLevel="0" collapsed="false">
      <c r="A548" s="29" t="s">
        <v>572</v>
      </c>
      <c r="B548" s="30" t="s">
        <v>2814</v>
      </c>
      <c r="C548" s="31" t="n">
        <v>310</v>
      </c>
      <c r="D548" s="32" t="n">
        <v>1</v>
      </c>
      <c r="E548" s="33" t="n">
        <f aca="false">(C548*3)</f>
        <v>930</v>
      </c>
    </row>
    <row r="549" customFormat="false" ht="39.55" hidden="false" customHeight="false" outlineLevel="0" collapsed="false">
      <c r="A549" s="29" t="s">
        <v>573</v>
      </c>
      <c r="B549" s="30" t="s">
        <v>2815</v>
      </c>
      <c r="C549" s="31" t="n">
        <v>400</v>
      </c>
      <c r="D549" s="32" t="n">
        <v>1</v>
      </c>
      <c r="E549" s="33" t="n">
        <f aca="false">(C549*2.55)</f>
        <v>1020</v>
      </c>
    </row>
    <row r="550" customFormat="false" ht="26.85" hidden="false" customHeight="false" outlineLevel="0" collapsed="false">
      <c r="A550" s="29" t="s">
        <v>574</v>
      </c>
      <c r="B550" s="30" t="s">
        <v>2816</v>
      </c>
      <c r="C550" s="31" t="n">
        <v>850</v>
      </c>
      <c r="D550" s="30" t="s">
        <v>135</v>
      </c>
      <c r="E550" s="33" t="n">
        <f aca="false">(C550*1.83)</f>
        <v>1555.5</v>
      </c>
    </row>
    <row r="551" customFormat="false" ht="26.85" hidden="false" customHeight="false" outlineLevel="0" collapsed="false">
      <c r="A551" s="29" t="s">
        <v>575</v>
      </c>
      <c r="B551" s="30" t="s">
        <v>2817</v>
      </c>
      <c r="C551" s="31" t="n">
        <v>145</v>
      </c>
      <c r="D551" s="32" t="n">
        <v>1</v>
      </c>
      <c r="E551" s="33" t="n">
        <f aca="false">(C551*3)</f>
        <v>435</v>
      </c>
    </row>
    <row r="552" customFormat="false" ht="26.85" hidden="false" customHeight="false" outlineLevel="0" collapsed="false">
      <c r="A552" s="29" t="s">
        <v>576</v>
      </c>
      <c r="B552" s="30" t="s">
        <v>2818</v>
      </c>
      <c r="C552" s="31" t="n">
        <v>145</v>
      </c>
      <c r="D552" s="32" t="n">
        <v>1</v>
      </c>
      <c r="E552" s="33" t="n">
        <f aca="false">(C552*3)</f>
        <v>435</v>
      </c>
    </row>
    <row r="553" customFormat="false" ht="26.85" hidden="false" customHeight="false" outlineLevel="0" collapsed="false">
      <c r="A553" s="29" t="s">
        <v>577</v>
      </c>
      <c r="B553" s="30" t="s">
        <v>2819</v>
      </c>
      <c r="C553" s="31" t="n">
        <v>145</v>
      </c>
      <c r="D553" s="32" t="n">
        <v>1</v>
      </c>
      <c r="E553" s="33" t="n">
        <f aca="false">(C553*3)</f>
        <v>435</v>
      </c>
    </row>
    <row r="554" customFormat="false" ht="14.15" hidden="false" customHeight="false" outlineLevel="0" collapsed="false">
      <c r="A554" s="29" t="s">
        <v>578</v>
      </c>
      <c r="B554" s="30" t="s">
        <v>2820</v>
      </c>
      <c r="C554" s="31" t="n">
        <v>255</v>
      </c>
      <c r="D554" s="32" t="n">
        <v>1</v>
      </c>
      <c r="E554" s="33" t="n">
        <f aca="false">(C554*3)</f>
        <v>765</v>
      </c>
    </row>
    <row r="555" customFormat="false" ht="14.15" hidden="false" customHeight="false" outlineLevel="0" collapsed="false">
      <c r="A555" s="29" t="s">
        <v>579</v>
      </c>
      <c r="B555" s="30" t="s">
        <v>2821</v>
      </c>
      <c r="C555" s="31" t="n">
        <v>370</v>
      </c>
      <c r="D555" s="30" t="s">
        <v>237</v>
      </c>
      <c r="E555" s="33" t="n">
        <f aca="false">(C555*2.7)</f>
        <v>999</v>
      </c>
    </row>
    <row r="556" customFormat="false" ht="14.15" hidden="false" customHeight="false" outlineLevel="0" collapsed="false">
      <c r="A556" s="29" t="s">
        <v>580</v>
      </c>
      <c r="B556" s="30" t="s">
        <v>2822</v>
      </c>
      <c r="C556" s="31" t="n">
        <v>385</v>
      </c>
      <c r="D556" s="32" t="n">
        <v>1</v>
      </c>
      <c r="E556" s="33" t="n">
        <f aca="false">(C556*2.58)</f>
        <v>993.3</v>
      </c>
    </row>
    <row r="557" customFormat="false" ht="14.15" hidden="false" customHeight="false" outlineLevel="0" collapsed="false">
      <c r="A557" s="29" t="s">
        <v>581</v>
      </c>
      <c r="B557" s="30" t="s">
        <v>2823</v>
      </c>
      <c r="C557" s="31" t="n">
        <v>210</v>
      </c>
      <c r="D557" s="32" t="n">
        <v>1</v>
      </c>
      <c r="E557" s="33" t="n">
        <f aca="false">(C557*3)</f>
        <v>630</v>
      </c>
    </row>
    <row r="558" customFormat="false" ht="14.15" hidden="false" customHeight="false" outlineLevel="0" collapsed="false">
      <c r="A558" s="29" t="s">
        <v>582</v>
      </c>
      <c r="B558" s="30" t="s">
        <v>2824</v>
      </c>
      <c r="C558" s="31" t="n">
        <v>255</v>
      </c>
      <c r="D558" s="32" t="n">
        <v>1</v>
      </c>
      <c r="E558" s="33" t="n">
        <f aca="false">(C558*3)</f>
        <v>765</v>
      </c>
    </row>
    <row r="559" customFormat="false" ht="14.15" hidden="false" customHeight="false" outlineLevel="0" collapsed="false">
      <c r="A559" s="29" t="s">
        <v>583</v>
      </c>
      <c r="B559" s="30" t="s">
        <v>2825</v>
      </c>
      <c r="C559" s="31" t="n">
        <v>470</v>
      </c>
      <c r="D559" s="30" t="s">
        <v>73</v>
      </c>
      <c r="E559" s="33" t="n">
        <f aca="false">(C559*2.5)</f>
        <v>1175</v>
      </c>
    </row>
    <row r="560" customFormat="false" ht="14.15" hidden="false" customHeight="false" outlineLevel="0" collapsed="false">
      <c r="A560" s="29" t="s">
        <v>584</v>
      </c>
      <c r="B560" s="30" t="s">
        <v>2826</v>
      </c>
      <c r="C560" s="31" t="n">
        <v>480</v>
      </c>
      <c r="D560" s="30" t="s">
        <v>73</v>
      </c>
      <c r="E560" s="33" t="n">
        <f aca="false">(C560*2.5)</f>
        <v>1200</v>
      </c>
    </row>
    <row r="561" customFormat="false" ht="26.85" hidden="false" customHeight="false" outlineLevel="0" collapsed="false">
      <c r="A561" s="29" t="s">
        <v>585</v>
      </c>
      <c r="B561" s="30" t="s">
        <v>2827</v>
      </c>
      <c r="C561" s="31" t="n">
        <v>185</v>
      </c>
      <c r="D561" s="32" t="n">
        <v>1</v>
      </c>
      <c r="E561" s="33" t="n">
        <f aca="false">(C561*3)</f>
        <v>555</v>
      </c>
    </row>
    <row r="562" customFormat="false" ht="26.85" hidden="false" customHeight="false" outlineLevel="0" collapsed="false">
      <c r="A562" s="29" t="s">
        <v>586</v>
      </c>
      <c r="B562" s="30" t="s">
        <v>2828</v>
      </c>
      <c r="C562" s="31" t="n">
        <v>330</v>
      </c>
      <c r="D562" s="32" t="n">
        <v>1</v>
      </c>
      <c r="E562" s="33" t="n">
        <f aca="false">(C562*3)</f>
        <v>990</v>
      </c>
    </row>
    <row r="563" customFormat="false" ht="26.85" hidden="false" customHeight="false" outlineLevel="0" collapsed="false">
      <c r="A563" s="29" t="s">
        <v>587</v>
      </c>
      <c r="B563" s="30" t="s">
        <v>2829</v>
      </c>
      <c r="C563" s="31" t="n">
        <v>210</v>
      </c>
      <c r="D563" s="32" t="n">
        <v>1</v>
      </c>
      <c r="E563" s="33" t="n">
        <f aca="false">(C563*3)</f>
        <v>630</v>
      </c>
    </row>
    <row r="564" customFormat="false" ht="26.85" hidden="false" customHeight="false" outlineLevel="0" collapsed="false">
      <c r="A564" s="29" t="s">
        <v>588</v>
      </c>
      <c r="B564" s="30" t="s">
        <v>2830</v>
      </c>
      <c r="C564" s="31" t="n">
        <v>355</v>
      </c>
      <c r="D564" s="30" t="s">
        <v>237</v>
      </c>
      <c r="E564" s="33" t="n">
        <f aca="false">(C564*2.8)</f>
        <v>994</v>
      </c>
    </row>
    <row r="565" customFormat="false" ht="26.85" hidden="false" customHeight="false" outlineLevel="0" collapsed="false">
      <c r="A565" s="29" t="s">
        <v>589</v>
      </c>
      <c r="B565" s="30" t="s">
        <v>2831</v>
      </c>
      <c r="C565" s="31" t="n">
        <v>190</v>
      </c>
      <c r="D565" s="32" t="n">
        <v>1</v>
      </c>
      <c r="E565" s="33" t="n">
        <f aca="false">(C565*3)</f>
        <v>570</v>
      </c>
    </row>
    <row r="566" customFormat="false" ht="26.85" hidden="false" customHeight="false" outlineLevel="0" collapsed="false">
      <c r="A566" s="29" t="s">
        <v>590</v>
      </c>
      <c r="B566" s="30" t="s">
        <v>2832</v>
      </c>
      <c r="C566" s="31" t="n">
        <v>430</v>
      </c>
      <c r="D566" s="32" t="n">
        <v>1</v>
      </c>
      <c r="E566" s="33" t="n">
        <f aca="false">(C566*2.5)</f>
        <v>1075</v>
      </c>
    </row>
    <row r="567" customFormat="false" ht="26.85" hidden="false" customHeight="false" outlineLevel="0" collapsed="false">
      <c r="A567" s="29" t="s">
        <v>591</v>
      </c>
      <c r="B567" s="30" t="s">
        <v>2833</v>
      </c>
      <c r="C567" s="35" t="n">
        <v>1445</v>
      </c>
      <c r="D567" s="30" t="s">
        <v>56</v>
      </c>
      <c r="E567" s="33" t="n">
        <f aca="false">(C567*1.5)</f>
        <v>2167.5</v>
      </c>
    </row>
    <row r="568" customFormat="false" ht="26.85" hidden="false" customHeight="false" outlineLevel="0" collapsed="false">
      <c r="A568" s="29" t="s">
        <v>592</v>
      </c>
      <c r="B568" s="30" t="s">
        <v>2835</v>
      </c>
      <c r="C568" s="31" t="n">
        <v>200</v>
      </c>
      <c r="D568" s="32" t="n">
        <v>1</v>
      </c>
      <c r="E568" s="33" t="n">
        <f aca="false">(C568*3)</f>
        <v>600</v>
      </c>
    </row>
    <row r="569" customFormat="false" ht="26.85" hidden="false" customHeight="false" outlineLevel="0" collapsed="false">
      <c r="A569" s="29" t="s">
        <v>593</v>
      </c>
      <c r="B569" s="30" t="s">
        <v>2836</v>
      </c>
      <c r="C569" s="31" t="n">
        <v>710</v>
      </c>
      <c r="D569" s="30" t="s">
        <v>271</v>
      </c>
      <c r="E569" s="33" t="n">
        <f aca="false">(C569*2)</f>
        <v>1420</v>
      </c>
    </row>
    <row r="570" customFormat="false" ht="26.85" hidden="false" customHeight="false" outlineLevel="0" collapsed="false">
      <c r="A570" s="29" t="s">
        <v>594</v>
      </c>
      <c r="B570" s="30" t="s">
        <v>2837</v>
      </c>
      <c r="C570" s="31" t="n">
        <v>330</v>
      </c>
      <c r="D570" s="32" t="n">
        <v>1</v>
      </c>
      <c r="E570" s="33" t="n">
        <f aca="false">(C570*3)</f>
        <v>990</v>
      </c>
    </row>
    <row r="571" customFormat="false" ht="26.85" hidden="false" customHeight="false" outlineLevel="0" collapsed="false">
      <c r="A571" s="29" t="s">
        <v>595</v>
      </c>
      <c r="B571" s="30" t="s">
        <v>2838</v>
      </c>
      <c r="C571" s="31" t="n">
        <v>530</v>
      </c>
      <c r="D571" s="30" t="s">
        <v>235</v>
      </c>
      <c r="E571" s="33" t="n">
        <f aca="false">(C571*2.48)</f>
        <v>1314.4</v>
      </c>
    </row>
    <row r="572" customFormat="false" ht="26.85" hidden="false" customHeight="false" outlineLevel="0" collapsed="false">
      <c r="A572" s="29" t="s">
        <v>596</v>
      </c>
      <c r="B572" s="30" t="s">
        <v>2839</v>
      </c>
      <c r="C572" s="31" t="n">
        <v>145</v>
      </c>
      <c r="D572" s="32" t="n">
        <v>1</v>
      </c>
      <c r="E572" s="33" t="n">
        <f aca="false">(C572*3)</f>
        <v>435</v>
      </c>
    </row>
    <row r="573" customFormat="false" ht="26.85" hidden="false" customHeight="false" outlineLevel="0" collapsed="false">
      <c r="A573" s="29" t="s">
        <v>597</v>
      </c>
      <c r="B573" s="30" t="s">
        <v>2840</v>
      </c>
      <c r="C573" s="31" t="n">
        <v>235</v>
      </c>
      <c r="D573" s="32" t="n">
        <v>1</v>
      </c>
      <c r="E573" s="33" t="n">
        <f aca="false">(C573*3)</f>
        <v>705</v>
      </c>
    </row>
    <row r="574" customFormat="false" ht="14.15" hidden="false" customHeight="false" outlineLevel="0" collapsed="false">
      <c r="A574" s="29" t="s">
        <v>598</v>
      </c>
      <c r="B574" s="30" t="s">
        <v>2841</v>
      </c>
      <c r="C574" s="31" t="n">
        <v>245</v>
      </c>
      <c r="D574" s="32" t="n">
        <v>1</v>
      </c>
      <c r="E574" s="33" t="n">
        <f aca="false">(C574*3)</f>
        <v>735</v>
      </c>
    </row>
    <row r="575" customFormat="false" ht="14.15" hidden="false" customHeight="false" outlineLevel="0" collapsed="false">
      <c r="A575" s="29" t="s">
        <v>599</v>
      </c>
      <c r="B575" s="30" t="s">
        <v>2842</v>
      </c>
      <c r="C575" s="31" t="n">
        <v>450</v>
      </c>
      <c r="D575" s="30" t="s">
        <v>135</v>
      </c>
      <c r="E575" s="33" t="n">
        <f aca="false">(C575*2.5)</f>
        <v>1125</v>
      </c>
    </row>
    <row r="576" customFormat="false" ht="14.15" hidden="false" customHeight="false" outlineLevel="0" collapsed="false">
      <c r="A576" s="29" t="s">
        <v>600</v>
      </c>
      <c r="B576" s="30" t="s">
        <v>2843</v>
      </c>
      <c r="C576" s="31" t="n">
        <v>330</v>
      </c>
      <c r="D576" s="32" t="n">
        <v>1</v>
      </c>
      <c r="E576" s="33" t="n">
        <f aca="false">(C576*3)</f>
        <v>990</v>
      </c>
    </row>
    <row r="577" customFormat="false" ht="26.85" hidden="false" customHeight="false" outlineLevel="0" collapsed="false">
      <c r="A577" s="29" t="s">
        <v>601</v>
      </c>
      <c r="B577" s="30" t="s">
        <v>2844</v>
      </c>
      <c r="C577" s="31" t="n">
        <v>165</v>
      </c>
      <c r="D577" s="32" t="n">
        <v>1</v>
      </c>
      <c r="E577" s="33" t="n">
        <f aca="false">(C577*3)</f>
        <v>495</v>
      </c>
    </row>
    <row r="578" customFormat="false" ht="26.85" hidden="false" customHeight="false" outlineLevel="0" collapsed="false">
      <c r="A578" s="29" t="s">
        <v>602</v>
      </c>
      <c r="B578" s="30" t="s">
        <v>2845</v>
      </c>
      <c r="C578" s="31" t="n">
        <v>870</v>
      </c>
      <c r="D578" s="30" t="s">
        <v>73</v>
      </c>
      <c r="E578" s="33" t="n">
        <f aca="false">(C578*1.81)</f>
        <v>1574.7</v>
      </c>
    </row>
    <row r="579" customFormat="false" ht="39.55" hidden="false" customHeight="false" outlineLevel="0" collapsed="false">
      <c r="A579" s="29" t="s">
        <v>603</v>
      </c>
      <c r="B579" s="30" t="s">
        <v>2846</v>
      </c>
      <c r="C579" s="31" t="n">
        <v>825</v>
      </c>
      <c r="D579" s="30" t="s">
        <v>56</v>
      </c>
      <c r="E579" s="33" t="n">
        <f aca="false">(C579*1.87)</f>
        <v>1542.75</v>
      </c>
    </row>
    <row r="580" customFormat="false" ht="39.55" hidden="false" customHeight="false" outlineLevel="0" collapsed="false">
      <c r="A580" s="29" t="s">
        <v>604</v>
      </c>
      <c r="B580" s="30" t="s">
        <v>2847</v>
      </c>
      <c r="C580" s="31" t="n">
        <v>345</v>
      </c>
      <c r="D580" s="30" t="s">
        <v>56</v>
      </c>
      <c r="E580" s="33" t="n">
        <f aca="false">(C580*2.89)</f>
        <v>997.05</v>
      </c>
    </row>
    <row r="581" customFormat="false" ht="52.2" hidden="false" customHeight="false" outlineLevel="0" collapsed="false">
      <c r="A581" s="29" t="s">
        <v>605</v>
      </c>
      <c r="B581" s="30" t="s">
        <v>2848</v>
      </c>
      <c r="C581" s="35" t="n">
        <v>1640</v>
      </c>
      <c r="D581" s="30" t="s">
        <v>279</v>
      </c>
      <c r="E581" s="33" t="n">
        <f aca="false">(C581*1.41)</f>
        <v>2312.4</v>
      </c>
    </row>
    <row r="582" customFormat="false" ht="39.55" hidden="false" customHeight="false" outlineLevel="0" collapsed="false">
      <c r="A582" s="29" t="s">
        <v>606</v>
      </c>
      <c r="B582" s="30" t="s">
        <v>2850</v>
      </c>
      <c r="C582" s="35" t="n">
        <v>2260</v>
      </c>
      <c r="D582" s="30" t="s">
        <v>56</v>
      </c>
      <c r="E582" s="33" t="n">
        <f aca="false">(C582*1.36)</f>
        <v>3073.6</v>
      </c>
    </row>
    <row r="583" customFormat="false" ht="39.55" hidden="false" customHeight="false" outlineLevel="0" collapsed="false">
      <c r="A583" s="29" t="s">
        <v>607</v>
      </c>
      <c r="B583" s="30" t="s">
        <v>2851</v>
      </c>
      <c r="C583" s="35" t="n">
        <v>1160</v>
      </c>
      <c r="D583" s="30" t="s">
        <v>56</v>
      </c>
      <c r="E583" s="33" t="n">
        <f aca="false">(C583*1.61)</f>
        <v>1867.6</v>
      </c>
    </row>
    <row r="584" customFormat="false" ht="39.55" hidden="false" customHeight="false" outlineLevel="0" collapsed="false">
      <c r="A584" s="29" t="s">
        <v>608</v>
      </c>
      <c r="B584" s="30" t="s">
        <v>2853</v>
      </c>
      <c r="C584" s="31" t="n">
        <v>895</v>
      </c>
      <c r="D584" s="30" t="s">
        <v>56</v>
      </c>
      <c r="E584" s="33" t="n">
        <f aca="false">(C584*1.8)</f>
        <v>1611</v>
      </c>
    </row>
    <row r="585" customFormat="false" ht="39.55" hidden="false" customHeight="false" outlineLevel="0" collapsed="false">
      <c r="A585" s="29" t="s">
        <v>609</v>
      </c>
      <c r="B585" s="30" t="s">
        <v>2854</v>
      </c>
      <c r="C585" s="31" t="n">
        <v>760</v>
      </c>
      <c r="D585" s="30" t="s">
        <v>31</v>
      </c>
      <c r="E585" s="33" t="n">
        <f aca="false">(C585*1.95)</f>
        <v>1482</v>
      </c>
    </row>
    <row r="586" customFormat="false" ht="52.2" hidden="false" customHeight="false" outlineLevel="0" collapsed="false">
      <c r="A586" s="29" t="s">
        <v>610</v>
      </c>
      <c r="B586" s="30" t="s">
        <v>2855</v>
      </c>
      <c r="C586" s="35" t="n">
        <v>1470</v>
      </c>
      <c r="D586" s="30" t="s">
        <v>237</v>
      </c>
      <c r="E586" s="33" t="n">
        <f aca="false">(C586*1.5)</f>
        <v>2205</v>
      </c>
    </row>
    <row r="587" customFormat="false" ht="39.55" hidden="false" customHeight="false" outlineLevel="0" collapsed="false">
      <c r="A587" s="29" t="s">
        <v>611</v>
      </c>
      <c r="B587" s="30" t="s">
        <v>2856</v>
      </c>
      <c r="C587" s="35" t="n">
        <v>1510</v>
      </c>
      <c r="D587" s="30" t="s">
        <v>235</v>
      </c>
      <c r="E587" s="33" t="n">
        <f aca="false">(C587*1.49)</f>
        <v>2249.9</v>
      </c>
    </row>
    <row r="588" customFormat="false" ht="52.2" hidden="false" customHeight="false" outlineLevel="0" collapsed="false">
      <c r="A588" s="29" t="s">
        <v>612</v>
      </c>
      <c r="B588" s="30" t="s">
        <v>2857</v>
      </c>
      <c r="C588" s="31" t="n">
        <v>585</v>
      </c>
      <c r="D588" s="30" t="s">
        <v>237</v>
      </c>
      <c r="E588" s="33" t="n">
        <f aca="false">(C588*2.28)</f>
        <v>1333.8</v>
      </c>
    </row>
    <row r="589" customFormat="false" ht="26.85" hidden="false" customHeight="false" outlineLevel="0" collapsed="false">
      <c r="A589" s="29" t="s">
        <v>613</v>
      </c>
      <c r="B589" s="30" t="s">
        <v>2858</v>
      </c>
      <c r="C589" s="36" t="n">
        <v>1050</v>
      </c>
      <c r="D589" s="30" t="s">
        <v>237</v>
      </c>
      <c r="E589" s="33" t="n">
        <f aca="false">(C589*1.75)</f>
        <v>1837.5</v>
      </c>
    </row>
    <row r="590" customFormat="false" ht="14.15" hidden="false" customHeight="false" outlineLevel="0" collapsed="false">
      <c r="A590" s="29" t="s">
        <v>614</v>
      </c>
      <c r="B590" s="30" t="s">
        <v>2859</v>
      </c>
      <c r="C590" s="31" t="n">
        <v>1120</v>
      </c>
      <c r="D590" s="30" t="s">
        <v>128</v>
      </c>
      <c r="E590" s="33" t="n">
        <f aca="false">(C590*1.66)</f>
        <v>1859.2</v>
      </c>
    </row>
    <row r="591" customFormat="false" ht="14.15" hidden="false" customHeight="false" outlineLevel="0" collapsed="false">
      <c r="A591" s="29" t="s">
        <v>615</v>
      </c>
      <c r="B591" s="30" t="s">
        <v>2860</v>
      </c>
      <c r="C591" s="31" t="n">
        <v>485</v>
      </c>
      <c r="D591" s="32" t="n">
        <v>1</v>
      </c>
      <c r="E591" s="33" t="n">
        <f aca="false">(C591*2.5)</f>
        <v>1212.5</v>
      </c>
    </row>
    <row r="592" customFormat="false" ht="14.15" hidden="false" customHeight="false" outlineLevel="0" collapsed="false">
      <c r="A592" s="29" t="s">
        <v>616</v>
      </c>
      <c r="B592" s="30" t="s">
        <v>2861</v>
      </c>
      <c r="C592" s="31" t="n">
        <v>890</v>
      </c>
      <c r="D592" s="30" t="s">
        <v>31</v>
      </c>
      <c r="E592" s="33" t="n">
        <f aca="false">(C592*1.81)</f>
        <v>1610.9</v>
      </c>
    </row>
    <row r="593" customFormat="false" ht="26.85" hidden="false" customHeight="false" outlineLevel="0" collapsed="false">
      <c r="A593" s="29" t="s">
        <v>617</v>
      </c>
      <c r="B593" s="30" t="s">
        <v>2862</v>
      </c>
      <c r="C593" s="31" t="n">
        <v>950</v>
      </c>
      <c r="D593" s="30" t="s">
        <v>56</v>
      </c>
      <c r="E593" s="33" t="n">
        <f aca="false">(C593*1.8)</f>
        <v>1710</v>
      </c>
    </row>
    <row r="594" customFormat="false" ht="14.15" hidden="false" customHeight="false" outlineLevel="0" collapsed="false">
      <c r="A594" s="29" t="s">
        <v>618</v>
      </c>
      <c r="B594" s="30" t="s">
        <v>2863</v>
      </c>
      <c r="C594" s="31" t="n">
        <v>530</v>
      </c>
      <c r="D594" s="30" t="s">
        <v>237</v>
      </c>
      <c r="E594" s="33" t="n">
        <f aca="false">(C594*2.48)</f>
        <v>1314.4</v>
      </c>
    </row>
    <row r="595" customFormat="false" ht="14.15" hidden="false" customHeight="false" outlineLevel="0" collapsed="false">
      <c r="A595" s="29" t="s">
        <v>619</v>
      </c>
      <c r="B595" s="30" t="s">
        <v>2864</v>
      </c>
      <c r="C595" s="31" t="n">
        <v>580</v>
      </c>
      <c r="D595" s="30" t="s">
        <v>237</v>
      </c>
      <c r="E595" s="33" t="n">
        <f aca="false">(C595*2.3)</f>
        <v>1334</v>
      </c>
    </row>
    <row r="596" customFormat="false" ht="14.15" hidden="false" customHeight="false" outlineLevel="0" collapsed="false">
      <c r="A596" s="29" t="s">
        <v>620</v>
      </c>
      <c r="B596" s="30" t="s">
        <v>2865</v>
      </c>
      <c r="C596" s="31" t="n">
        <v>615</v>
      </c>
      <c r="D596" s="30" t="s">
        <v>237</v>
      </c>
      <c r="E596" s="33" t="n">
        <f aca="false">(C596*2.17)</f>
        <v>1334.55</v>
      </c>
    </row>
    <row r="597" customFormat="false" ht="14.15" hidden="false" customHeight="false" outlineLevel="0" collapsed="false">
      <c r="A597" s="29" t="s">
        <v>621</v>
      </c>
      <c r="B597" s="30" t="s">
        <v>2866</v>
      </c>
      <c r="C597" s="31" t="n">
        <v>380</v>
      </c>
      <c r="D597" s="32" t="n">
        <v>1</v>
      </c>
      <c r="E597" s="33" t="n">
        <f aca="false">(C597*2.62)</f>
        <v>995.6</v>
      </c>
    </row>
    <row r="598" customFormat="false" ht="26.85" hidden="false" customHeight="false" outlineLevel="0" collapsed="false">
      <c r="A598" s="29" t="s">
        <v>622</v>
      </c>
      <c r="B598" s="30" t="s">
        <v>2867</v>
      </c>
      <c r="C598" s="31" t="n">
        <v>140</v>
      </c>
      <c r="D598" s="32" t="n">
        <v>1</v>
      </c>
      <c r="E598" s="33" t="n">
        <f aca="false">(C598*3)</f>
        <v>420</v>
      </c>
    </row>
    <row r="599" customFormat="false" ht="14.15" hidden="false" customHeight="false" outlineLevel="0" collapsed="false">
      <c r="A599" s="29" t="s">
        <v>623</v>
      </c>
      <c r="B599" s="30" t="s">
        <v>2868</v>
      </c>
      <c r="C599" s="31" t="n">
        <v>140</v>
      </c>
      <c r="D599" s="32" t="n">
        <v>1</v>
      </c>
      <c r="E599" s="33" t="n">
        <f aca="false">(C599*3)</f>
        <v>420</v>
      </c>
    </row>
    <row r="600" customFormat="false" ht="14.15" hidden="false" customHeight="false" outlineLevel="0" collapsed="false">
      <c r="A600" s="29" t="s">
        <v>624</v>
      </c>
      <c r="B600" s="30" t="s">
        <v>2869</v>
      </c>
      <c r="C600" s="31" t="n">
        <v>165</v>
      </c>
      <c r="D600" s="32" t="n">
        <v>1</v>
      </c>
      <c r="E600" s="33" t="n">
        <f aca="false">(C600*3)</f>
        <v>495</v>
      </c>
    </row>
    <row r="601" customFormat="false" ht="14.15" hidden="false" customHeight="false" outlineLevel="0" collapsed="false">
      <c r="A601" s="29" t="s">
        <v>625</v>
      </c>
      <c r="B601" s="30" t="s">
        <v>2870</v>
      </c>
      <c r="C601" s="31" t="n">
        <v>165</v>
      </c>
      <c r="D601" s="32" t="n">
        <v>1</v>
      </c>
      <c r="E601" s="33" t="n">
        <f aca="false">(C601*3)</f>
        <v>495</v>
      </c>
    </row>
    <row r="602" customFormat="false" ht="14.15" hidden="false" customHeight="false" outlineLevel="0" collapsed="false">
      <c r="A602" s="29" t="s">
        <v>626</v>
      </c>
      <c r="B602" s="30" t="s">
        <v>2871</v>
      </c>
      <c r="C602" s="31" t="n">
        <v>165</v>
      </c>
      <c r="D602" s="32" t="n">
        <v>1</v>
      </c>
      <c r="E602" s="33" t="n">
        <f aca="false">(C602*3)</f>
        <v>495</v>
      </c>
    </row>
    <row r="603" customFormat="false" ht="14.15" hidden="false" customHeight="false" outlineLevel="0" collapsed="false">
      <c r="A603" s="29" t="s">
        <v>627</v>
      </c>
      <c r="B603" s="30" t="s">
        <v>2872</v>
      </c>
      <c r="C603" s="31" t="n">
        <v>165</v>
      </c>
      <c r="D603" s="32" t="n">
        <v>1</v>
      </c>
      <c r="E603" s="33" t="n">
        <f aca="false">(C603*3)</f>
        <v>495</v>
      </c>
    </row>
    <row r="604" customFormat="false" ht="14.15" hidden="false" customHeight="false" outlineLevel="0" collapsed="false">
      <c r="A604" s="29" t="s">
        <v>628</v>
      </c>
      <c r="B604" s="30" t="s">
        <v>2873</v>
      </c>
      <c r="C604" s="31" t="n">
        <v>140</v>
      </c>
      <c r="D604" s="32" t="n">
        <v>1</v>
      </c>
      <c r="E604" s="33" t="n">
        <f aca="false">(C604*3)</f>
        <v>420</v>
      </c>
    </row>
    <row r="605" customFormat="false" ht="14.15" hidden="false" customHeight="false" outlineLevel="0" collapsed="false">
      <c r="A605" s="29" t="s">
        <v>629</v>
      </c>
      <c r="B605" s="30" t="s">
        <v>2874</v>
      </c>
      <c r="C605" s="31" t="n">
        <v>165</v>
      </c>
      <c r="D605" s="32" t="n">
        <v>1</v>
      </c>
      <c r="E605" s="33" t="n">
        <f aca="false">(C605*3)</f>
        <v>495</v>
      </c>
    </row>
    <row r="606" customFormat="false" ht="14.15" hidden="false" customHeight="false" outlineLevel="0" collapsed="false">
      <c r="A606" s="29" t="s">
        <v>630</v>
      </c>
      <c r="B606" s="30" t="s">
        <v>2875</v>
      </c>
      <c r="C606" s="31" t="n">
        <v>140</v>
      </c>
      <c r="D606" s="32" t="n">
        <v>1</v>
      </c>
      <c r="E606" s="33" t="n">
        <f aca="false">(C606*3)</f>
        <v>420</v>
      </c>
    </row>
    <row r="607" customFormat="false" ht="14.15" hidden="false" customHeight="false" outlineLevel="0" collapsed="false">
      <c r="A607" s="29" t="s">
        <v>631</v>
      </c>
      <c r="B607" s="30" t="s">
        <v>2876</v>
      </c>
      <c r="C607" s="31" t="n">
        <v>250</v>
      </c>
      <c r="D607" s="32" t="n">
        <v>1</v>
      </c>
      <c r="E607" s="33" t="n">
        <f aca="false">(C607*3)</f>
        <v>750</v>
      </c>
    </row>
    <row r="608" customFormat="false" ht="14.15" hidden="false" customHeight="false" outlineLevel="0" collapsed="false">
      <c r="A608" s="29" t="s">
        <v>632</v>
      </c>
      <c r="B608" s="30" t="s">
        <v>2877</v>
      </c>
      <c r="C608" s="31" t="n">
        <v>355</v>
      </c>
      <c r="D608" s="32" t="n">
        <v>1</v>
      </c>
      <c r="E608" s="33" t="n">
        <f aca="false">(C608*2.8)</f>
        <v>994</v>
      </c>
    </row>
    <row r="609" customFormat="false" ht="14.15" hidden="false" customHeight="false" outlineLevel="0" collapsed="false">
      <c r="A609" s="29" t="s">
        <v>633</v>
      </c>
      <c r="B609" s="30" t="s">
        <v>2878</v>
      </c>
      <c r="C609" s="31" t="n">
        <v>140</v>
      </c>
      <c r="D609" s="32" t="n">
        <v>1</v>
      </c>
      <c r="E609" s="33" t="n">
        <f aca="false">(C609*3)</f>
        <v>420</v>
      </c>
    </row>
    <row r="610" customFormat="false" ht="14.15" hidden="false" customHeight="false" outlineLevel="0" collapsed="false">
      <c r="A610" s="29" t="s">
        <v>634</v>
      </c>
      <c r="B610" s="30" t="s">
        <v>2879</v>
      </c>
      <c r="C610" s="35" t="n">
        <v>1280</v>
      </c>
      <c r="D610" s="30" t="s">
        <v>635</v>
      </c>
      <c r="E610" s="33" t="n">
        <f aca="false">(C610*1.5)</f>
        <v>1920</v>
      </c>
    </row>
    <row r="611" customFormat="false" ht="14.15" hidden="false" customHeight="false" outlineLevel="0" collapsed="false">
      <c r="A611" s="29" t="s">
        <v>636</v>
      </c>
      <c r="B611" s="30" t="s">
        <v>2881</v>
      </c>
      <c r="C611" s="31" t="n">
        <v>810</v>
      </c>
      <c r="D611" s="30" t="s">
        <v>399</v>
      </c>
      <c r="E611" s="33" t="n">
        <f aca="false">(C611*1.9)</f>
        <v>1539</v>
      </c>
    </row>
    <row r="612" customFormat="false" ht="14.15" hidden="false" customHeight="false" outlineLevel="0" collapsed="false">
      <c r="A612" s="29" t="s">
        <v>637</v>
      </c>
      <c r="B612" s="30" t="s">
        <v>2882</v>
      </c>
      <c r="C612" s="31" t="n">
        <v>910</v>
      </c>
      <c r="D612" s="30" t="s">
        <v>235</v>
      </c>
      <c r="E612" s="33" t="n">
        <f aca="false">(C612*1.8)</f>
        <v>1638</v>
      </c>
    </row>
    <row r="613" customFormat="false" ht="26.85" hidden="false" customHeight="false" outlineLevel="0" collapsed="false">
      <c r="A613" s="29" t="s">
        <v>638</v>
      </c>
      <c r="B613" s="30" t="s">
        <v>2883</v>
      </c>
      <c r="C613" s="31" t="n">
        <v>400</v>
      </c>
      <c r="D613" s="32" t="n">
        <v>1</v>
      </c>
      <c r="E613" s="33" t="n">
        <f aca="false">(C613*2.55)</f>
        <v>1020</v>
      </c>
    </row>
    <row r="614" customFormat="false" ht="26.85" hidden="false" customHeight="false" outlineLevel="0" collapsed="false">
      <c r="A614" s="29" t="s">
        <v>639</v>
      </c>
      <c r="B614" s="30" t="s">
        <v>2884</v>
      </c>
      <c r="C614" s="35" t="n">
        <v>1375</v>
      </c>
      <c r="D614" s="30" t="s">
        <v>31</v>
      </c>
      <c r="E614" s="33" t="n">
        <f aca="false">(C614*1.5)</f>
        <v>2062.5</v>
      </c>
    </row>
    <row r="615" customFormat="false" ht="26.85" hidden="false" customHeight="false" outlineLevel="0" collapsed="false">
      <c r="A615" s="29" t="s">
        <v>640</v>
      </c>
      <c r="B615" s="30" t="s">
        <v>2886</v>
      </c>
      <c r="C615" s="35" t="n">
        <v>1530</v>
      </c>
      <c r="D615" s="30" t="s">
        <v>56</v>
      </c>
      <c r="E615" s="33" t="n">
        <f aca="false">(C615*1.48)</f>
        <v>2264.4</v>
      </c>
    </row>
    <row r="616" customFormat="false" ht="26.85" hidden="false" customHeight="false" outlineLevel="0" collapsed="false">
      <c r="A616" s="29" t="s">
        <v>641</v>
      </c>
      <c r="B616" s="30" t="s">
        <v>2888</v>
      </c>
      <c r="C616" s="35" t="n">
        <v>1360</v>
      </c>
      <c r="D616" s="30" t="s">
        <v>56</v>
      </c>
      <c r="E616" s="33" t="n">
        <f aca="false">(C616*1.5)</f>
        <v>2040</v>
      </c>
    </row>
    <row r="617" customFormat="false" ht="26.85" hidden="false" customHeight="false" outlineLevel="0" collapsed="false">
      <c r="A617" s="29" t="s">
        <v>642</v>
      </c>
      <c r="B617" s="30" t="s">
        <v>2890</v>
      </c>
      <c r="C617" s="35" t="n">
        <v>1360</v>
      </c>
      <c r="D617" s="30" t="s">
        <v>56</v>
      </c>
      <c r="E617" s="33" t="n">
        <f aca="false">(C617*1.5)</f>
        <v>2040</v>
      </c>
    </row>
    <row r="618" customFormat="false" ht="26.85" hidden="false" customHeight="false" outlineLevel="0" collapsed="false">
      <c r="A618" s="29" t="s">
        <v>643</v>
      </c>
      <c r="B618" s="30" t="s">
        <v>2891</v>
      </c>
      <c r="C618" s="35" t="n">
        <v>1900</v>
      </c>
      <c r="D618" s="30" t="s">
        <v>279</v>
      </c>
      <c r="E618" s="33" t="n">
        <f aca="false">(C618*1.4)</f>
        <v>2660</v>
      </c>
    </row>
    <row r="619" customFormat="false" ht="26.85" hidden="false" customHeight="false" outlineLevel="0" collapsed="false">
      <c r="A619" s="29" t="s">
        <v>644</v>
      </c>
      <c r="B619" s="30" t="s">
        <v>2893</v>
      </c>
      <c r="C619" s="35" t="n">
        <v>1640</v>
      </c>
      <c r="D619" s="32" t="n">
        <v>1</v>
      </c>
      <c r="E619" s="33" t="n">
        <f aca="false">(C619*1.41)</f>
        <v>2312.4</v>
      </c>
    </row>
    <row r="620" customFormat="false" ht="26.85" hidden="false" customHeight="false" outlineLevel="0" collapsed="false">
      <c r="A620" s="29" t="s">
        <v>645</v>
      </c>
      <c r="B620" s="30" t="s">
        <v>2894</v>
      </c>
      <c r="C620" s="31" t="n">
        <v>255</v>
      </c>
      <c r="D620" s="30" t="s">
        <v>235</v>
      </c>
      <c r="E620" s="33" t="n">
        <f aca="false">(C620*3)</f>
        <v>765</v>
      </c>
    </row>
    <row r="621" customFormat="false" ht="26.85" hidden="false" customHeight="false" outlineLevel="0" collapsed="false">
      <c r="A621" s="29" t="s">
        <v>646</v>
      </c>
      <c r="B621" s="30" t="s">
        <v>2895</v>
      </c>
      <c r="C621" s="31" t="n">
        <v>1165</v>
      </c>
      <c r="D621" s="32" t="n">
        <v>1</v>
      </c>
      <c r="E621" s="33" t="n">
        <f aca="false">(C621*1.61)</f>
        <v>1875.65</v>
      </c>
    </row>
    <row r="622" customFormat="false" ht="14.15" hidden="false" customHeight="false" outlineLevel="0" collapsed="false">
      <c r="A622" s="29" t="s">
        <v>647</v>
      </c>
      <c r="B622" s="30" t="s">
        <v>2896</v>
      </c>
      <c r="C622" s="35" t="n">
        <v>3310</v>
      </c>
      <c r="D622" s="30" t="s">
        <v>648</v>
      </c>
      <c r="E622" s="33" t="n">
        <f aca="false">(C622*1.27)</f>
        <v>4203.7</v>
      </c>
    </row>
    <row r="623" customFormat="false" ht="14.15" hidden="false" customHeight="false" outlineLevel="0" collapsed="false">
      <c r="A623" s="29" t="s">
        <v>649</v>
      </c>
      <c r="B623" s="30" t="s">
        <v>2898</v>
      </c>
      <c r="C623" s="31" t="n">
        <v>265</v>
      </c>
      <c r="D623" s="32" t="n">
        <v>1</v>
      </c>
      <c r="E623" s="33" t="n">
        <f aca="false">(C623*3)</f>
        <v>795</v>
      </c>
    </row>
    <row r="624" customFormat="false" ht="14.15" hidden="false" customHeight="false" outlineLevel="0" collapsed="false">
      <c r="A624" s="29" t="s">
        <v>650</v>
      </c>
      <c r="B624" s="30" t="s">
        <v>2899</v>
      </c>
      <c r="C624" s="35" t="n">
        <v>2530</v>
      </c>
      <c r="D624" s="30" t="s">
        <v>135</v>
      </c>
      <c r="E624" s="33" t="n">
        <f aca="false">(C624*1.33)</f>
        <v>3364.9</v>
      </c>
    </row>
    <row r="625" customFormat="false" ht="14.15" hidden="false" customHeight="false" outlineLevel="0" collapsed="false">
      <c r="A625" s="29" t="s">
        <v>651</v>
      </c>
      <c r="B625" s="30" t="s">
        <v>2901</v>
      </c>
      <c r="C625" s="35" t="n">
        <v>9265</v>
      </c>
      <c r="D625" s="30" t="s">
        <v>506</v>
      </c>
      <c r="E625" s="33" t="n">
        <f aca="false">(C625*1.2)</f>
        <v>11118</v>
      </c>
    </row>
    <row r="626" customFormat="false" ht="14.15" hidden="false" customHeight="false" outlineLevel="0" collapsed="false">
      <c r="A626" s="29" t="s">
        <v>652</v>
      </c>
      <c r="B626" s="30" t="s">
        <v>2903</v>
      </c>
      <c r="C626" s="31" t="n">
        <v>845</v>
      </c>
      <c r="D626" s="30" t="s">
        <v>279</v>
      </c>
      <c r="E626" s="33" t="n">
        <f aca="false">(C626*1.83)</f>
        <v>1546.35</v>
      </c>
    </row>
    <row r="627" customFormat="false" ht="14.15" hidden="false" customHeight="false" outlineLevel="0" collapsed="false">
      <c r="A627" s="29" t="s">
        <v>653</v>
      </c>
      <c r="B627" s="30" t="s">
        <v>2904</v>
      </c>
      <c r="C627" s="35" t="n">
        <v>2205</v>
      </c>
      <c r="D627" s="30" t="s">
        <v>506</v>
      </c>
      <c r="E627" s="33" t="n">
        <f aca="false">(C627*1.36)</f>
        <v>2998.8</v>
      </c>
    </row>
    <row r="628" customFormat="false" ht="14.15" hidden="false" customHeight="false" outlineLevel="0" collapsed="false">
      <c r="A628" s="29" t="s">
        <v>654</v>
      </c>
      <c r="B628" s="30" t="s">
        <v>2906</v>
      </c>
      <c r="C628" s="31" t="n">
        <v>450</v>
      </c>
      <c r="D628" s="30" t="s">
        <v>237</v>
      </c>
      <c r="E628" s="33" t="n">
        <f aca="false">(C628*2.5)</f>
        <v>1125</v>
      </c>
    </row>
    <row r="629" customFormat="false" ht="14.15" hidden="false" customHeight="false" outlineLevel="0" collapsed="false">
      <c r="A629" s="29" t="s">
        <v>655</v>
      </c>
      <c r="B629" s="30" t="s">
        <v>2907</v>
      </c>
      <c r="C629" s="35" t="n">
        <v>5815</v>
      </c>
      <c r="D629" s="30" t="s">
        <v>235</v>
      </c>
      <c r="E629" s="33" t="n">
        <f aca="false">(C629*1.2)</f>
        <v>6978</v>
      </c>
    </row>
    <row r="630" customFormat="false" ht="26.85" hidden="false" customHeight="false" outlineLevel="0" collapsed="false">
      <c r="A630" s="29" t="s">
        <v>656</v>
      </c>
      <c r="B630" s="30" t="s">
        <v>2909</v>
      </c>
      <c r="C630" s="35" t="n">
        <v>5320</v>
      </c>
      <c r="D630" s="30" t="s">
        <v>235</v>
      </c>
      <c r="E630" s="33" t="n">
        <f aca="false">(C630*1.2)</f>
        <v>6384</v>
      </c>
    </row>
    <row r="631" customFormat="false" ht="14.15" hidden="false" customHeight="false" outlineLevel="0" collapsed="false">
      <c r="A631" s="29" t="s">
        <v>657</v>
      </c>
      <c r="B631" s="30" t="s">
        <v>2911</v>
      </c>
      <c r="C631" s="35" t="n">
        <v>3485</v>
      </c>
      <c r="D631" s="30" t="s">
        <v>235</v>
      </c>
      <c r="E631" s="33" t="n">
        <f aca="false">(C631*1.25)</f>
        <v>4356.25</v>
      </c>
    </row>
    <row r="632" customFormat="false" ht="14.15" hidden="false" customHeight="false" outlineLevel="0" collapsed="false">
      <c r="A632" s="29" t="s">
        <v>658</v>
      </c>
      <c r="B632" s="30" t="s">
        <v>2913</v>
      </c>
      <c r="C632" s="35" t="n">
        <v>7050</v>
      </c>
      <c r="D632" s="30" t="s">
        <v>235</v>
      </c>
      <c r="E632" s="33" t="n">
        <f aca="false">(C632*1.2)</f>
        <v>8460</v>
      </c>
    </row>
    <row r="633" customFormat="false" ht="14.15" hidden="false" customHeight="false" outlineLevel="0" collapsed="false">
      <c r="A633" s="29" t="s">
        <v>659</v>
      </c>
      <c r="B633" s="30" t="s">
        <v>2915</v>
      </c>
      <c r="C633" s="35" t="n">
        <v>2295</v>
      </c>
      <c r="D633" s="30" t="s">
        <v>31</v>
      </c>
      <c r="E633" s="33" t="n">
        <f aca="false">(C633*1.36)</f>
        <v>3121.2</v>
      </c>
    </row>
    <row r="634" customFormat="false" ht="14.15" hidden="false" customHeight="false" outlineLevel="0" collapsed="false">
      <c r="A634" s="29" t="s">
        <v>660</v>
      </c>
      <c r="B634" s="30" t="s">
        <v>2917</v>
      </c>
      <c r="C634" s="35" t="n">
        <v>1100</v>
      </c>
      <c r="D634" s="30" t="s">
        <v>73</v>
      </c>
      <c r="E634" s="33" t="n">
        <f aca="false">(C634*1.68)</f>
        <v>1848</v>
      </c>
    </row>
    <row r="635" customFormat="false" ht="14.15" hidden="false" customHeight="false" outlineLevel="0" collapsed="false">
      <c r="A635" s="29" t="s">
        <v>661</v>
      </c>
      <c r="B635" s="30" t="s">
        <v>2919</v>
      </c>
      <c r="C635" s="35" t="n">
        <v>1520</v>
      </c>
      <c r="D635" s="30" t="s">
        <v>31</v>
      </c>
      <c r="E635" s="33" t="n">
        <f aca="false">(C635*1.48)</f>
        <v>2249.6</v>
      </c>
    </row>
    <row r="636" customFormat="false" ht="14.15" hidden="false" customHeight="false" outlineLevel="0" collapsed="false">
      <c r="A636" s="29" t="s">
        <v>662</v>
      </c>
      <c r="B636" s="30" t="s">
        <v>2921</v>
      </c>
      <c r="C636" s="35" t="n">
        <v>1490</v>
      </c>
      <c r="D636" s="30" t="s">
        <v>235</v>
      </c>
      <c r="E636" s="33" t="n">
        <f aca="false">(C636*1.5)</f>
        <v>2235</v>
      </c>
    </row>
    <row r="637" customFormat="false" ht="14.15" hidden="false" customHeight="false" outlineLevel="0" collapsed="false">
      <c r="A637" s="29" t="s">
        <v>663</v>
      </c>
      <c r="B637" s="30" t="s">
        <v>2923</v>
      </c>
      <c r="C637" s="31" t="n">
        <v>960</v>
      </c>
      <c r="D637" s="30" t="s">
        <v>31</v>
      </c>
      <c r="E637" s="33" t="n">
        <f aca="false">(C637*1.8)</f>
        <v>1728</v>
      </c>
    </row>
    <row r="638" customFormat="false" ht="14.15" hidden="false" customHeight="false" outlineLevel="0" collapsed="false">
      <c r="A638" s="29" t="s">
        <v>664</v>
      </c>
      <c r="B638" s="30" t="s">
        <v>2924</v>
      </c>
      <c r="C638" s="31" t="n">
        <v>960</v>
      </c>
      <c r="D638" s="30" t="s">
        <v>31</v>
      </c>
      <c r="E638" s="33" t="n">
        <f aca="false">(C638*1.8)</f>
        <v>1728</v>
      </c>
    </row>
    <row r="639" customFormat="false" ht="14.15" hidden="false" customHeight="false" outlineLevel="0" collapsed="false">
      <c r="A639" s="29" t="s">
        <v>665</v>
      </c>
      <c r="B639" s="30" t="s">
        <v>2925</v>
      </c>
      <c r="C639" s="31" t="n">
        <v>960</v>
      </c>
      <c r="D639" s="30" t="s">
        <v>31</v>
      </c>
      <c r="E639" s="33" t="n">
        <f aca="false">(C639*1.8)</f>
        <v>1728</v>
      </c>
    </row>
    <row r="640" customFormat="false" ht="14.15" hidden="false" customHeight="false" outlineLevel="0" collapsed="false">
      <c r="A640" s="29" t="s">
        <v>666</v>
      </c>
      <c r="B640" s="30" t="s">
        <v>2926</v>
      </c>
      <c r="C640" s="31" t="n">
        <v>960</v>
      </c>
      <c r="D640" s="30" t="s">
        <v>31</v>
      </c>
      <c r="E640" s="33" t="n">
        <f aca="false">(C640*1.8)</f>
        <v>1728</v>
      </c>
    </row>
    <row r="641" customFormat="false" ht="14.15" hidden="false" customHeight="false" outlineLevel="0" collapsed="false">
      <c r="A641" s="29" t="s">
        <v>667</v>
      </c>
      <c r="B641" s="30" t="s">
        <v>2927</v>
      </c>
      <c r="C641" s="35" t="n">
        <v>3815</v>
      </c>
      <c r="D641" s="30" t="s">
        <v>31</v>
      </c>
      <c r="E641" s="33" t="n">
        <f aca="false">(C641*1.22)</f>
        <v>4654.3</v>
      </c>
    </row>
    <row r="642" customFormat="false" ht="14.15" hidden="false" customHeight="false" outlineLevel="0" collapsed="false">
      <c r="A642" s="29" t="s">
        <v>668</v>
      </c>
      <c r="B642" s="30" t="s">
        <v>2929</v>
      </c>
      <c r="C642" s="35" t="n">
        <v>1620</v>
      </c>
      <c r="D642" s="30" t="s">
        <v>399</v>
      </c>
      <c r="E642" s="33" t="n">
        <f aca="false">(C642*1.42)</f>
        <v>2300.4</v>
      </c>
    </row>
    <row r="643" customFormat="false" ht="14.15" hidden="false" customHeight="false" outlineLevel="0" collapsed="false">
      <c r="A643" s="29" t="s">
        <v>669</v>
      </c>
      <c r="B643" s="30" t="s">
        <v>2931</v>
      </c>
      <c r="C643" s="35" t="n">
        <v>1410</v>
      </c>
      <c r="D643" s="30" t="s">
        <v>56</v>
      </c>
      <c r="E643" s="33" t="n">
        <f aca="false">(C643*1.5)</f>
        <v>2115</v>
      </c>
    </row>
    <row r="644" customFormat="false" ht="14.15" hidden="false" customHeight="false" outlineLevel="0" collapsed="false">
      <c r="A644" s="29" t="s">
        <v>670</v>
      </c>
      <c r="B644" s="30" t="s">
        <v>2933</v>
      </c>
      <c r="C644" s="35" t="n">
        <v>4995</v>
      </c>
      <c r="D644" s="30" t="s">
        <v>235</v>
      </c>
      <c r="E644" s="33" t="n">
        <f aca="false">(C644*1.2)</f>
        <v>5994</v>
      </c>
    </row>
    <row r="645" customFormat="false" ht="14.15" hidden="false" customHeight="false" outlineLevel="0" collapsed="false">
      <c r="A645" s="29" t="s">
        <v>671</v>
      </c>
      <c r="B645" s="30" t="s">
        <v>2935</v>
      </c>
      <c r="C645" s="35" t="n">
        <v>1665</v>
      </c>
      <c r="D645" s="30" t="s">
        <v>235</v>
      </c>
      <c r="E645" s="33" t="n">
        <f aca="false">(C645*1.4)</f>
        <v>2331</v>
      </c>
    </row>
    <row r="646" customFormat="false" ht="14.15" hidden="false" customHeight="false" outlineLevel="0" collapsed="false">
      <c r="A646" s="29" t="s">
        <v>672</v>
      </c>
      <c r="B646" s="30" t="s">
        <v>2937</v>
      </c>
      <c r="C646" s="35" t="n">
        <v>4590</v>
      </c>
      <c r="D646" s="30" t="s">
        <v>279</v>
      </c>
      <c r="E646" s="33" t="n">
        <f aca="false">(C646*1.2)</f>
        <v>5508</v>
      </c>
    </row>
    <row r="647" customFormat="false" ht="26.85" hidden="false" customHeight="false" outlineLevel="0" collapsed="false">
      <c r="A647" s="29" t="s">
        <v>673</v>
      </c>
      <c r="B647" s="30" t="s">
        <v>2939</v>
      </c>
      <c r="C647" s="35" t="n">
        <v>2220</v>
      </c>
      <c r="D647" s="30" t="s">
        <v>279</v>
      </c>
      <c r="E647" s="33" t="n">
        <f aca="false">(C647*1.36)</f>
        <v>3019.2</v>
      </c>
    </row>
    <row r="648" customFormat="false" ht="26.85" hidden="false" customHeight="false" outlineLevel="0" collapsed="false">
      <c r="A648" s="29" t="s">
        <v>674</v>
      </c>
      <c r="B648" s="30" t="s">
        <v>2941</v>
      </c>
      <c r="C648" s="35" t="n">
        <v>2220</v>
      </c>
      <c r="D648" s="30" t="s">
        <v>279</v>
      </c>
      <c r="E648" s="33" t="n">
        <f aca="false">(C648*1.36)</f>
        <v>3019.2</v>
      </c>
    </row>
    <row r="649" customFormat="false" ht="26.85" hidden="false" customHeight="false" outlineLevel="0" collapsed="false">
      <c r="A649" s="29" t="s">
        <v>675</v>
      </c>
      <c r="B649" s="30" t="s">
        <v>2943</v>
      </c>
      <c r="C649" s="31" t="n">
        <v>105</v>
      </c>
      <c r="D649" s="30" t="s">
        <v>128</v>
      </c>
      <c r="E649" s="33" t="n">
        <f aca="false">(C649*3)</f>
        <v>315</v>
      </c>
    </row>
    <row r="650" customFormat="false" ht="26.85" hidden="false" customHeight="false" outlineLevel="0" collapsed="false">
      <c r="A650" s="29" t="s">
        <v>676</v>
      </c>
      <c r="B650" s="30" t="s">
        <v>2944</v>
      </c>
      <c r="C650" s="31" t="n">
        <v>85</v>
      </c>
      <c r="D650" s="30" t="s">
        <v>128</v>
      </c>
      <c r="E650" s="33" t="n">
        <f aca="false">(C650*3)</f>
        <v>255</v>
      </c>
    </row>
    <row r="651" customFormat="false" ht="26.85" hidden="false" customHeight="false" outlineLevel="0" collapsed="false">
      <c r="A651" s="29" t="s">
        <v>677</v>
      </c>
      <c r="B651" s="30" t="s">
        <v>2945</v>
      </c>
      <c r="C651" s="31" t="n">
        <v>105</v>
      </c>
      <c r="D651" s="30" t="s">
        <v>128</v>
      </c>
      <c r="E651" s="33" t="n">
        <f aca="false">(C651*3)</f>
        <v>315</v>
      </c>
    </row>
    <row r="652" customFormat="false" ht="26.85" hidden="false" customHeight="false" outlineLevel="0" collapsed="false">
      <c r="A652" s="29" t="s">
        <v>678</v>
      </c>
      <c r="B652" s="30" t="s">
        <v>2946</v>
      </c>
      <c r="C652" s="31" t="n">
        <v>165</v>
      </c>
      <c r="D652" s="30" t="s">
        <v>128</v>
      </c>
      <c r="E652" s="33" t="n">
        <f aca="false">(C652*3)</f>
        <v>495</v>
      </c>
    </row>
    <row r="653" customFormat="false" ht="26.85" hidden="false" customHeight="false" outlineLevel="0" collapsed="false">
      <c r="A653" s="29" t="s">
        <v>679</v>
      </c>
      <c r="B653" s="30" t="s">
        <v>2947</v>
      </c>
      <c r="C653" s="31" t="n">
        <v>85</v>
      </c>
      <c r="D653" s="30" t="s">
        <v>128</v>
      </c>
      <c r="E653" s="33" t="n">
        <f aca="false">(C653*3)</f>
        <v>255</v>
      </c>
    </row>
    <row r="654" customFormat="false" ht="39.55" hidden="false" customHeight="false" outlineLevel="0" collapsed="false">
      <c r="A654" s="29" t="s">
        <v>680</v>
      </c>
      <c r="B654" s="30" t="s">
        <v>2948</v>
      </c>
      <c r="C654" s="31" t="n">
        <v>365</v>
      </c>
      <c r="D654" s="30" t="s">
        <v>128</v>
      </c>
      <c r="E654" s="33" t="n">
        <f aca="false">(C654*2.73)</f>
        <v>996.45</v>
      </c>
    </row>
    <row r="655" customFormat="false" ht="39.55" hidden="false" customHeight="false" outlineLevel="0" collapsed="false">
      <c r="A655" s="29" t="s">
        <v>681</v>
      </c>
      <c r="B655" s="30" t="s">
        <v>2949</v>
      </c>
      <c r="C655" s="35" t="n">
        <v>1290</v>
      </c>
      <c r="D655" s="30" t="s">
        <v>135</v>
      </c>
      <c r="E655" s="33" t="n">
        <f aca="false">(C655*1.5)</f>
        <v>1935</v>
      </c>
    </row>
    <row r="656" customFormat="false" ht="39.55" hidden="false" customHeight="false" outlineLevel="0" collapsed="false">
      <c r="A656" s="29" t="s">
        <v>682</v>
      </c>
      <c r="B656" s="30" t="s">
        <v>2951</v>
      </c>
      <c r="C656" s="31" t="n">
        <v>560</v>
      </c>
      <c r="D656" s="30" t="s">
        <v>128</v>
      </c>
      <c r="E656" s="33" t="n">
        <f aca="false">(C656*2.38)</f>
        <v>1332.8</v>
      </c>
    </row>
    <row r="657" customFormat="false" ht="26.85" hidden="false" customHeight="false" outlineLevel="0" collapsed="false">
      <c r="A657" s="29" t="s">
        <v>683</v>
      </c>
      <c r="B657" s="30" t="s">
        <v>2952</v>
      </c>
      <c r="C657" s="31" t="n">
        <v>290</v>
      </c>
      <c r="D657" s="30" t="s">
        <v>128</v>
      </c>
      <c r="E657" s="33" t="n">
        <f aca="false">(C657*3)</f>
        <v>870</v>
      </c>
    </row>
    <row r="658" customFormat="false" ht="26.85" hidden="false" customHeight="false" outlineLevel="0" collapsed="false">
      <c r="A658" s="29" t="s">
        <v>684</v>
      </c>
      <c r="B658" s="30" t="s">
        <v>2953</v>
      </c>
      <c r="C658" s="35" t="n">
        <v>1760</v>
      </c>
      <c r="D658" s="30" t="s">
        <v>128</v>
      </c>
      <c r="E658" s="33" t="n">
        <f aca="false">(C658*1.4)</f>
        <v>2464</v>
      </c>
    </row>
    <row r="659" customFormat="false" ht="39.55" hidden="false" customHeight="false" outlineLevel="0" collapsed="false">
      <c r="A659" s="29" t="s">
        <v>685</v>
      </c>
      <c r="B659" s="30" t="s">
        <v>2955</v>
      </c>
      <c r="C659" s="31" t="n">
        <v>105</v>
      </c>
      <c r="D659" s="30" t="s">
        <v>128</v>
      </c>
      <c r="E659" s="33" t="n">
        <f aca="false">(C659*3)</f>
        <v>315</v>
      </c>
    </row>
    <row r="660" customFormat="false" ht="39.55" hidden="false" customHeight="false" outlineLevel="0" collapsed="false">
      <c r="A660" s="29" t="s">
        <v>686</v>
      </c>
      <c r="B660" s="30" t="s">
        <v>2956</v>
      </c>
      <c r="C660" s="31" t="n">
        <v>145</v>
      </c>
      <c r="D660" s="30" t="s">
        <v>128</v>
      </c>
      <c r="E660" s="33" t="n">
        <f aca="false">(C660*3)</f>
        <v>435</v>
      </c>
    </row>
    <row r="661" customFormat="false" ht="39.55" hidden="false" customHeight="false" outlineLevel="0" collapsed="false">
      <c r="A661" s="29" t="s">
        <v>687</v>
      </c>
      <c r="B661" s="30" t="s">
        <v>2957</v>
      </c>
      <c r="C661" s="31" t="n">
        <v>405</v>
      </c>
      <c r="D661" s="30" t="s">
        <v>128</v>
      </c>
      <c r="E661" s="33" t="n">
        <f aca="false">(C661*2.5)</f>
        <v>1012.5</v>
      </c>
    </row>
    <row r="662" customFormat="false" ht="64.9" hidden="false" customHeight="false" outlineLevel="0" collapsed="false">
      <c r="A662" s="29" t="s">
        <v>688</v>
      </c>
      <c r="B662" s="30" t="s">
        <v>2958</v>
      </c>
      <c r="C662" s="31" t="n">
        <v>340</v>
      </c>
      <c r="D662" s="30" t="s">
        <v>128</v>
      </c>
      <c r="E662" s="33" t="n">
        <f aca="false">(C662*2.9)</f>
        <v>986</v>
      </c>
    </row>
    <row r="663" customFormat="false" ht="39.55" hidden="false" customHeight="false" outlineLevel="0" collapsed="false">
      <c r="A663" s="29" t="s">
        <v>689</v>
      </c>
      <c r="B663" s="30" t="s">
        <v>2959</v>
      </c>
      <c r="C663" s="31" t="n">
        <v>155</v>
      </c>
      <c r="D663" s="30" t="s">
        <v>128</v>
      </c>
      <c r="E663" s="33" t="n">
        <f aca="false">(C663*3)</f>
        <v>465</v>
      </c>
    </row>
    <row r="664" customFormat="false" ht="39.55" hidden="false" customHeight="false" outlineLevel="0" collapsed="false">
      <c r="A664" s="29" t="s">
        <v>690</v>
      </c>
      <c r="B664" s="30" t="s">
        <v>2960</v>
      </c>
      <c r="C664" s="31" t="n">
        <v>135</v>
      </c>
      <c r="D664" s="30" t="s">
        <v>128</v>
      </c>
      <c r="E664" s="33" t="n">
        <f aca="false">(C664*3)</f>
        <v>405</v>
      </c>
    </row>
    <row r="665" customFormat="false" ht="39.55" hidden="false" customHeight="false" outlineLevel="0" collapsed="false">
      <c r="A665" s="29" t="s">
        <v>691</v>
      </c>
      <c r="B665" s="30" t="s">
        <v>2961</v>
      </c>
      <c r="C665" s="31" t="n">
        <v>160</v>
      </c>
      <c r="D665" s="30" t="s">
        <v>128</v>
      </c>
      <c r="E665" s="33" t="n">
        <f aca="false">(C665*3)</f>
        <v>480</v>
      </c>
    </row>
    <row r="666" customFormat="false" ht="39.55" hidden="false" customHeight="false" outlineLevel="0" collapsed="false">
      <c r="A666" s="29" t="s">
        <v>692</v>
      </c>
      <c r="B666" s="30" t="s">
        <v>2962</v>
      </c>
      <c r="C666" s="31" t="n">
        <v>100</v>
      </c>
      <c r="D666" s="30" t="s">
        <v>128</v>
      </c>
      <c r="E666" s="33" t="n">
        <f aca="false">(C666*3)</f>
        <v>300</v>
      </c>
    </row>
    <row r="667" customFormat="false" ht="26.85" hidden="false" customHeight="false" outlineLevel="0" collapsed="false">
      <c r="A667" s="29" t="s">
        <v>693</v>
      </c>
      <c r="B667" s="30" t="s">
        <v>2963</v>
      </c>
      <c r="C667" s="31" t="n">
        <v>85</v>
      </c>
      <c r="D667" s="30" t="s">
        <v>128</v>
      </c>
      <c r="E667" s="33" t="n">
        <f aca="false">(C667*3)</f>
        <v>255</v>
      </c>
    </row>
    <row r="668" customFormat="false" ht="26.85" hidden="false" customHeight="false" outlineLevel="0" collapsed="false">
      <c r="A668" s="29" t="s">
        <v>694</v>
      </c>
      <c r="B668" s="30" t="s">
        <v>2964</v>
      </c>
      <c r="C668" s="31" t="n">
        <v>85</v>
      </c>
      <c r="D668" s="30" t="s">
        <v>128</v>
      </c>
      <c r="E668" s="33" t="n">
        <f aca="false">(C668*3)</f>
        <v>255</v>
      </c>
    </row>
    <row r="669" customFormat="false" ht="26.85" hidden="false" customHeight="false" outlineLevel="0" collapsed="false">
      <c r="A669" s="29" t="s">
        <v>695</v>
      </c>
      <c r="B669" s="30" t="s">
        <v>2965</v>
      </c>
      <c r="C669" s="31" t="n">
        <v>85</v>
      </c>
      <c r="D669" s="30" t="s">
        <v>128</v>
      </c>
      <c r="E669" s="33" t="n">
        <f aca="false">(C669*3)</f>
        <v>255</v>
      </c>
    </row>
    <row r="670" customFormat="false" ht="26.85" hidden="false" customHeight="false" outlineLevel="0" collapsed="false">
      <c r="A670" s="29" t="s">
        <v>696</v>
      </c>
      <c r="B670" s="30" t="s">
        <v>2966</v>
      </c>
      <c r="C670" s="31" t="n">
        <v>85</v>
      </c>
      <c r="D670" s="30" t="s">
        <v>128</v>
      </c>
      <c r="E670" s="33" t="n">
        <f aca="false">(C670*3)</f>
        <v>255</v>
      </c>
    </row>
    <row r="671" customFormat="false" ht="26.85" hidden="false" customHeight="false" outlineLevel="0" collapsed="false">
      <c r="A671" s="29" t="s">
        <v>697</v>
      </c>
      <c r="B671" s="30" t="s">
        <v>2967</v>
      </c>
      <c r="C671" s="31" t="n">
        <v>105</v>
      </c>
      <c r="D671" s="30" t="s">
        <v>128</v>
      </c>
      <c r="E671" s="33" t="n">
        <f aca="false">(C671*3)</f>
        <v>315</v>
      </c>
    </row>
    <row r="672" customFormat="false" ht="26.85" hidden="false" customHeight="false" outlineLevel="0" collapsed="false">
      <c r="A672" s="29" t="s">
        <v>698</v>
      </c>
      <c r="B672" s="30" t="s">
        <v>2968</v>
      </c>
      <c r="C672" s="31" t="n">
        <v>105</v>
      </c>
      <c r="D672" s="30" t="s">
        <v>128</v>
      </c>
      <c r="E672" s="33" t="n">
        <f aca="false">(C672*3)</f>
        <v>315</v>
      </c>
    </row>
    <row r="673" customFormat="false" ht="39.55" hidden="false" customHeight="false" outlineLevel="0" collapsed="false">
      <c r="A673" s="29" t="s">
        <v>699</v>
      </c>
      <c r="B673" s="30" t="s">
        <v>2969</v>
      </c>
      <c r="C673" s="31" t="n">
        <v>210</v>
      </c>
      <c r="D673" s="30" t="s">
        <v>128</v>
      </c>
      <c r="E673" s="33" t="n">
        <f aca="false">(C673*3)</f>
        <v>630</v>
      </c>
    </row>
    <row r="674" customFormat="false" ht="39.55" hidden="false" customHeight="false" outlineLevel="0" collapsed="false">
      <c r="A674" s="29" t="s">
        <v>700</v>
      </c>
      <c r="B674" s="30" t="s">
        <v>2970</v>
      </c>
      <c r="C674" s="31" t="n">
        <v>135</v>
      </c>
      <c r="D674" s="30" t="s">
        <v>128</v>
      </c>
      <c r="E674" s="33" t="n">
        <f aca="false">(C674*3)</f>
        <v>405</v>
      </c>
    </row>
    <row r="675" customFormat="false" ht="39.55" hidden="false" customHeight="false" outlineLevel="0" collapsed="false">
      <c r="A675" s="29" t="s">
        <v>701</v>
      </c>
      <c r="B675" s="30" t="s">
        <v>2971</v>
      </c>
      <c r="C675" s="31" t="n">
        <v>110</v>
      </c>
      <c r="D675" s="30" t="s">
        <v>128</v>
      </c>
      <c r="E675" s="33" t="n">
        <f aca="false">(C675*3)</f>
        <v>330</v>
      </c>
    </row>
    <row r="676" customFormat="false" ht="26.85" hidden="false" customHeight="false" outlineLevel="0" collapsed="false">
      <c r="A676" s="29" t="s">
        <v>702</v>
      </c>
      <c r="B676" s="30" t="s">
        <v>2972</v>
      </c>
      <c r="C676" s="31" t="n">
        <v>140</v>
      </c>
      <c r="D676" s="30" t="s">
        <v>128</v>
      </c>
      <c r="E676" s="33" t="n">
        <f aca="false">(C676*3)</f>
        <v>420</v>
      </c>
    </row>
    <row r="677" customFormat="false" ht="26.85" hidden="false" customHeight="false" outlineLevel="0" collapsed="false">
      <c r="A677" s="29" t="s">
        <v>703</v>
      </c>
      <c r="B677" s="30" t="s">
        <v>2973</v>
      </c>
      <c r="C677" s="31" t="n">
        <v>320</v>
      </c>
      <c r="D677" s="30" t="s">
        <v>128</v>
      </c>
      <c r="E677" s="33" t="n">
        <f aca="false">(C677*3)</f>
        <v>960</v>
      </c>
    </row>
    <row r="678" customFormat="false" ht="39.55" hidden="false" customHeight="false" outlineLevel="0" collapsed="false">
      <c r="A678" s="29" t="s">
        <v>704</v>
      </c>
      <c r="B678" s="30" t="s">
        <v>2974</v>
      </c>
      <c r="C678" s="31" t="n">
        <v>520</v>
      </c>
      <c r="D678" s="30" t="s">
        <v>135</v>
      </c>
      <c r="E678" s="33" t="n">
        <f aca="false">(C678*2.48)</f>
        <v>1289.6</v>
      </c>
    </row>
    <row r="679" customFormat="false" ht="39.55" hidden="false" customHeight="false" outlineLevel="0" collapsed="false">
      <c r="A679" s="29" t="s">
        <v>705</v>
      </c>
      <c r="B679" s="30" t="s">
        <v>2975</v>
      </c>
      <c r="C679" s="31" t="n">
        <v>220</v>
      </c>
      <c r="D679" s="30" t="s">
        <v>128</v>
      </c>
      <c r="E679" s="33" t="n">
        <f aca="false">(C679*3)</f>
        <v>660</v>
      </c>
    </row>
    <row r="680" customFormat="false" ht="26.85" hidden="false" customHeight="false" outlineLevel="0" collapsed="false">
      <c r="A680" s="29" t="s">
        <v>706</v>
      </c>
      <c r="B680" s="30" t="s">
        <v>2976</v>
      </c>
      <c r="C680" s="31" t="n">
        <v>450</v>
      </c>
      <c r="D680" s="30" t="s">
        <v>73</v>
      </c>
      <c r="E680" s="33" t="n">
        <f aca="false">(C680*2.5)</f>
        <v>1125</v>
      </c>
    </row>
    <row r="681" customFormat="false" ht="26.85" hidden="false" customHeight="false" outlineLevel="0" collapsed="false">
      <c r="A681" s="29" t="s">
        <v>707</v>
      </c>
      <c r="B681" s="30" t="s">
        <v>2977</v>
      </c>
      <c r="C681" s="31" t="n">
        <v>530</v>
      </c>
      <c r="D681" s="30" t="s">
        <v>135</v>
      </c>
      <c r="E681" s="33" t="n">
        <f aca="false">(C681*2.48)</f>
        <v>1314.4</v>
      </c>
    </row>
    <row r="682" customFormat="false" ht="26.85" hidden="false" customHeight="false" outlineLevel="0" collapsed="false">
      <c r="A682" s="29" t="s">
        <v>708</v>
      </c>
      <c r="B682" s="30" t="s">
        <v>2978</v>
      </c>
      <c r="C682" s="31" t="n">
        <v>190</v>
      </c>
      <c r="D682" s="30" t="s">
        <v>128</v>
      </c>
      <c r="E682" s="33" t="n">
        <f aca="false">(C682*3)</f>
        <v>570</v>
      </c>
    </row>
    <row r="683" customFormat="false" ht="77.6" hidden="false" customHeight="false" outlineLevel="0" collapsed="false">
      <c r="A683" s="29" t="s">
        <v>709</v>
      </c>
      <c r="B683" s="30" t="s">
        <v>2979</v>
      </c>
      <c r="C683" s="31" t="n">
        <v>270</v>
      </c>
      <c r="D683" s="30" t="s">
        <v>271</v>
      </c>
      <c r="E683" s="33" t="n">
        <f aca="false">(C683*3)</f>
        <v>810</v>
      </c>
    </row>
    <row r="684" customFormat="false" ht="39.55" hidden="false" customHeight="false" outlineLevel="0" collapsed="false">
      <c r="A684" s="29" t="s">
        <v>710</v>
      </c>
      <c r="B684" s="30" t="s">
        <v>2980</v>
      </c>
      <c r="C684" s="31" t="n">
        <v>205</v>
      </c>
      <c r="D684" s="30" t="s">
        <v>128</v>
      </c>
      <c r="E684" s="33" t="n">
        <f aca="false">(C684*3)</f>
        <v>615</v>
      </c>
    </row>
    <row r="685" customFormat="false" ht="39.55" hidden="false" customHeight="false" outlineLevel="0" collapsed="false">
      <c r="A685" s="29" t="s">
        <v>711</v>
      </c>
      <c r="B685" s="30" t="s">
        <v>2981</v>
      </c>
      <c r="C685" s="31" t="n">
        <v>145</v>
      </c>
      <c r="D685" s="30" t="s">
        <v>128</v>
      </c>
      <c r="E685" s="33" t="n">
        <f aca="false">(C685*3)</f>
        <v>435</v>
      </c>
    </row>
    <row r="686" customFormat="false" ht="39.55" hidden="false" customHeight="false" outlineLevel="0" collapsed="false">
      <c r="A686" s="29" t="s">
        <v>712</v>
      </c>
      <c r="B686" s="30" t="s">
        <v>2982</v>
      </c>
      <c r="C686" s="31" t="n">
        <v>340</v>
      </c>
      <c r="D686" s="30" t="s">
        <v>128</v>
      </c>
      <c r="E686" s="33" t="n">
        <f aca="false">(C686*2.9)</f>
        <v>986</v>
      </c>
    </row>
    <row r="687" customFormat="false" ht="39.55" hidden="false" customHeight="false" outlineLevel="0" collapsed="false">
      <c r="A687" s="29" t="s">
        <v>713</v>
      </c>
      <c r="B687" s="30" t="s">
        <v>2983</v>
      </c>
      <c r="C687" s="31" t="n">
        <v>210</v>
      </c>
      <c r="D687" s="30" t="s">
        <v>128</v>
      </c>
      <c r="E687" s="33" t="n">
        <f aca="false">(C687*3)</f>
        <v>630</v>
      </c>
    </row>
    <row r="688" customFormat="false" ht="14.15" hidden="false" customHeight="false" outlineLevel="0" collapsed="false">
      <c r="A688" s="29" t="s">
        <v>714</v>
      </c>
      <c r="B688" s="30" t="s">
        <v>2984</v>
      </c>
      <c r="C688" s="31" t="n">
        <v>270</v>
      </c>
      <c r="D688" s="30" t="s">
        <v>73</v>
      </c>
      <c r="E688" s="33" t="n">
        <f aca="false">(C688*3)</f>
        <v>810</v>
      </c>
    </row>
    <row r="689" customFormat="false" ht="26.85" hidden="false" customHeight="false" outlineLevel="0" collapsed="false">
      <c r="A689" s="29" t="s">
        <v>715</v>
      </c>
      <c r="B689" s="30" t="s">
        <v>2985</v>
      </c>
      <c r="C689" s="31" t="n">
        <v>290</v>
      </c>
      <c r="D689" s="30" t="s">
        <v>128</v>
      </c>
      <c r="E689" s="33" t="n">
        <f aca="false">(C689*3)</f>
        <v>870</v>
      </c>
    </row>
    <row r="690" customFormat="false" ht="14.15" hidden="false" customHeight="false" outlineLevel="0" collapsed="false">
      <c r="A690" s="29" t="s">
        <v>716</v>
      </c>
      <c r="B690" s="30" t="s">
        <v>2986</v>
      </c>
      <c r="C690" s="31" t="n">
        <v>85</v>
      </c>
      <c r="D690" s="30" t="s">
        <v>128</v>
      </c>
      <c r="E690" s="33" t="n">
        <f aca="false">(C690*3)</f>
        <v>255</v>
      </c>
    </row>
    <row r="691" customFormat="false" ht="14.15" hidden="false" customHeight="false" outlineLevel="0" collapsed="false">
      <c r="A691" s="29" t="s">
        <v>717</v>
      </c>
      <c r="B691" s="30" t="s">
        <v>2987</v>
      </c>
      <c r="C691" s="31" t="n">
        <v>470</v>
      </c>
      <c r="D691" s="30" t="s">
        <v>128</v>
      </c>
      <c r="E691" s="33" t="n">
        <f aca="false">(C691*2.5)</f>
        <v>1175</v>
      </c>
    </row>
    <row r="692" customFormat="false" ht="14.15" hidden="false" customHeight="false" outlineLevel="0" collapsed="false">
      <c r="A692" s="29" t="s">
        <v>718</v>
      </c>
      <c r="B692" s="30" t="s">
        <v>2988</v>
      </c>
      <c r="C692" s="31" t="n">
        <v>470</v>
      </c>
      <c r="D692" s="30" t="s">
        <v>128</v>
      </c>
      <c r="E692" s="33" t="n">
        <f aca="false">(C692*2.5)</f>
        <v>1175</v>
      </c>
    </row>
    <row r="693" customFormat="false" ht="14.15" hidden="false" customHeight="false" outlineLevel="0" collapsed="false">
      <c r="A693" s="29" t="s">
        <v>719</v>
      </c>
      <c r="B693" s="30" t="s">
        <v>2989</v>
      </c>
      <c r="C693" s="31" t="n">
        <v>300</v>
      </c>
      <c r="D693" s="30" t="s">
        <v>128</v>
      </c>
      <c r="E693" s="33" t="n">
        <f aca="false">(C693*3)</f>
        <v>900</v>
      </c>
    </row>
    <row r="694" customFormat="false" ht="14.15" hidden="false" customHeight="false" outlineLevel="0" collapsed="false">
      <c r="A694" s="29" t="s">
        <v>720</v>
      </c>
      <c r="B694" s="30" t="s">
        <v>2990</v>
      </c>
      <c r="C694" s="31" t="n">
        <v>470</v>
      </c>
      <c r="D694" s="30" t="s">
        <v>128</v>
      </c>
      <c r="E694" s="33" t="n">
        <f aca="false">(C694*2.5)</f>
        <v>1175</v>
      </c>
    </row>
    <row r="695" customFormat="false" ht="14.15" hidden="false" customHeight="false" outlineLevel="0" collapsed="false">
      <c r="A695" s="29" t="s">
        <v>721</v>
      </c>
      <c r="B695" s="30" t="s">
        <v>2991</v>
      </c>
      <c r="C695" s="31" t="n">
        <v>460</v>
      </c>
      <c r="D695" s="30" t="s">
        <v>128</v>
      </c>
      <c r="E695" s="33" t="n">
        <f aca="false">(C695*2.5)</f>
        <v>1150</v>
      </c>
    </row>
    <row r="696" customFormat="false" ht="14.15" hidden="false" customHeight="false" outlineLevel="0" collapsed="false">
      <c r="A696" s="29" t="s">
        <v>722</v>
      </c>
      <c r="B696" s="30" t="s">
        <v>2992</v>
      </c>
      <c r="C696" s="31" t="n">
        <v>210</v>
      </c>
      <c r="D696" s="30" t="s">
        <v>128</v>
      </c>
      <c r="E696" s="33" t="n">
        <f aca="false">(C696*3)</f>
        <v>630</v>
      </c>
    </row>
    <row r="697" customFormat="false" ht="14.15" hidden="false" customHeight="false" outlineLevel="0" collapsed="false">
      <c r="A697" s="29" t="s">
        <v>723</v>
      </c>
      <c r="B697" s="30" t="s">
        <v>2993</v>
      </c>
      <c r="C697" s="31" t="n">
        <v>330</v>
      </c>
      <c r="D697" s="30" t="s">
        <v>128</v>
      </c>
      <c r="E697" s="33" t="n">
        <f aca="false">(C697*3)</f>
        <v>990</v>
      </c>
    </row>
    <row r="698" customFormat="false" ht="14.15" hidden="false" customHeight="false" outlineLevel="0" collapsed="false">
      <c r="A698" s="29" t="s">
        <v>724</v>
      </c>
      <c r="B698" s="30" t="s">
        <v>2994</v>
      </c>
      <c r="C698" s="35" t="n">
        <v>1305</v>
      </c>
      <c r="D698" s="30" t="s">
        <v>128</v>
      </c>
      <c r="E698" s="33" t="n">
        <f aca="false">(C698*1.5)</f>
        <v>1957.5</v>
      </c>
    </row>
    <row r="699" customFormat="false" ht="14.15" hidden="false" customHeight="false" outlineLevel="0" collapsed="false">
      <c r="A699" s="29" t="s">
        <v>725</v>
      </c>
      <c r="B699" s="30" t="s">
        <v>2995</v>
      </c>
      <c r="C699" s="31" t="n">
        <v>575</v>
      </c>
      <c r="D699" s="30" t="s">
        <v>128</v>
      </c>
      <c r="E699" s="33" t="n">
        <f aca="false">(C699*2.32)</f>
        <v>1334</v>
      </c>
    </row>
    <row r="700" customFormat="false" ht="14.15" hidden="false" customHeight="false" outlineLevel="0" collapsed="false">
      <c r="A700" s="29" t="s">
        <v>726</v>
      </c>
      <c r="B700" s="30" t="s">
        <v>2996</v>
      </c>
      <c r="C700" s="31" t="n">
        <v>760</v>
      </c>
      <c r="D700" s="30" t="s">
        <v>128</v>
      </c>
      <c r="E700" s="33" t="n">
        <f aca="false">(C700*1.95)</f>
        <v>1482</v>
      </c>
    </row>
    <row r="701" customFormat="false" ht="14.15" hidden="false" customHeight="false" outlineLevel="0" collapsed="false">
      <c r="A701" s="29" t="s">
        <v>727</v>
      </c>
      <c r="B701" s="30" t="s">
        <v>2997</v>
      </c>
      <c r="C701" s="31" t="n">
        <v>570</v>
      </c>
      <c r="D701" s="30" t="s">
        <v>128</v>
      </c>
      <c r="E701" s="33" t="n">
        <f aca="false">(C701*2.35)</f>
        <v>1339.5</v>
      </c>
    </row>
    <row r="702" customFormat="false" ht="14.15" hidden="false" customHeight="false" outlineLevel="0" collapsed="false">
      <c r="A702" s="29" t="s">
        <v>728</v>
      </c>
      <c r="B702" s="30" t="s">
        <v>2998</v>
      </c>
      <c r="C702" s="31" t="n">
        <v>265</v>
      </c>
      <c r="D702" s="30" t="s">
        <v>128</v>
      </c>
      <c r="E702" s="33" t="n">
        <f aca="false">(C702*3)</f>
        <v>795</v>
      </c>
    </row>
    <row r="703" customFormat="false" ht="14.15" hidden="false" customHeight="false" outlineLevel="0" collapsed="false">
      <c r="A703" s="29" t="s">
        <v>729</v>
      </c>
      <c r="B703" s="30" t="s">
        <v>2999</v>
      </c>
      <c r="C703" s="31" t="n">
        <v>125</v>
      </c>
      <c r="D703" s="30" t="s">
        <v>128</v>
      </c>
      <c r="E703" s="33" t="n">
        <f aca="false">(C703*3)</f>
        <v>375</v>
      </c>
    </row>
    <row r="704" customFormat="false" ht="14.15" hidden="false" customHeight="false" outlineLevel="0" collapsed="false">
      <c r="A704" s="29" t="s">
        <v>730</v>
      </c>
      <c r="B704" s="30" t="s">
        <v>3000</v>
      </c>
      <c r="C704" s="35" t="n">
        <v>1045</v>
      </c>
      <c r="D704" s="30" t="s">
        <v>271</v>
      </c>
      <c r="E704" s="33" t="n">
        <f aca="false">(C704*1.75)</f>
        <v>1828.75</v>
      </c>
    </row>
    <row r="705" customFormat="false" ht="14.15" hidden="false" customHeight="false" outlineLevel="0" collapsed="false">
      <c r="A705" s="29" t="s">
        <v>731</v>
      </c>
      <c r="B705" s="30" t="s">
        <v>3002</v>
      </c>
      <c r="C705" s="31" t="n">
        <v>360</v>
      </c>
      <c r="D705" s="30" t="s">
        <v>237</v>
      </c>
      <c r="E705" s="33" t="n">
        <f aca="false">(C705*2.77)</f>
        <v>997.2</v>
      </c>
    </row>
    <row r="706" customFormat="false" ht="14.15" hidden="false" customHeight="false" outlineLevel="0" collapsed="false">
      <c r="A706" s="29" t="s">
        <v>732</v>
      </c>
      <c r="B706" s="30" t="s">
        <v>3003</v>
      </c>
      <c r="C706" s="31" t="n">
        <v>880</v>
      </c>
      <c r="D706" s="30" t="s">
        <v>128</v>
      </c>
      <c r="E706" s="33" t="n">
        <f aca="false">(C706*1.81)</f>
        <v>1592.8</v>
      </c>
    </row>
    <row r="707" customFormat="false" ht="14.15" hidden="false" customHeight="false" outlineLevel="0" collapsed="false">
      <c r="A707" s="29" t="s">
        <v>733</v>
      </c>
      <c r="B707" s="30" t="s">
        <v>3004</v>
      </c>
      <c r="C707" s="31" t="n">
        <v>125</v>
      </c>
      <c r="D707" s="30" t="s">
        <v>128</v>
      </c>
      <c r="E707" s="33" t="n">
        <f aca="false">(C707*3)</f>
        <v>375</v>
      </c>
    </row>
    <row r="708" customFormat="false" ht="14.15" hidden="false" customHeight="false" outlineLevel="0" collapsed="false">
      <c r="A708" s="29" t="s">
        <v>734</v>
      </c>
      <c r="B708" s="30" t="s">
        <v>3005</v>
      </c>
      <c r="C708" s="31" t="n">
        <v>125</v>
      </c>
      <c r="D708" s="30" t="s">
        <v>128</v>
      </c>
      <c r="E708" s="33" t="n">
        <f aca="false">(C708*3)</f>
        <v>375</v>
      </c>
    </row>
    <row r="709" customFormat="false" ht="14.15" hidden="false" customHeight="false" outlineLevel="0" collapsed="false">
      <c r="A709" s="29" t="s">
        <v>735</v>
      </c>
      <c r="B709" s="30" t="s">
        <v>3006</v>
      </c>
      <c r="C709" s="31" t="n">
        <v>375</v>
      </c>
      <c r="D709" s="30" t="s">
        <v>128</v>
      </c>
      <c r="E709" s="33" t="n">
        <f aca="false">(C709*2.66)</f>
        <v>997.5</v>
      </c>
    </row>
    <row r="710" customFormat="false" ht="14.15" hidden="false" customHeight="false" outlineLevel="0" collapsed="false">
      <c r="A710" s="29" t="s">
        <v>736</v>
      </c>
      <c r="B710" s="30" t="s">
        <v>3007</v>
      </c>
      <c r="C710" s="31" t="n">
        <v>110</v>
      </c>
      <c r="D710" s="30" t="s">
        <v>128</v>
      </c>
      <c r="E710" s="33" t="n">
        <f aca="false">(C710*3)</f>
        <v>330</v>
      </c>
    </row>
    <row r="711" customFormat="false" ht="14.15" hidden="false" customHeight="false" outlineLevel="0" collapsed="false">
      <c r="A711" s="29" t="s">
        <v>737</v>
      </c>
      <c r="B711" s="30" t="s">
        <v>3008</v>
      </c>
      <c r="C711" s="31" t="n">
        <v>110</v>
      </c>
      <c r="D711" s="30" t="s">
        <v>128</v>
      </c>
      <c r="E711" s="33" t="n">
        <f aca="false">(C711*3)</f>
        <v>330</v>
      </c>
    </row>
    <row r="712" customFormat="false" ht="14.15" hidden="false" customHeight="false" outlineLevel="0" collapsed="false">
      <c r="A712" s="29" t="s">
        <v>738</v>
      </c>
      <c r="B712" s="30" t="s">
        <v>3009</v>
      </c>
      <c r="C712" s="31" t="n">
        <v>160</v>
      </c>
      <c r="D712" s="30" t="s">
        <v>128</v>
      </c>
      <c r="E712" s="33" t="n">
        <f aca="false">(C712*3)</f>
        <v>480</v>
      </c>
    </row>
    <row r="713" customFormat="false" ht="14.15" hidden="false" customHeight="false" outlineLevel="0" collapsed="false">
      <c r="A713" s="29" t="s">
        <v>739</v>
      </c>
      <c r="B713" s="30" t="s">
        <v>3010</v>
      </c>
      <c r="C713" s="31" t="n">
        <v>630</v>
      </c>
      <c r="D713" s="30" t="s">
        <v>128</v>
      </c>
      <c r="E713" s="33" t="n">
        <f aca="false">(C713*2.12)</f>
        <v>1335.6</v>
      </c>
    </row>
    <row r="714" customFormat="false" ht="14.15" hidden="false" customHeight="false" outlineLevel="0" collapsed="false">
      <c r="A714" s="29" t="s">
        <v>740</v>
      </c>
      <c r="B714" s="30" t="s">
        <v>3011</v>
      </c>
      <c r="C714" s="31" t="n">
        <v>470</v>
      </c>
      <c r="D714" s="30" t="s">
        <v>128</v>
      </c>
      <c r="E714" s="33" t="n">
        <f aca="false">(C714*2.5)</f>
        <v>1175</v>
      </c>
    </row>
    <row r="715" customFormat="false" ht="14.15" hidden="false" customHeight="false" outlineLevel="0" collapsed="false">
      <c r="A715" s="29" t="s">
        <v>741</v>
      </c>
      <c r="B715" s="30" t="s">
        <v>3012</v>
      </c>
      <c r="C715" s="31" t="n">
        <v>305</v>
      </c>
      <c r="D715" s="30" t="s">
        <v>135</v>
      </c>
      <c r="E715" s="33" t="n">
        <f aca="false">(C715*3)</f>
        <v>915</v>
      </c>
    </row>
    <row r="716" customFormat="false" ht="14.15" hidden="false" customHeight="false" outlineLevel="0" collapsed="false">
      <c r="A716" s="29" t="s">
        <v>742</v>
      </c>
      <c r="B716" s="30" t="s">
        <v>3013</v>
      </c>
      <c r="C716" s="35" t="n">
        <v>6790</v>
      </c>
      <c r="D716" s="30" t="s">
        <v>235</v>
      </c>
      <c r="E716" s="33" t="n">
        <f aca="false">(C716*1.2)</f>
        <v>8148</v>
      </c>
    </row>
    <row r="717" customFormat="false" ht="14.15" hidden="false" customHeight="false" outlineLevel="0" collapsed="false">
      <c r="A717" s="29" t="s">
        <v>743</v>
      </c>
      <c r="B717" s="30" t="s">
        <v>3015</v>
      </c>
      <c r="C717" s="31" t="n">
        <v>185</v>
      </c>
      <c r="D717" s="30" t="s">
        <v>271</v>
      </c>
      <c r="E717" s="33" t="n">
        <f aca="false">(C717*3)</f>
        <v>555</v>
      </c>
    </row>
    <row r="718" customFormat="false" ht="14.15" hidden="false" customHeight="false" outlineLevel="0" collapsed="false">
      <c r="A718" s="29" t="s">
        <v>744</v>
      </c>
      <c r="B718" s="30" t="s">
        <v>3016</v>
      </c>
      <c r="C718" s="31" t="n">
        <v>420</v>
      </c>
      <c r="D718" s="30" t="s">
        <v>271</v>
      </c>
      <c r="E718" s="33" t="n">
        <f aca="false">(C718*2.5)</f>
        <v>1050</v>
      </c>
    </row>
    <row r="719" customFormat="false" ht="14.15" hidden="false" customHeight="false" outlineLevel="0" collapsed="false">
      <c r="A719" s="29" t="s">
        <v>745</v>
      </c>
      <c r="B719" s="30" t="s">
        <v>3017</v>
      </c>
      <c r="C719" s="31" t="n">
        <v>365</v>
      </c>
      <c r="D719" s="30" t="s">
        <v>271</v>
      </c>
      <c r="E719" s="33" t="n">
        <f aca="false">(C719*2.73)</f>
        <v>996.45</v>
      </c>
    </row>
    <row r="720" customFormat="false" ht="14.15" hidden="false" customHeight="false" outlineLevel="0" collapsed="false">
      <c r="A720" s="29" t="s">
        <v>746</v>
      </c>
      <c r="B720" s="30" t="s">
        <v>3018</v>
      </c>
      <c r="C720" s="31" t="n">
        <v>595</v>
      </c>
      <c r="D720" s="30" t="s">
        <v>271</v>
      </c>
      <c r="E720" s="33" t="n">
        <f aca="false">(C720*2.24)</f>
        <v>1332.8</v>
      </c>
    </row>
    <row r="721" customFormat="false" ht="14.15" hidden="false" customHeight="false" outlineLevel="0" collapsed="false">
      <c r="A721" s="29" t="s">
        <v>747</v>
      </c>
      <c r="B721" s="30" t="s">
        <v>3019</v>
      </c>
      <c r="C721" s="35" t="n">
        <v>2950</v>
      </c>
      <c r="D721" s="30" t="s">
        <v>56</v>
      </c>
      <c r="E721" s="33" t="n">
        <f aca="false">(C721*1.3)</f>
        <v>3835</v>
      </c>
    </row>
    <row r="722" customFormat="false" ht="14.15" hidden="false" customHeight="false" outlineLevel="0" collapsed="false">
      <c r="A722" s="29" t="s">
        <v>748</v>
      </c>
      <c r="B722" s="30" t="s">
        <v>3021</v>
      </c>
      <c r="C722" s="31" t="n">
        <v>560</v>
      </c>
      <c r="D722" s="30" t="s">
        <v>128</v>
      </c>
      <c r="E722" s="33" t="n">
        <f aca="false">(C722*2.38)</f>
        <v>1332.8</v>
      </c>
    </row>
    <row r="723" customFormat="false" ht="14.15" hidden="false" customHeight="false" outlineLevel="0" collapsed="false">
      <c r="A723" s="29" t="s">
        <v>749</v>
      </c>
      <c r="B723" s="30" t="s">
        <v>3022</v>
      </c>
      <c r="C723" s="35" t="n">
        <v>1170</v>
      </c>
      <c r="D723" s="30" t="s">
        <v>128</v>
      </c>
      <c r="E723" s="33" t="n">
        <f aca="false">(C723*1.6)</f>
        <v>1872</v>
      </c>
    </row>
    <row r="724" customFormat="false" ht="14.15" hidden="false" customHeight="false" outlineLevel="0" collapsed="false">
      <c r="A724" s="29" t="s">
        <v>750</v>
      </c>
      <c r="B724" s="30" t="s">
        <v>3023</v>
      </c>
      <c r="C724" s="35" t="n">
        <v>1545</v>
      </c>
      <c r="D724" s="30" t="s">
        <v>128</v>
      </c>
      <c r="E724" s="33" t="n">
        <f aca="false">(C724*1.47)</f>
        <v>2271.15</v>
      </c>
    </row>
    <row r="725" customFormat="false" ht="14.15" hidden="false" customHeight="false" outlineLevel="0" collapsed="false">
      <c r="A725" s="29" t="s">
        <v>751</v>
      </c>
      <c r="B725" s="30" t="s">
        <v>3024</v>
      </c>
      <c r="C725" s="31" t="n">
        <v>450</v>
      </c>
      <c r="D725" s="30" t="s">
        <v>73</v>
      </c>
      <c r="E725" s="33" t="n">
        <f aca="false">(C725*2.5)</f>
        <v>1125</v>
      </c>
    </row>
    <row r="726" customFormat="false" ht="14.15" hidden="false" customHeight="false" outlineLevel="0" collapsed="false">
      <c r="A726" s="29" t="s">
        <v>752</v>
      </c>
      <c r="B726" s="30" t="s">
        <v>3025</v>
      </c>
      <c r="C726" s="31" t="n">
        <v>400</v>
      </c>
      <c r="D726" s="30" t="s">
        <v>73</v>
      </c>
      <c r="E726" s="33" t="n">
        <f aca="false">(C726*2.55)</f>
        <v>1020</v>
      </c>
    </row>
    <row r="727" customFormat="false" ht="14.15" hidden="false" customHeight="false" outlineLevel="0" collapsed="false">
      <c r="A727" s="29" t="s">
        <v>753</v>
      </c>
      <c r="B727" s="30" t="s">
        <v>3026</v>
      </c>
      <c r="C727" s="31" t="n">
        <v>400</v>
      </c>
      <c r="D727" s="30" t="s">
        <v>73</v>
      </c>
      <c r="E727" s="33" t="n">
        <f aca="false">(C727*2.55)</f>
        <v>1020</v>
      </c>
    </row>
    <row r="728" customFormat="false" ht="14.15" hidden="false" customHeight="false" outlineLevel="0" collapsed="false">
      <c r="A728" s="29" t="s">
        <v>754</v>
      </c>
      <c r="B728" s="30" t="s">
        <v>3027</v>
      </c>
      <c r="C728" s="35" t="n">
        <v>4350</v>
      </c>
      <c r="D728" s="30" t="s">
        <v>285</v>
      </c>
      <c r="E728" s="33" t="n">
        <f aca="false">(C728*1.2)</f>
        <v>5220</v>
      </c>
    </row>
    <row r="729" customFormat="false" ht="14.15" hidden="false" customHeight="false" outlineLevel="0" collapsed="false">
      <c r="A729" s="29" t="s">
        <v>755</v>
      </c>
      <c r="B729" s="30" t="s">
        <v>3029</v>
      </c>
      <c r="C729" s="35" t="n">
        <v>4350</v>
      </c>
      <c r="D729" s="30" t="s">
        <v>285</v>
      </c>
      <c r="E729" s="33" t="n">
        <f aca="false">(C729*1.2)</f>
        <v>5220</v>
      </c>
    </row>
    <row r="730" customFormat="false" ht="14.15" hidden="false" customHeight="false" outlineLevel="0" collapsed="false">
      <c r="A730" s="29" t="s">
        <v>756</v>
      </c>
      <c r="B730" s="30" t="s">
        <v>3030</v>
      </c>
      <c r="C730" s="31" t="n">
        <v>310</v>
      </c>
      <c r="D730" s="30" t="s">
        <v>271</v>
      </c>
      <c r="E730" s="33" t="n">
        <f aca="false">(C730*3)</f>
        <v>930</v>
      </c>
    </row>
    <row r="731" customFormat="false" ht="14.15" hidden="false" customHeight="false" outlineLevel="0" collapsed="false">
      <c r="A731" s="29" t="s">
        <v>757</v>
      </c>
      <c r="B731" s="30" t="s">
        <v>3031</v>
      </c>
      <c r="C731" s="31" t="n">
        <v>310</v>
      </c>
      <c r="D731" s="30" t="s">
        <v>271</v>
      </c>
      <c r="E731" s="33" t="n">
        <f aca="false">(C731*3)</f>
        <v>930</v>
      </c>
    </row>
    <row r="732" customFormat="false" ht="14.15" hidden="false" customHeight="false" outlineLevel="0" collapsed="false">
      <c r="A732" s="29" t="s">
        <v>758</v>
      </c>
      <c r="B732" s="30" t="s">
        <v>3032</v>
      </c>
      <c r="C732" s="31" t="n">
        <v>425</v>
      </c>
      <c r="D732" s="30" t="s">
        <v>128</v>
      </c>
      <c r="E732" s="33" t="n">
        <f aca="false">(C732*2.5)</f>
        <v>1062.5</v>
      </c>
    </row>
    <row r="733" customFormat="false" ht="14.15" hidden="false" customHeight="false" outlineLevel="0" collapsed="false">
      <c r="A733" s="29" t="s">
        <v>759</v>
      </c>
      <c r="B733" s="30" t="s">
        <v>3033</v>
      </c>
      <c r="C733" s="31" t="n">
        <v>510</v>
      </c>
      <c r="D733" s="30" t="s">
        <v>128</v>
      </c>
      <c r="E733" s="33" t="n">
        <f aca="false">(C733*2.5)</f>
        <v>1275</v>
      </c>
    </row>
    <row r="734" customFormat="false" ht="14.15" hidden="false" customHeight="false" outlineLevel="0" collapsed="false">
      <c r="A734" s="29" t="s">
        <v>760</v>
      </c>
      <c r="B734" s="30" t="s">
        <v>3034</v>
      </c>
      <c r="C734" s="36" t="n">
        <v>900</v>
      </c>
      <c r="D734" s="30" t="s">
        <v>761</v>
      </c>
      <c r="E734" s="33" t="n">
        <f aca="false">(C734*1.8)</f>
        <v>1620</v>
      </c>
    </row>
    <row r="735" customFormat="false" ht="14.15" hidden="false" customHeight="false" outlineLevel="0" collapsed="false">
      <c r="A735" s="29" t="s">
        <v>762</v>
      </c>
      <c r="B735" s="30" t="s">
        <v>3035</v>
      </c>
      <c r="C735" s="35" t="n">
        <v>1800</v>
      </c>
      <c r="D735" s="30" t="s">
        <v>763</v>
      </c>
      <c r="E735" s="33" t="n">
        <f aca="false">(C735*1.4)</f>
        <v>2520</v>
      </c>
    </row>
    <row r="736" customFormat="false" ht="14.15" hidden="false" customHeight="false" outlineLevel="0" collapsed="false">
      <c r="A736" s="29" t="s">
        <v>764</v>
      </c>
      <c r="B736" s="30" t="s">
        <v>3038</v>
      </c>
      <c r="C736" s="31" t="n">
        <v>605</v>
      </c>
      <c r="D736" s="30" t="s">
        <v>765</v>
      </c>
      <c r="E736" s="33" t="n">
        <f aca="false">(C736*2.2)</f>
        <v>1331</v>
      </c>
    </row>
    <row r="737" customFormat="false" ht="14.15" hidden="false" customHeight="false" outlineLevel="0" collapsed="false">
      <c r="A737" s="29" t="s">
        <v>766</v>
      </c>
      <c r="B737" s="30" t="s">
        <v>3039</v>
      </c>
      <c r="C737" s="31" t="n">
        <v>605</v>
      </c>
      <c r="D737" s="30" t="s">
        <v>765</v>
      </c>
      <c r="E737" s="33" t="n">
        <f aca="false">(C737*2.2)</f>
        <v>1331</v>
      </c>
    </row>
    <row r="738" customFormat="false" ht="14.15" hidden="false" customHeight="false" outlineLevel="0" collapsed="false">
      <c r="A738" s="29" t="s">
        <v>767</v>
      </c>
      <c r="B738" s="30" t="s">
        <v>3040</v>
      </c>
      <c r="C738" s="31" t="n">
        <v>255</v>
      </c>
      <c r="D738" s="30" t="s">
        <v>768</v>
      </c>
      <c r="E738" s="33" t="n">
        <f aca="false">(C738*3)</f>
        <v>765</v>
      </c>
    </row>
    <row r="739" customFormat="false" ht="14.15" hidden="false" customHeight="false" outlineLevel="0" collapsed="false">
      <c r="A739" s="29" t="s">
        <v>769</v>
      </c>
      <c r="B739" s="30" t="s">
        <v>3041</v>
      </c>
      <c r="C739" s="31" t="n">
        <v>390</v>
      </c>
      <c r="D739" s="30" t="s">
        <v>399</v>
      </c>
      <c r="E739" s="33" t="n">
        <f aca="false">(C739*2.55)</f>
        <v>994.5</v>
      </c>
    </row>
    <row r="740" customFormat="false" ht="14.15" hidden="false" customHeight="false" outlineLevel="0" collapsed="false">
      <c r="A740" s="29" t="s">
        <v>770</v>
      </c>
      <c r="B740" s="30" t="s">
        <v>3042</v>
      </c>
      <c r="C740" s="35" t="n">
        <v>1150</v>
      </c>
      <c r="D740" s="30" t="s">
        <v>187</v>
      </c>
      <c r="E740" s="33" t="n">
        <f aca="false">(C740*1.62)</f>
        <v>1863</v>
      </c>
    </row>
    <row r="741" customFormat="false" ht="14.15" hidden="false" customHeight="false" outlineLevel="0" collapsed="false">
      <c r="A741" s="29" t="s">
        <v>771</v>
      </c>
      <c r="B741" s="30" t="s">
        <v>3044</v>
      </c>
      <c r="C741" s="31" t="n">
        <v>80</v>
      </c>
      <c r="D741" s="30" t="s">
        <v>772</v>
      </c>
      <c r="E741" s="33" t="n">
        <f aca="false">(C741*3)</f>
        <v>240</v>
      </c>
    </row>
    <row r="742" customFormat="false" ht="14.15" hidden="false" customHeight="false" outlineLevel="0" collapsed="false">
      <c r="A742" s="29" t="s">
        <v>773</v>
      </c>
      <c r="B742" s="30" t="s">
        <v>3045</v>
      </c>
      <c r="C742" s="31" t="n">
        <v>255</v>
      </c>
      <c r="D742" s="30" t="s">
        <v>774</v>
      </c>
      <c r="E742" s="33" t="n">
        <f aca="false">(C742*3)</f>
        <v>765</v>
      </c>
    </row>
    <row r="743" customFormat="false" ht="14.15" hidden="false" customHeight="false" outlineLevel="0" collapsed="false">
      <c r="A743" s="29" t="s">
        <v>775</v>
      </c>
      <c r="B743" s="30" t="s">
        <v>3046</v>
      </c>
      <c r="C743" s="31" t="n">
        <v>310</v>
      </c>
      <c r="D743" s="30" t="s">
        <v>776</v>
      </c>
      <c r="E743" s="33" t="n">
        <f aca="false">(C743*3)</f>
        <v>930</v>
      </c>
    </row>
    <row r="744" customFormat="false" ht="14.15" hidden="false" customHeight="false" outlineLevel="0" collapsed="false">
      <c r="A744" s="29" t="s">
        <v>777</v>
      </c>
      <c r="B744" s="30" t="s">
        <v>3047</v>
      </c>
      <c r="C744" s="31" t="n">
        <v>345</v>
      </c>
      <c r="D744" s="30" t="s">
        <v>778</v>
      </c>
      <c r="E744" s="33" t="n">
        <f aca="false">(C744*2.89)</f>
        <v>997.05</v>
      </c>
    </row>
    <row r="745" customFormat="false" ht="14.15" hidden="false" customHeight="false" outlineLevel="0" collapsed="false">
      <c r="A745" s="29" t="s">
        <v>779</v>
      </c>
      <c r="B745" s="30" t="s">
        <v>3048</v>
      </c>
      <c r="C745" s="31" t="n">
        <v>235</v>
      </c>
      <c r="D745" s="34" t="n">
        <v>2</v>
      </c>
      <c r="E745" s="33" t="n">
        <f aca="false">(C745*3)</f>
        <v>705</v>
      </c>
    </row>
    <row r="746" customFormat="false" ht="14.15" hidden="false" customHeight="false" outlineLevel="0" collapsed="false">
      <c r="A746" s="29" t="s">
        <v>780</v>
      </c>
      <c r="B746" s="30" t="s">
        <v>3049</v>
      </c>
      <c r="C746" s="31" t="n">
        <v>305</v>
      </c>
      <c r="D746" s="30" t="s">
        <v>778</v>
      </c>
      <c r="E746" s="33" t="n">
        <f aca="false">(C746*3)</f>
        <v>915</v>
      </c>
    </row>
    <row r="747" customFormat="false" ht="14.15" hidden="false" customHeight="false" outlineLevel="0" collapsed="false">
      <c r="A747" s="29" t="s">
        <v>781</v>
      </c>
      <c r="B747" s="30" t="s">
        <v>3050</v>
      </c>
      <c r="C747" s="31" t="n">
        <v>455</v>
      </c>
      <c r="D747" s="30" t="s">
        <v>768</v>
      </c>
      <c r="E747" s="33" t="n">
        <f aca="false">(C747*2.5)</f>
        <v>1137.5</v>
      </c>
    </row>
    <row r="748" customFormat="false" ht="14.15" hidden="false" customHeight="false" outlineLevel="0" collapsed="false">
      <c r="A748" s="29" t="s">
        <v>782</v>
      </c>
      <c r="B748" s="30" t="s">
        <v>3051</v>
      </c>
      <c r="C748" s="31" t="n">
        <v>550</v>
      </c>
      <c r="D748" s="30" t="s">
        <v>783</v>
      </c>
      <c r="E748" s="33" t="n">
        <f aca="false">(C748*2.42)</f>
        <v>1331</v>
      </c>
    </row>
    <row r="749" customFormat="false" ht="14.15" hidden="false" customHeight="false" outlineLevel="0" collapsed="false">
      <c r="A749" s="29" t="s">
        <v>784</v>
      </c>
      <c r="B749" s="30" t="s">
        <v>3052</v>
      </c>
      <c r="C749" s="31" t="n">
        <v>255</v>
      </c>
      <c r="D749" s="30" t="s">
        <v>768</v>
      </c>
      <c r="E749" s="33" t="n">
        <f aca="false">(C749*3)</f>
        <v>765</v>
      </c>
    </row>
    <row r="750" customFormat="false" ht="14.15" hidden="false" customHeight="false" outlineLevel="0" collapsed="false">
      <c r="A750" s="29" t="s">
        <v>785</v>
      </c>
      <c r="B750" s="30" t="s">
        <v>3053</v>
      </c>
      <c r="C750" s="31" t="n">
        <v>260</v>
      </c>
      <c r="D750" s="30" t="s">
        <v>279</v>
      </c>
      <c r="E750" s="33" t="n">
        <f aca="false">(C750*3)</f>
        <v>780</v>
      </c>
    </row>
    <row r="751" customFormat="false" ht="14.15" hidden="false" customHeight="false" outlineLevel="0" collapsed="false">
      <c r="A751" s="29" t="s">
        <v>786</v>
      </c>
      <c r="B751" s="30" t="s">
        <v>3054</v>
      </c>
      <c r="C751" s="31" t="n">
        <v>260</v>
      </c>
      <c r="D751" s="30" t="s">
        <v>279</v>
      </c>
      <c r="E751" s="33" t="n">
        <f aca="false">(C751*3)</f>
        <v>780</v>
      </c>
    </row>
    <row r="752" customFormat="false" ht="14.15" hidden="false" customHeight="false" outlineLevel="0" collapsed="false">
      <c r="A752" s="29" t="s">
        <v>787</v>
      </c>
      <c r="B752" s="30" t="s">
        <v>3055</v>
      </c>
      <c r="C752" s="35" t="n">
        <v>1375</v>
      </c>
      <c r="D752" s="34" t="n">
        <v>3</v>
      </c>
      <c r="E752" s="33" t="n">
        <f aca="false">(C752*1.5)</f>
        <v>2062.5</v>
      </c>
    </row>
    <row r="753" customFormat="false" ht="14.15" hidden="false" customHeight="false" outlineLevel="0" collapsed="false">
      <c r="A753" s="29" t="s">
        <v>788</v>
      </c>
      <c r="B753" s="30" t="s">
        <v>3056</v>
      </c>
      <c r="C753" s="31" t="n">
        <v>550</v>
      </c>
      <c r="D753" s="30" t="s">
        <v>783</v>
      </c>
      <c r="E753" s="33" t="n">
        <f aca="false">(C753*2.42)</f>
        <v>1331</v>
      </c>
    </row>
    <row r="754" customFormat="false" ht="14.15" hidden="false" customHeight="false" outlineLevel="0" collapsed="false">
      <c r="A754" s="29" t="s">
        <v>789</v>
      </c>
      <c r="B754" s="30" t="s">
        <v>3057</v>
      </c>
      <c r="C754" s="31" t="n">
        <v>345</v>
      </c>
      <c r="D754" s="30" t="s">
        <v>774</v>
      </c>
      <c r="E754" s="33" t="n">
        <f aca="false">(C754*2.89)</f>
        <v>997.05</v>
      </c>
    </row>
    <row r="755" customFormat="false" ht="14.15" hidden="false" customHeight="false" outlineLevel="0" collapsed="false">
      <c r="A755" s="29" t="s">
        <v>790</v>
      </c>
      <c r="B755" s="30" t="s">
        <v>3058</v>
      </c>
      <c r="C755" s="31" t="n">
        <v>430</v>
      </c>
      <c r="D755" s="30" t="s">
        <v>774</v>
      </c>
      <c r="E755" s="33" t="n">
        <f aca="false">(C755*2.5)</f>
        <v>1075</v>
      </c>
    </row>
    <row r="756" customFormat="false" ht="14.15" hidden="false" customHeight="false" outlineLevel="0" collapsed="false">
      <c r="A756" s="29" t="s">
        <v>791</v>
      </c>
      <c r="B756" s="30" t="s">
        <v>3059</v>
      </c>
      <c r="C756" s="31" t="n">
        <v>550</v>
      </c>
      <c r="D756" s="30" t="s">
        <v>783</v>
      </c>
      <c r="E756" s="33" t="n">
        <f aca="false">(C756*2.42)</f>
        <v>1331</v>
      </c>
    </row>
    <row r="757" customFormat="false" ht="14.15" hidden="false" customHeight="false" outlineLevel="0" collapsed="false">
      <c r="A757" s="29" t="s">
        <v>792</v>
      </c>
      <c r="B757" s="30" t="s">
        <v>3060</v>
      </c>
      <c r="C757" s="35" t="n">
        <v>1420</v>
      </c>
      <c r="D757" s="30" t="s">
        <v>506</v>
      </c>
      <c r="E757" s="33" t="n">
        <f aca="false">(C757*1.5)</f>
        <v>2130</v>
      </c>
    </row>
    <row r="758" customFormat="false" ht="14.15" hidden="false" customHeight="false" outlineLevel="0" collapsed="false">
      <c r="A758" s="29" t="s">
        <v>793</v>
      </c>
      <c r="B758" s="30" t="s">
        <v>3061</v>
      </c>
      <c r="C758" s="31" t="n">
        <v>365</v>
      </c>
      <c r="D758" s="30" t="s">
        <v>768</v>
      </c>
      <c r="E758" s="33" t="n">
        <f aca="false">(C758*2.73)</f>
        <v>996.45</v>
      </c>
    </row>
    <row r="759" customFormat="false" ht="14.15" hidden="false" customHeight="false" outlineLevel="0" collapsed="false">
      <c r="A759" s="29" t="s">
        <v>794</v>
      </c>
      <c r="B759" s="30" t="s">
        <v>3062</v>
      </c>
      <c r="C759" s="31" t="n">
        <v>397</v>
      </c>
      <c r="D759" s="30" t="s">
        <v>768</v>
      </c>
      <c r="E759" s="33" t="n">
        <f aca="false">(C759*2.55)</f>
        <v>1012.35</v>
      </c>
    </row>
    <row r="760" customFormat="false" ht="14.15" hidden="false" customHeight="false" outlineLevel="0" collapsed="false">
      <c r="A760" s="29" t="s">
        <v>795</v>
      </c>
      <c r="B760" s="30" t="s">
        <v>3063</v>
      </c>
      <c r="C760" s="31" t="n">
        <v>330</v>
      </c>
      <c r="D760" s="30" t="s">
        <v>235</v>
      </c>
      <c r="E760" s="33" t="n">
        <f aca="false">(C760*3)</f>
        <v>990</v>
      </c>
    </row>
    <row r="761" customFormat="false" ht="14.15" hidden="false" customHeight="false" outlineLevel="0" collapsed="false">
      <c r="A761" s="29" t="s">
        <v>796</v>
      </c>
      <c r="B761" s="30" t="s">
        <v>3064</v>
      </c>
      <c r="C761" s="31" t="n">
        <v>385</v>
      </c>
      <c r="D761" s="30" t="s">
        <v>279</v>
      </c>
      <c r="E761" s="33" t="n">
        <f aca="false">(C761*2.58)</f>
        <v>993.3</v>
      </c>
    </row>
    <row r="762" customFormat="false" ht="14.15" hidden="false" customHeight="false" outlineLevel="0" collapsed="false">
      <c r="A762" s="29" t="s">
        <v>797</v>
      </c>
      <c r="B762" s="30" t="s">
        <v>3065</v>
      </c>
      <c r="C762" s="31" t="n">
        <v>165</v>
      </c>
      <c r="D762" s="30" t="s">
        <v>135</v>
      </c>
      <c r="E762" s="33" t="n">
        <f aca="false">(C762*3)</f>
        <v>495</v>
      </c>
    </row>
    <row r="763" customFormat="false" ht="14.15" hidden="false" customHeight="false" outlineLevel="0" collapsed="false">
      <c r="A763" s="29" t="s">
        <v>798</v>
      </c>
      <c r="B763" s="30" t="s">
        <v>3066</v>
      </c>
      <c r="C763" s="31" t="n">
        <v>850</v>
      </c>
      <c r="D763" s="30" t="s">
        <v>799</v>
      </c>
      <c r="E763" s="33" t="n">
        <f aca="false">(C763*1.83)</f>
        <v>1555.5</v>
      </c>
    </row>
    <row r="764" customFormat="false" ht="14.15" hidden="false" customHeight="false" outlineLevel="0" collapsed="false">
      <c r="A764" s="29" t="s">
        <v>800</v>
      </c>
      <c r="B764" s="30" t="s">
        <v>3067</v>
      </c>
      <c r="C764" s="31" t="n">
        <v>400</v>
      </c>
      <c r="D764" s="34" t="n">
        <v>5</v>
      </c>
      <c r="E764" s="33" t="n">
        <f aca="false">(C764*2.55)</f>
        <v>1020</v>
      </c>
    </row>
    <row r="765" customFormat="false" ht="14.15" hidden="false" customHeight="false" outlineLevel="0" collapsed="false">
      <c r="A765" s="29" t="s">
        <v>801</v>
      </c>
      <c r="B765" s="30" t="s">
        <v>3068</v>
      </c>
      <c r="C765" s="31" t="n">
        <v>410</v>
      </c>
      <c r="D765" s="34" t="n">
        <v>4</v>
      </c>
      <c r="E765" s="33" t="n">
        <f aca="false">(C765*2.5)</f>
        <v>1025</v>
      </c>
    </row>
    <row r="766" customFormat="false" ht="14.15" hidden="false" customHeight="false" outlineLevel="0" collapsed="false">
      <c r="A766" s="29" t="s">
        <v>802</v>
      </c>
      <c r="B766" s="30" t="s">
        <v>3069</v>
      </c>
      <c r="C766" s="35" t="n">
        <v>1860</v>
      </c>
      <c r="D766" s="30" t="s">
        <v>31</v>
      </c>
      <c r="E766" s="33" t="n">
        <f aca="false">(C766*1.4)</f>
        <v>2604</v>
      </c>
    </row>
    <row r="767" customFormat="false" ht="14.15" hidden="false" customHeight="false" outlineLevel="0" collapsed="false">
      <c r="A767" s="29" t="s">
        <v>803</v>
      </c>
      <c r="B767" s="30" t="s">
        <v>3071</v>
      </c>
      <c r="C767" s="35" t="n">
        <v>1865</v>
      </c>
      <c r="D767" s="30" t="s">
        <v>31</v>
      </c>
      <c r="E767" s="33" t="n">
        <f aca="false">(C767*1.4)</f>
        <v>2611</v>
      </c>
    </row>
    <row r="768" customFormat="false" ht="14.15" hidden="false" customHeight="false" outlineLevel="0" collapsed="false">
      <c r="A768" s="29" t="s">
        <v>804</v>
      </c>
      <c r="B768" s="30" t="s">
        <v>3073</v>
      </c>
      <c r="C768" s="31" t="n">
        <v>220</v>
      </c>
      <c r="D768" s="30" t="s">
        <v>768</v>
      </c>
      <c r="E768" s="33" t="n">
        <f aca="false">(C768*3)</f>
        <v>660</v>
      </c>
    </row>
    <row r="769" customFormat="false" ht="14.15" hidden="false" customHeight="false" outlineLevel="0" collapsed="false">
      <c r="A769" s="29" t="s">
        <v>805</v>
      </c>
      <c r="B769" s="30" t="s">
        <v>3074</v>
      </c>
      <c r="C769" s="31" t="n">
        <v>500</v>
      </c>
      <c r="D769" s="30" t="s">
        <v>806</v>
      </c>
      <c r="E769" s="33" t="n">
        <f aca="false">(C769*2.5)</f>
        <v>1250</v>
      </c>
    </row>
    <row r="770" customFormat="false" ht="14.15" hidden="false" customHeight="false" outlineLevel="0" collapsed="false">
      <c r="A770" s="29" t="s">
        <v>807</v>
      </c>
      <c r="B770" s="30" t="s">
        <v>3075</v>
      </c>
      <c r="C770" s="31" t="n">
        <v>150</v>
      </c>
      <c r="D770" s="30" t="s">
        <v>768</v>
      </c>
      <c r="E770" s="33" t="n">
        <f aca="false">(C770*3)</f>
        <v>450</v>
      </c>
    </row>
    <row r="771" customFormat="false" ht="14.15" hidden="false" customHeight="false" outlineLevel="0" collapsed="false">
      <c r="A771" s="29" t="s">
        <v>808</v>
      </c>
      <c r="B771" s="30" t="s">
        <v>3076</v>
      </c>
      <c r="C771" s="35" t="n">
        <v>1195</v>
      </c>
      <c r="D771" s="30" t="s">
        <v>279</v>
      </c>
      <c r="E771" s="33" t="n">
        <f aca="false">(C771*1.58)</f>
        <v>1888.1</v>
      </c>
    </row>
    <row r="772" customFormat="false" ht="26.85" hidden="false" customHeight="false" outlineLevel="0" collapsed="false">
      <c r="A772" s="29" t="s">
        <v>809</v>
      </c>
      <c r="B772" s="30" t="s">
        <v>3078</v>
      </c>
      <c r="C772" s="31" t="n">
        <v>245</v>
      </c>
      <c r="D772" s="30" t="s">
        <v>648</v>
      </c>
      <c r="E772" s="33" t="n">
        <f aca="false">(C772*3)</f>
        <v>735</v>
      </c>
    </row>
    <row r="773" customFormat="false" ht="14.15" hidden="false" customHeight="false" outlineLevel="0" collapsed="false">
      <c r="A773" s="29" t="s">
        <v>810</v>
      </c>
      <c r="B773" s="30" t="s">
        <v>3079</v>
      </c>
      <c r="C773" s="31" t="n">
        <v>375</v>
      </c>
      <c r="D773" s="30" t="s">
        <v>506</v>
      </c>
      <c r="E773" s="33" t="n">
        <f aca="false">(C773*2.66)</f>
        <v>997.5</v>
      </c>
    </row>
    <row r="774" customFormat="false" ht="14.15" hidden="false" customHeight="false" outlineLevel="0" collapsed="false">
      <c r="A774" s="29" t="s">
        <v>811</v>
      </c>
      <c r="B774" s="30" t="s">
        <v>3080</v>
      </c>
      <c r="C774" s="31" t="n">
        <v>365</v>
      </c>
      <c r="D774" s="30" t="s">
        <v>506</v>
      </c>
      <c r="E774" s="33" t="n">
        <f aca="false">(C774*2.73)</f>
        <v>996.45</v>
      </c>
    </row>
    <row r="775" customFormat="false" ht="14.15" hidden="false" customHeight="false" outlineLevel="0" collapsed="false">
      <c r="A775" s="29" t="s">
        <v>812</v>
      </c>
      <c r="B775" s="30" t="s">
        <v>3081</v>
      </c>
      <c r="C775" s="31" t="n">
        <v>385</v>
      </c>
      <c r="D775" s="30" t="s">
        <v>813</v>
      </c>
      <c r="E775" s="33" t="n">
        <f aca="false">(C775*2.58)</f>
        <v>993.3</v>
      </c>
    </row>
    <row r="776" customFormat="false" ht="14.15" hidden="false" customHeight="false" outlineLevel="0" collapsed="false">
      <c r="A776" s="29" t="s">
        <v>814</v>
      </c>
      <c r="B776" s="30" t="s">
        <v>3082</v>
      </c>
      <c r="C776" s="31" t="n">
        <v>325</v>
      </c>
      <c r="D776" s="30" t="s">
        <v>768</v>
      </c>
      <c r="E776" s="33" t="n">
        <f aca="false">(C776*3)</f>
        <v>975</v>
      </c>
    </row>
    <row r="777" customFormat="false" ht="14.15" hidden="false" customHeight="false" outlineLevel="0" collapsed="false">
      <c r="A777" s="29" t="s">
        <v>815</v>
      </c>
      <c r="B777" s="30" t="s">
        <v>3083</v>
      </c>
      <c r="C777" s="35" t="n">
        <v>1335</v>
      </c>
      <c r="D777" s="34" t="n">
        <v>3</v>
      </c>
      <c r="E777" s="33" t="n">
        <f aca="false">(C777*1.5)</f>
        <v>2002.5</v>
      </c>
    </row>
    <row r="778" customFormat="false" ht="14.15" hidden="false" customHeight="false" outlineLevel="0" collapsed="false">
      <c r="A778" s="29" t="s">
        <v>816</v>
      </c>
      <c r="B778" s="30" t="s">
        <v>3085</v>
      </c>
      <c r="C778" s="31" t="n">
        <v>615</v>
      </c>
      <c r="D778" s="30" t="s">
        <v>73</v>
      </c>
      <c r="E778" s="33" t="n">
        <f aca="false">(C778*2.17)</f>
        <v>1334.55</v>
      </c>
    </row>
    <row r="779" customFormat="false" ht="14.15" hidden="false" customHeight="false" outlineLevel="0" collapsed="false">
      <c r="A779" s="29" t="s">
        <v>817</v>
      </c>
      <c r="B779" s="30" t="s">
        <v>3087</v>
      </c>
      <c r="C779" s="31" t="n">
        <v>155</v>
      </c>
      <c r="D779" s="34" t="n">
        <v>3</v>
      </c>
      <c r="E779" s="33" t="n">
        <f aca="false">(C779*3)</f>
        <v>465</v>
      </c>
    </row>
    <row r="780" customFormat="false" ht="14.15" hidden="false" customHeight="false" outlineLevel="0" collapsed="false">
      <c r="A780" s="29" t="s">
        <v>818</v>
      </c>
      <c r="B780" s="30" t="s">
        <v>3088</v>
      </c>
      <c r="C780" s="31" t="n">
        <v>245</v>
      </c>
      <c r="D780" s="34" t="n">
        <v>3</v>
      </c>
      <c r="E780" s="33" t="n">
        <f aca="false">(C780*3)</f>
        <v>735</v>
      </c>
    </row>
    <row r="781" customFormat="false" ht="14.15" hidden="false" customHeight="false" outlineLevel="0" collapsed="false">
      <c r="A781" s="29" t="s">
        <v>819</v>
      </c>
      <c r="B781" s="30" t="s">
        <v>3089</v>
      </c>
      <c r="C781" s="31" t="n">
        <v>235</v>
      </c>
      <c r="D781" s="34" t="n">
        <v>3</v>
      </c>
      <c r="E781" s="33" t="n">
        <f aca="false">(C781*3)</f>
        <v>705</v>
      </c>
    </row>
    <row r="782" customFormat="false" ht="14.15" hidden="false" customHeight="false" outlineLevel="0" collapsed="false">
      <c r="A782" s="29" t="s">
        <v>820</v>
      </c>
      <c r="B782" s="30" t="s">
        <v>3090</v>
      </c>
      <c r="C782" s="31" t="n">
        <v>245</v>
      </c>
      <c r="D782" s="34" t="n">
        <v>3</v>
      </c>
      <c r="E782" s="33" t="n">
        <f aca="false">(C782*3)</f>
        <v>735</v>
      </c>
    </row>
    <row r="783" customFormat="false" ht="14.15" hidden="false" customHeight="false" outlineLevel="0" collapsed="false">
      <c r="A783" s="29" t="s">
        <v>821</v>
      </c>
      <c r="B783" s="30" t="s">
        <v>3091</v>
      </c>
      <c r="C783" s="31" t="n">
        <v>245</v>
      </c>
      <c r="D783" s="34" t="n">
        <v>3</v>
      </c>
      <c r="E783" s="33" t="n">
        <f aca="false">(C783*3)</f>
        <v>735</v>
      </c>
    </row>
    <row r="784" customFormat="false" ht="14.15" hidden="false" customHeight="false" outlineLevel="0" collapsed="false">
      <c r="A784" s="29" t="s">
        <v>822</v>
      </c>
      <c r="B784" s="30" t="s">
        <v>3092</v>
      </c>
      <c r="C784" s="31" t="n">
        <v>245</v>
      </c>
      <c r="D784" s="34" t="n">
        <v>3</v>
      </c>
      <c r="E784" s="33" t="n">
        <f aca="false">(C784*3)</f>
        <v>735</v>
      </c>
    </row>
    <row r="785" customFormat="false" ht="14.15" hidden="false" customHeight="false" outlineLevel="0" collapsed="false">
      <c r="A785" s="29" t="s">
        <v>823</v>
      </c>
      <c r="B785" s="30" t="s">
        <v>3093</v>
      </c>
      <c r="C785" s="35" t="n">
        <v>20080</v>
      </c>
      <c r="D785" s="30" t="s">
        <v>506</v>
      </c>
      <c r="E785" s="33" t="n">
        <f aca="false">(C785*1.2)</f>
        <v>24096</v>
      </c>
    </row>
    <row r="786" customFormat="false" ht="14.15" hidden="false" customHeight="false" outlineLevel="0" collapsed="false">
      <c r="A786" s="29" t="s">
        <v>824</v>
      </c>
      <c r="B786" s="30" t="s">
        <v>3095</v>
      </c>
      <c r="C786" s="35" t="n">
        <v>2330</v>
      </c>
      <c r="D786" s="30" t="s">
        <v>279</v>
      </c>
      <c r="E786" s="33" t="n">
        <f aca="false">(C786*1.35)</f>
        <v>3145.5</v>
      </c>
    </row>
    <row r="787" customFormat="false" ht="14.15" hidden="false" customHeight="false" outlineLevel="0" collapsed="false">
      <c r="A787" s="29" t="s">
        <v>825</v>
      </c>
      <c r="B787" s="30" t="s">
        <v>3097</v>
      </c>
      <c r="C787" s="35" t="n">
        <v>4400</v>
      </c>
      <c r="D787" s="30" t="s">
        <v>472</v>
      </c>
      <c r="E787" s="33" t="n">
        <f aca="false">(C787*1.2)</f>
        <v>5280</v>
      </c>
    </row>
    <row r="788" customFormat="false" ht="14.15" hidden="false" customHeight="false" outlineLevel="0" collapsed="false">
      <c r="A788" s="29" t="s">
        <v>826</v>
      </c>
      <c r="B788" s="30" t="s">
        <v>3099</v>
      </c>
      <c r="C788" s="35" t="n">
        <v>1890</v>
      </c>
      <c r="D788" s="30" t="s">
        <v>279</v>
      </c>
      <c r="E788" s="33" t="n">
        <f aca="false">(C788*1.4)</f>
        <v>2646</v>
      </c>
    </row>
    <row r="789" customFormat="false" ht="14.15" hidden="false" customHeight="false" outlineLevel="0" collapsed="false">
      <c r="A789" s="29" t="s">
        <v>827</v>
      </c>
      <c r="B789" s="30" t="s">
        <v>3100</v>
      </c>
      <c r="C789" s="35" t="n">
        <v>1865</v>
      </c>
      <c r="D789" s="30" t="s">
        <v>279</v>
      </c>
      <c r="E789" s="33" t="n">
        <f aca="false">(C789*1.4)</f>
        <v>2611</v>
      </c>
    </row>
    <row r="790" customFormat="false" ht="14.15" hidden="false" customHeight="false" outlineLevel="0" collapsed="false">
      <c r="A790" s="29" t="s">
        <v>828</v>
      </c>
      <c r="B790" s="30" t="s">
        <v>3101</v>
      </c>
      <c r="C790" s="35" t="n">
        <v>1200</v>
      </c>
      <c r="D790" s="30" t="s">
        <v>279</v>
      </c>
      <c r="E790" s="33" t="n">
        <f aca="false">(C790*1.58)</f>
        <v>1896</v>
      </c>
    </row>
    <row r="791" customFormat="false" ht="14.15" hidden="false" customHeight="false" outlineLevel="0" collapsed="false">
      <c r="A791" s="29" t="s">
        <v>829</v>
      </c>
      <c r="B791" s="30" t="s">
        <v>3102</v>
      </c>
      <c r="C791" s="35" t="n">
        <v>1200</v>
      </c>
      <c r="D791" s="30" t="s">
        <v>279</v>
      </c>
      <c r="E791" s="33" t="n">
        <f aca="false">(C791*1.58)</f>
        <v>1896</v>
      </c>
    </row>
    <row r="792" customFormat="false" ht="14.15" hidden="false" customHeight="false" outlineLevel="0" collapsed="false">
      <c r="A792" s="29" t="s">
        <v>830</v>
      </c>
      <c r="B792" s="30" t="s">
        <v>3103</v>
      </c>
      <c r="C792" s="35" t="n">
        <v>2020</v>
      </c>
      <c r="D792" s="30" t="s">
        <v>237</v>
      </c>
      <c r="E792" s="33" t="n">
        <f aca="false">(C792*1.39)</f>
        <v>2807.8</v>
      </c>
    </row>
    <row r="793" customFormat="false" ht="14.15" hidden="false" customHeight="false" outlineLevel="0" collapsed="false">
      <c r="A793" s="29" t="s">
        <v>831</v>
      </c>
      <c r="B793" s="30" t="s">
        <v>3105</v>
      </c>
      <c r="C793" s="35" t="n">
        <v>2080</v>
      </c>
      <c r="D793" s="30" t="s">
        <v>279</v>
      </c>
      <c r="E793" s="33" t="n">
        <f aca="false">(C793*1.39)</f>
        <v>2891.2</v>
      </c>
    </row>
    <row r="794" customFormat="false" ht="14.15" hidden="false" customHeight="false" outlineLevel="0" collapsed="false">
      <c r="A794" s="29" t="s">
        <v>832</v>
      </c>
      <c r="B794" s="30" t="s">
        <v>3107</v>
      </c>
      <c r="C794" s="31" t="n">
        <v>370</v>
      </c>
      <c r="D794" s="34" t="n">
        <v>3</v>
      </c>
      <c r="E794" s="33" t="n">
        <f aca="false">(C794*2.7)</f>
        <v>999</v>
      </c>
    </row>
    <row r="795" customFormat="false" ht="14.15" hidden="false" customHeight="false" outlineLevel="0" collapsed="false">
      <c r="A795" s="29" t="s">
        <v>833</v>
      </c>
      <c r="B795" s="30" t="s">
        <v>3108</v>
      </c>
      <c r="C795" s="31" t="n">
        <v>245</v>
      </c>
      <c r="D795" s="34" t="n">
        <v>3</v>
      </c>
      <c r="E795" s="33" t="n">
        <f aca="false">(C795*3)</f>
        <v>735</v>
      </c>
    </row>
    <row r="796" customFormat="false" ht="14.15" hidden="false" customHeight="false" outlineLevel="0" collapsed="false">
      <c r="A796" s="29" t="s">
        <v>834</v>
      </c>
      <c r="B796" s="30" t="s">
        <v>3109</v>
      </c>
      <c r="C796" s="31" t="n">
        <v>245</v>
      </c>
      <c r="D796" s="34" t="n">
        <v>3</v>
      </c>
      <c r="E796" s="33" t="n">
        <f aca="false">(C796*3)</f>
        <v>735</v>
      </c>
    </row>
    <row r="797" customFormat="false" ht="14.15" hidden="false" customHeight="false" outlineLevel="0" collapsed="false">
      <c r="A797" s="29" t="s">
        <v>835</v>
      </c>
      <c r="B797" s="30" t="s">
        <v>3110</v>
      </c>
      <c r="C797" s="31" t="n">
        <v>245</v>
      </c>
      <c r="D797" s="34" t="n">
        <v>3</v>
      </c>
      <c r="E797" s="33" t="n">
        <f aca="false">(C797*3)</f>
        <v>735</v>
      </c>
    </row>
    <row r="798" customFormat="false" ht="14.15" hidden="false" customHeight="false" outlineLevel="0" collapsed="false">
      <c r="A798" s="29" t="s">
        <v>836</v>
      </c>
      <c r="B798" s="30" t="s">
        <v>3111</v>
      </c>
      <c r="C798" s="31" t="n">
        <v>245</v>
      </c>
      <c r="D798" s="34" t="n">
        <v>3</v>
      </c>
      <c r="E798" s="33" t="n">
        <f aca="false">(C798*3)</f>
        <v>735</v>
      </c>
    </row>
    <row r="799" customFormat="false" ht="14.15" hidden="false" customHeight="false" outlineLevel="0" collapsed="false">
      <c r="A799" s="29" t="s">
        <v>837</v>
      </c>
      <c r="B799" s="30" t="s">
        <v>3112</v>
      </c>
      <c r="C799" s="35" t="n">
        <v>1255</v>
      </c>
      <c r="D799" s="34" t="n">
        <v>3</v>
      </c>
      <c r="E799" s="33" t="n">
        <f aca="false">(C799*1.52)</f>
        <v>1907.6</v>
      </c>
    </row>
    <row r="800" customFormat="false" ht="14.15" hidden="false" customHeight="false" outlineLevel="0" collapsed="false">
      <c r="A800" s="29" t="s">
        <v>838</v>
      </c>
      <c r="B800" s="30" t="s">
        <v>3114</v>
      </c>
      <c r="C800" s="35" t="n">
        <v>1255</v>
      </c>
      <c r="D800" s="34" t="n">
        <v>3</v>
      </c>
      <c r="E800" s="33" t="n">
        <f aca="false">(C800*1.52)</f>
        <v>1907.6</v>
      </c>
    </row>
    <row r="801" customFormat="false" ht="14.15" hidden="false" customHeight="false" outlineLevel="0" collapsed="false">
      <c r="A801" s="29" t="s">
        <v>839</v>
      </c>
      <c r="B801" s="30" t="s">
        <v>3115</v>
      </c>
      <c r="C801" s="31" t="n">
        <v>980</v>
      </c>
      <c r="D801" s="30" t="s">
        <v>271</v>
      </c>
      <c r="E801" s="33" t="n">
        <f aca="false">(C801*1.8)</f>
        <v>1764</v>
      </c>
    </row>
    <row r="802" customFormat="false" ht="14.15" hidden="false" customHeight="false" outlineLevel="0" collapsed="false">
      <c r="A802" s="29" t="s">
        <v>840</v>
      </c>
      <c r="B802" s="30" t="s">
        <v>3116</v>
      </c>
      <c r="C802" s="35" t="n">
        <v>21340</v>
      </c>
      <c r="D802" s="30" t="s">
        <v>506</v>
      </c>
      <c r="E802" s="33" t="n">
        <f aca="false">(C802*1.2)</f>
        <v>25608</v>
      </c>
    </row>
    <row r="803" customFormat="false" ht="14.15" hidden="false" customHeight="false" outlineLevel="0" collapsed="false">
      <c r="A803" s="29" t="s">
        <v>841</v>
      </c>
      <c r="B803" s="30" t="s">
        <v>3118</v>
      </c>
      <c r="C803" s="35" t="n">
        <v>21340</v>
      </c>
      <c r="D803" s="30" t="s">
        <v>506</v>
      </c>
      <c r="E803" s="33" t="n">
        <f aca="false">(C803*1.2)</f>
        <v>25608</v>
      </c>
    </row>
    <row r="804" customFormat="false" ht="14.15" hidden="false" customHeight="false" outlineLevel="0" collapsed="false">
      <c r="A804" s="29" t="s">
        <v>842</v>
      </c>
      <c r="B804" s="30" t="s">
        <v>3119</v>
      </c>
      <c r="C804" s="35" t="n">
        <v>21340</v>
      </c>
      <c r="D804" s="30" t="s">
        <v>506</v>
      </c>
      <c r="E804" s="33" t="n">
        <f aca="false">(C804*1.2)</f>
        <v>25608</v>
      </c>
    </row>
    <row r="805" customFormat="false" ht="14.15" hidden="false" customHeight="false" outlineLevel="0" collapsed="false">
      <c r="A805" s="29" t="s">
        <v>843</v>
      </c>
      <c r="B805" s="30" t="s">
        <v>3120</v>
      </c>
      <c r="C805" s="35" t="n">
        <v>7530</v>
      </c>
      <c r="D805" s="30" t="s">
        <v>506</v>
      </c>
      <c r="E805" s="33" t="n">
        <f aca="false">(C805*1.2)</f>
        <v>9036</v>
      </c>
    </row>
    <row r="806" customFormat="false" ht="14.15" hidden="false" customHeight="false" outlineLevel="0" collapsed="false">
      <c r="A806" s="29" t="s">
        <v>844</v>
      </c>
      <c r="B806" s="30" t="s">
        <v>3122</v>
      </c>
      <c r="C806" s="35" t="n">
        <v>7530</v>
      </c>
      <c r="D806" s="30" t="s">
        <v>506</v>
      </c>
      <c r="E806" s="33" t="n">
        <f aca="false">(C806*1.2)</f>
        <v>9036</v>
      </c>
    </row>
    <row r="807" customFormat="false" ht="14.15" hidden="false" customHeight="false" outlineLevel="0" collapsed="false">
      <c r="A807" s="29" t="s">
        <v>845</v>
      </c>
      <c r="B807" s="30" t="s">
        <v>3123</v>
      </c>
      <c r="C807" s="35" t="n">
        <v>1540</v>
      </c>
      <c r="D807" s="30" t="s">
        <v>279</v>
      </c>
      <c r="E807" s="33" t="n">
        <f aca="false">(C807*1.47)</f>
        <v>2263.8</v>
      </c>
    </row>
    <row r="808" customFormat="false" ht="14.15" hidden="false" customHeight="false" outlineLevel="0" collapsed="false">
      <c r="A808" s="29" t="s">
        <v>846</v>
      </c>
      <c r="B808" s="30" t="s">
        <v>3125</v>
      </c>
      <c r="C808" s="31" t="n">
        <v>770</v>
      </c>
      <c r="D808" s="30" t="s">
        <v>279</v>
      </c>
      <c r="E808" s="33" t="n">
        <f aca="false">(C808*1.95)</f>
        <v>1501.5</v>
      </c>
    </row>
    <row r="809" customFormat="false" ht="14.15" hidden="false" customHeight="false" outlineLevel="0" collapsed="false">
      <c r="A809" s="29" t="s">
        <v>847</v>
      </c>
      <c r="B809" s="30" t="s">
        <v>3126</v>
      </c>
      <c r="C809" s="31" t="n">
        <v>470</v>
      </c>
      <c r="D809" s="30" t="s">
        <v>279</v>
      </c>
      <c r="E809" s="33" t="n">
        <f aca="false">(C809*2.5)</f>
        <v>1175</v>
      </c>
    </row>
    <row r="810" customFormat="false" ht="14.15" hidden="false" customHeight="false" outlineLevel="0" collapsed="false">
      <c r="A810" s="29" t="s">
        <v>848</v>
      </c>
      <c r="B810" s="30" t="s">
        <v>3127</v>
      </c>
      <c r="C810" s="35" t="n">
        <v>1620</v>
      </c>
      <c r="D810" s="30" t="s">
        <v>279</v>
      </c>
      <c r="E810" s="33" t="n">
        <f aca="false">(C810*1.42)</f>
        <v>2300.4</v>
      </c>
    </row>
    <row r="811" customFormat="false" ht="26.85" hidden="false" customHeight="false" outlineLevel="0" collapsed="false">
      <c r="A811" s="29" t="s">
        <v>849</v>
      </c>
      <c r="B811" s="30" t="s">
        <v>3128</v>
      </c>
      <c r="C811" s="35" t="n">
        <v>1360</v>
      </c>
      <c r="D811" s="30" t="s">
        <v>279</v>
      </c>
      <c r="E811" s="33" t="n">
        <f aca="false">(C811*1.5)</f>
        <v>2040</v>
      </c>
    </row>
    <row r="812" customFormat="false" ht="26.85" hidden="false" customHeight="false" outlineLevel="0" collapsed="false">
      <c r="A812" s="29" t="s">
        <v>850</v>
      </c>
      <c r="B812" s="30" t="s">
        <v>3129</v>
      </c>
      <c r="C812" s="35" t="n">
        <v>2040</v>
      </c>
      <c r="D812" s="30" t="s">
        <v>279</v>
      </c>
      <c r="E812" s="33" t="n">
        <f aca="false">(C812*1.39)</f>
        <v>2835.6</v>
      </c>
    </row>
    <row r="813" customFormat="false" ht="14.15" hidden="false" customHeight="false" outlineLevel="0" collapsed="false">
      <c r="A813" s="29" t="s">
        <v>851</v>
      </c>
      <c r="B813" s="30" t="s">
        <v>3131</v>
      </c>
      <c r="C813" s="35" t="n">
        <v>3655</v>
      </c>
      <c r="D813" s="30" t="s">
        <v>279</v>
      </c>
      <c r="E813" s="33" t="n">
        <f aca="false">(C813*1.23)</f>
        <v>4495.65</v>
      </c>
    </row>
    <row r="814" customFormat="false" ht="14.15" hidden="false" customHeight="false" outlineLevel="0" collapsed="false">
      <c r="A814" s="29" t="s">
        <v>852</v>
      </c>
      <c r="B814" s="30" t="s">
        <v>3133</v>
      </c>
      <c r="C814" s="35" t="n">
        <v>3895</v>
      </c>
      <c r="D814" s="30" t="s">
        <v>279</v>
      </c>
      <c r="E814" s="33" t="n">
        <f aca="false">(C814*1.22)</f>
        <v>4751.9</v>
      </c>
    </row>
    <row r="815" customFormat="false" ht="14.15" hidden="false" customHeight="false" outlineLevel="0" collapsed="false">
      <c r="A815" s="29" t="s">
        <v>853</v>
      </c>
      <c r="B815" s="30" t="s">
        <v>3134</v>
      </c>
      <c r="C815" s="35" t="n">
        <v>2120</v>
      </c>
      <c r="D815" s="30" t="s">
        <v>279</v>
      </c>
      <c r="E815" s="33" t="n">
        <f aca="false">(C815*1.38)</f>
        <v>2925.6</v>
      </c>
    </row>
    <row r="816" customFormat="false" ht="14.15" hidden="false" customHeight="false" outlineLevel="0" collapsed="false">
      <c r="A816" s="29" t="s">
        <v>854</v>
      </c>
      <c r="B816" s="30" t="s">
        <v>3136</v>
      </c>
      <c r="C816" s="35" t="n">
        <v>5280</v>
      </c>
      <c r="D816" s="30" t="s">
        <v>506</v>
      </c>
      <c r="E816" s="33" t="n">
        <f aca="false">(C816*1.2)</f>
        <v>6336</v>
      </c>
    </row>
    <row r="817" customFormat="false" ht="14.15" hidden="false" customHeight="false" outlineLevel="0" collapsed="false">
      <c r="A817" s="29" t="s">
        <v>855</v>
      </c>
      <c r="B817" s="30" t="s">
        <v>3137</v>
      </c>
      <c r="C817" s="35" t="n">
        <v>11880</v>
      </c>
      <c r="D817" s="30" t="s">
        <v>506</v>
      </c>
      <c r="E817" s="33" t="n">
        <f aca="false">(C817*1.2)</f>
        <v>14256</v>
      </c>
    </row>
    <row r="818" customFormat="false" ht="14.15" hidden="false" customHeight="false" outlineLevel="0" collapsed="false">
      <c r="A818" s="29" t="s">
        <v>856</v>
      </c>
      <c r="B818" s="30" t="s">
        <v>3139</v>
      </c>
      <c r="C818" s="35" t="n">
        <v>6600</v>
      </c>
      <c r="D818" s="30" t="s">
        <v>472</v>
      </c>
      <c r="E818" s="33" t="n">
        <f aca="false">(C818*1.2)</f>
        <v>7920</v>
      </c>
    </row>
    <row r="819" customFormat="false" ht="14.15" hidden="false" customHeight="false" outlineLevel="0" collapsed="false">
      <c r="A819" s="29" t="s">
        <v>857</v>
      </c>
      <c r="B819" s="30" t="s">
        <v>3141</v>
      </c>
      <c r="C819" s="35" t="n">
        <v>2375</v>
      </c>
      <c r="D819" s="30" t="s">
        <v>506</v>
      </c>
      <c r="E819" s="33" t="n">
        <f aca="false">(C819*1.35)</f>
        <v>3206.25</v>
      </c>
    </row>
    <row r="820" customFormat="false" ht="14.15" hidden="false" customHeight="false" outlineLevel="0" collapsed="false">
      <c r="A820" s="29" t="s">
        <v>858</v>
      </c>
      <c r="B820" s="30" t="s">
        <v>3143</v>
      </c>
      <c r="C820" s="35" t="n">
        <v>2070</v>
      </c>
      <c r="D820" s="30" t="s">
        <v>279</v>
      </c>
      <c r="E820" s="33" t="n">
        <f aca="false">(C820*1.39)</f>
        <v>2877.3</v>
      </c>
    </row>
    <row r="821" customFormat="false" ht="14.15" hidden="false" customHeight="false" outlineLevel="0" collapsed="false">
      <c r="A821" s="29" t="s">
        <v>859</v>
      </c>
      <c r="B821" s="30" t="s">
        <v>3145</v>
      </c>
      <c r="C821" s="35" t="n">
        <v>6160</v>
      </c>
      <c r="D821" s="30" t="s">
        <v>506</v>
      </c>
      <c r="E821" s="33" t="n">
        <f aca="false">(C821*1.2)</f>
        <v>7392</v>
      </c>
    </row>
    <row r="822" customFormat="false" ht="14.15" hidden="false" customHeight="false" outlineLevel="0" collapsed="false">
      <c r="A822" s="29" t="s">
        <v>860</v>
      </c>
      <c r="B822" s="30" t="s">
        <v>3147</v>
      </c>
      <c r="C822" s="35" t="n">
        <v>7700</v>
      </c>
      <c r="D822" s="30" t="s">
        <v>237</v>
      </c>
      <c r="E822" s="33" t="n">
        <f aca="false">(C822*1.2)</f>
        <v>9240</v>
      </c>
    </row>
    <row r="823" customFormat="false" ht="14.15" hidden="false" customHeight="false" outlineLevel="0" collapsed="false">
      <c r="A823" s="29" t="s">
        <v>861</v>
      </c>
      <c r="B823" s="30" t="s">
        <v>3149</v>
      </c>
      <c r="C823" s="35" t="n">
        <v>6930</v>
      </c>
      <c r="D823" s="30" t="s">
        <v>237</v>
      </c>
      <c r="E823" s="33" t="n">
        <f aca="false">(C823*1.2)</f>
        <v>8316</v>
      </c>
    </row>
    <row r="824" customFormat="false" ht="14.15" hidden="false" customHeight="false" outlineLevel="0" collapsed="false">
      <c r="A824" s="29" t="s">
        <v>862</v>
      </c>
      <c r="B824" s="30" t="s">
        <v>3151</v>
      </c>
      <c r="C824" s="35" t="n">
        <v>7700</v>
      </c>
      <c r="D824" s="30" t="s">
        <v>237</v>
      </c>
      <c r="E824" s="33" t="n">
        <f aca="false">(C824*1.2)</f>
        <v>9240</v>
      </c>
    </row>
    <row r="825" customFormat="false" ht="14.15" hidden="false" customHeight="false" outlineLevel="0" collapsed="false">
      <c r="A825" s="29" t="s">
        <v>863</v>
      </c>
      <c r="B825" s="30" t="s">
        <v>3152</v>
      </c>
      <c r="C825" s="35" t="n">
        <v>10010</v>
      </c>
      <c r="D825" s="30" t="s">
        <v>472</v>
      </c>
      <c r="E825" s="33" t="n">
        <f aca="false">(C825*1.2)</f>
        <v>12012</v>
      </c>
    </row>
    <row r="826" customFormat="false" ht="14.15" hidden="false" customHeight="false" outlineLevel="0" collapsed="false">
      <c r="A826" s="29" t="s">
        <v>864</v>
      </c>
      <c r="B826" s="30" t="s">
        <v>3154</v>
      </c>
      <c r="C826" s="35" t="n">
        <v>4620</v>
      </c>
      <c r="D826" s="30" t="s">
        <v>56</v>
      </c>
      <c r="E826" s="33" t="n">
        <f aca="false">(C826*1.2)</f>
        <v>5544</v>
      </c>
    </row>
    <row r="827" customFormat="false" ht="14.15" hidden="false" customHeight="false" outlineLevel="0" collapsed="false">
      <c r="A827" s="29" t="s">
        <v>865</v>
      </c>
      <c r="B827" s="30" t="s">
        <v>3156</v>
      </c>
      <c r="C827" s="35" t="n">
        <v>6930</v>
      </c>
      <c r="D827" s="30" t="s">
        <v>237</v>
      </c>
      <c r="E827" s="33" t="n">
        <f aca="false">(C827*1.2)</f>
        <v>8316</v>
      </c>
    </row>
    <row r="828" customFormat="false" ht="14.15" hidden="false" customHeight="false" outlineLevel="0" collapsed="false">
      <c r="A828" s="29" t="s">
        <v>866</v>
      </c>
      <c r="B828" s="30" t="s">
        <v>3157</v>
      </c>
      <c r="C828" s="35" t="n">
        <v>9240</v>
      </c>
      <c r="D828" s="30" t="s">
        <v>235</v>
      </c>
      <c r="E828" s="33" t="n">
        <f aca="false">(C828*1.2)</f>
        <v>11088</v>
      </c>
    </row>
    <row r="829" customFormat="false" ht="14.15" hidden="false" customHeight="false" outlineLevel="0" collapsed="false">
      <c r="A829" s="29" t="s">
        <v>867</v>
      </c>
      <c r="B829" s="30" t="s">
        <v>3159</v>
      </c>
      <c r="C829" s="35" t="n">
        <v>11550</v>
      </c>
      <c r="D829" s="30" t="s">
        <v>472</v>
      </c>
      <c r="E829" s="33" t="n">
        <f aca="false">(C829*1.2)</f>
        <v>13860</v>
      </c>
    </row>
    <row r="830" customFormat="false" ht="14.15" hidden="false" customHeight="false" outlineLevel="0" collapsed="false">
      <c r="A830" s="29" t="s">
        <v>868</v>
      </c>
      <c r="B830" s="30" t="s">
        <v>3161</v>
      </c>
      <c r="C830" s="35" t="n">
        <v>13860</v>
      </c>
      <c r="D830" s="30" t="s">
        <v>399</v>
      </c>
      <c r="E830" s="33" t="n">
        <f aca="false">(C830*1.2)</f>
        <v>16632</v>
      </c>
    </row>
    <row r="831" customFormat="false" ht="14.15" hidden="false" customHeight="false" outlineLevel="0" collapsed="false">
      <c r="A831" s="29" t="s">
        <v>869</v>
      </c>
      <c r="B831" s="30" t="s">
        <v>3163</v>
      </c>
      <c r="C831" s="35" t="n">
        <v>16170</v>
      </c>
      <c r="D831" s="30" t="s">
        <v>514</v>
      </c>
      <c r="E831" s="33" t="n">
        <f aca="false">(C831*1.2)</f>
        <v>19404</v>
      </c>
    </row>
    <row r="832" customFormat="false" ht="14.15" hidden="false" customHeight="false" outlineLevel="0" collapsed="false">
      <c r="A832" s="29" t="s">
        <v>870</v>
      </c>
      <c r="B832" s="30" t="s">
        <v>3165</v>
      </c>
      <c r="C832" s="35" t="n">
        <v>18480</v>
      </c>
      <c r="D832" s="30" t="s">
        <v>506</v>
      </c>
      <c r="E832" s="33" t="n">
        <f aca="false">(C832*1.2)</f>
        <v>22176</v>
      </c>
    </row>
    <row r="833" customFormat="false" ht="14.15" hidden="false" customHeight="false" outlineLevel="0" collapsed="false">
      <c r="A833" s="29" t="s">
        <v>871</v>
      </c>
      <c r="B833" s="30" t="s">
        <v>3167</v>
      </c>
      <c r="C833" s="35" t="n">
        <v>20790</v>
      </c>
      <c r="D833" s="30" t="s">
        <v>648</v>
      </c>
      <c r="E833" s="33" t="n">
        <f aca="false">(C833*1.2)</f>
        <v>24948</v>
      </c>
    </row>
    <row r="834" customFormat="false" ht="14.15" hidden="false" customHeight="false" outlineLevel="0" collapsed="false">
      <c r="A834" s="29" t="s">
        <v>872</v>
      </c>
      <c r="B834" s="30" t="s">
        <v>3169</v>
      </c>
      <c r="C834" s="35" t="n">
        <v>23100</v>
      </c>
      <c r="D834" s="30" t="s">
        <v>635</v>
      </c>
      <c r="E834" s="33" t="n">
        <f aca="false">(C834*1.2)</f>
        <v>27720</v>
      </c>
    </row>
    <row r="835" customFormat="false" ht="14.15" hidden="false" customHeight="false" outlineLevel="0" collapsed="false">
      <c r="A835" s="29" t="s">
        <v>873</v>
      </c>
      <c r="B835" s="30" t="s">
        <v>3171</v>
      </c>
      <c r="C835" s="35" t="n">
        <v>12505</v>
      </c>
      <c r="D835" s="30" t="s">
        <v>514</v>
      </c>
      <c r="E835" s="33" t="n">
        <f aca="false">(C835*1.2)</f>
        <v>15006</v>
      </c>
    </row>
    <row r="836" customFormat="false" ht="14.15" hidden="false" customHeight="false" outlineLevel="0" collapsed="false">
      <c r="A836" s="29" t="s">
        <v>874</v>
      </c>
      <c r="B836" s="30" t="s">
        <v>3173</v>
      </c>
      <c r="C836" s="35" t="n">
        <v>12505</v>
      </c>
      <c r="D836" s="30" t="s">
        <v>514</v>
      </c>
      <c r="E836" s="33" t="n">
        <f aca="false">(C836*1.2)</f>
        <v>15006</v>
      </c>
    </row>
    <row r="837" customFormat="false" ht="14.15" hidden="false" customHeight="false" outlineLevel="0" collapsed="false">
      <c r="A837" s="29" t="s">
        <v>875</v>
      </c>
      <c r="B837" s="30" t="s">
        <v>3174</v>
      </c>
      <c r="C837" s="35" t="n">
        <v>12505</v>
      </c>
      <c r="D837" s="30" t="s">
        <v>514</v>
      </c>
      <c r="E837" s="33" t="n">
        <f aca="false">(C837*1.2)</f>
        <v>15006</v>
      </c>
    </row>
    <row r="838" customFormat="false" ht="14.15" hidden="false" customHeight="false" outlineLevel="0" collapsed="false">
      <c r="A838" s="29" t="s">
        <v>876</v>
      </c>
      <c r="B838" s="30" t="s">
        <v>3175</v>
      </c>
      <c r="C838" s="35" t="n">
        <v>12505</v>
      </c>
      <c r="D838" s="30" t="s">
        <v>514</v>
      </c>
      <c r="E838" s="33" t="n">
        <f aca="false">(C838*1.2)</f>
        <v>15006</v>
      </c>
    </row>
    <row r="839" customFormat="false" ht="14.15" hidden="false" customHeight="false" outlineLevel="0" collapsed="false">
      <c r="A839" s="29" t="s">
        <v>877</v>
      </c>
      <c r="B839" s="30" t="s">
        <v>3176</v>
      </c>
      <c r="C839" s="35" t="n">
        <v>12505</v>
      </c>
      <c r="D839" s="30" t="s">
        <v>514</v>
      </c>
      <c r="E839" s="33" t="n">
        <f aca="false">(C839*1.2)</f>
        <v>15006</v>
      </c>
    </row>
    <row r="840" customFormat="false" ht="14.15" hidden="false" customHeight="false" outlineLevel="0" collapsed="false">
      <c r="A840" s="29" t="s">
        <v>878</v>
      </c>
      <c r="B840" s="30" t="s">
        <v>3177</v>
      </c>
      <c r="C840" s="35" t="n">
        <v>5865</v>
      </c>
      <c r="D840" s="30" t="s">
        <v>648</v>
      </c>
      <c r="E840" s="33" t="n">
        <f aca="false">(C840*1.2)</f>
        <v>7038</v>
      </c>
    </row>
    <row r="841" customFormat="false" ht="14.15" hidden="false" customHeight="false" outlineLevel="0" collapsed="false">
      <c r="A841" s="29" t="s">
        <v>879</v>
      </c>
      <c r="B841" s="30" t="s">
        <v>3179</v>
      </c>
      <c r="C841" s="35" t="n">
        <v>5015</v>
      </c>
      <c r="D841" s="30" t="s">
        <v>285</v>
      </c>
      <c r="E841" s="33" t="n">
        <f aca="false">(C841*1.2)</f>
        <v>6018</v>
      </c>
    </row>
    <row r="842" customFormat="false" ht="14.15" hidden="false" customHeight="false" outlineLevel="0" collapsed="false">
      <c r="A842" s="29" t="s">
        <v>880</v>
      </c>
      <c r="B842" s="30" t="s">
        <v>3181</v>
      </c>
      <c r="C842" s="35" t="n">
        <v>6120</v>
      </c>
      <c r="D842" s="30" t="s">
        <v>285</v>
      </c>
      <c r="E842" s="33" t="n">
        <f aca="false">(C842*1.2)</f>
        <v>7344</v>
      </c>
    </row>
    <row r="843" customFormat="false" ht="26.85" hidden="false" customHeight="false" outlineLevel="0" collapsed="false">
      <c r="A843" s="29" t="s">
        <v>881</v>
      </c>
      <c r="B843" s="30" t="s">
        <v>3183</v>
      </c>
      <c r="C843" s="35" t="n">
        <v>7642</v>
      </c>
      <c r="D843" s="30" t="s">
        <v>285</v>
      </c>
      <c r="E843" s="33" t="n">
        <f aca="false">(C843*1.2)</f>
        <v>9170.4</v>
      </c>
    </row>
    <row r="844" customFormat="false" ht="14.15" hidden="false" customHeight="false" outlineLevel="0" collapsed="false">
      <c r="A844" s="29" t="s">
        <v>882</v>
      </c>
      <c r="B844" s="30" t="s">
        <v>3185</v>
      </c>
      <c r="C844" s="35" t="n">
        <v>8585</v>
      </c>
      <c r="D844" s="30" t="s">
        <v>285</v>
      </c>
      <c r="E844" s="33" t="n">
        <f aca="false">(C844*1.2)</f>
        <v>10302</v>
      </c>
    </row>
    <row r="845" customFormat="false" ht="14.15" hidden="false" customHeight="false" outlineLevel="0" collapsed="false">
      <c r="A845" s="29" t="s">
        <v>883</v>
      </c>
      <c r="B845" s="30" t="s">
        <v>3187</v>
      </c>
      <c r="C845" s="35" t="n">
        <v>11475</v>
      </c>
      <c r="D845" s="30" t="s">
        <v>285</v>
      </c>
      <c r="E845" s="33" t="n">
        <f aca="false">(C845*1.2)</f>
        <v>13770</v>
      </c>
    </row>
    <row r="846" customFormat="false" ht="14.15" hidden="false" customHeight="false" outlineLevel="0" collapsed="false">
      <c r="A846" s="29" t="s">
        <v>884</v>
      </c>
      <c r="B846" s="30" t="s">
        <v>3189</v>
      </c>
      <c r="C846" s="35" t="n">
        <v>13252</v>
      </c>
      <c r="D846" s="30" t="s">
        <v>285</v>
      </c>
      <c r="E846" s="33" t="n">
        <f aca="false">(C846*1.2)</f>
        <v>15902.4</v>
      </c>
    </row>
    <row r="847" customFormat="false" ht="14.15" hidden="false" customHeight="false" outlineLevel="0" collapsed="false">
      <c r="A847" s="29" t="s">
        <v>885</v>
      </c>
      <c r="B847" s="30" t="s">
        <v>3191</v>
      </c>
      <c r="C847" s="35" t="n">
        <v>6375</v>
      </c>
      <c r="D847" s="30" t="s">
        <v>285</v>
      </c>
      <c r="E847" s="33" t="n">
        <f aca="false">(C847*1.2)</f>
        <v>7650</v>
      </c>
    </row>
    <row r="848" customFormat="false" ht="14.15" hidden="false" customHeight="false" outlineLevel="0" collapsed="false">
      <c r="A848" s="29" t="s">
        <v>886</v>
      </c>
      <c r="B848" s="30" t="s">
        <v>3193</v>
      </c>
      <c r="C848" s="35" t="n">
        <v>8415</v>
      </c>
      <c r="D848" s="30" t="s">
        <v>285</v>
      </c>
      <c r="E848" s="33" t="n">
        <f aca="false">(C848*1.2)</f>
        <v>10098</v>
      </c>
    </row>
    <row r="849" customFormat="false" ht="14.15" hidden="false" customHeight="false" outlineLevel="0" collapsed="false">
      <c r="A849" s="29" t="s">
        <v>887</v>
      </c>
      <c r="B849" s="30" t="s">
        <v>3195</v>
      </c>
      <c r="C849" s="35" t="n">
        <v>8415</v>
      </c>
      <c r="D849" s="30" t="s">
        <v>285</v>
      </c>
      <c r="E849" s="33" t="n">
        <f aca="false">(C849*1.2)</f>
        <v>10098</v>
      </c>
    </row>
    <row r="850" customFormat="false" ht="14.15" hidden="false" customHeight="false" outlineLevel="0" collapsed="false">
      <c r="A850" s="29" t="s">
        <v>888</v>
      </c>
      <c r="B850" s="30" t="s">
        <v>3196</v>
      </c>
      <c r="C850" s="35" t="n">
        <v>10625</v>
      </c>
      <c r="D850" s="30" t="s">
        <v>285</v>
      </c>
      <c r="E850" s="33" t="n">
        <f aca="false">(C850*1.2)</f>
        <v>12750</v>
      </c>
    </row>
    <row r="851" customFormat="false" ht="14.15" hidden="false" customHeight="false" outlineLevel="0" collapsed="false">
      <c r="A851" s="29" t="s">
        <v>889</v>
      </c>
      <c r="B851" s="30" t="s">
        <v>3198</v>
      </c>
      <c r="C851" s="35" t="n">
        <v>5525</v>
      </c>
      <c r="D851" s="30" t="s">
        <v>285</v>
      </c>
      <c r="E851" s="33" t="n">
        <f aca="false">(C851*1.2)</f>
        <v>6630</v>
      </c>
    </row>
    <row r="852" customFormat="false" ht="14.15" hidden="false" customHeight="false" outlineLevel="0" collapsed="false">
      <c r="A852" s="29" t="s">
        <v>890</v>
      </c>
      <c r="B852" s="30" t="s">
        <v>3200</v>
      </c>
      <c r="C852" s="35" t="n">
        <v>5525</v>
      </c>
      <c r="D852" s="30" t="s">
        <v>648</v>
      </c>
      <c r="E852" s="33" t="n">
        <f aca="false">(C852*1.2)</f>
        <v>6630</v>
      </c>
    </row>
    <row r="853" customFormat="false" ht="14.15" hidden="false" customHeight="false" outlineLevel="0" collapsed="false">
      <c r="A853" s="29" t="s">
        <v>891</v>
      </c>
      <c r="B853" s="30" t="s">
        <v>3201</v>
      </c>
      <c r="C853" s="35" t="n">
        <v>5525</v>
      </c>
      <c r="D853" s="30" t="s">
        <v>648</v>
      </c>
      <c r="E853" s="33" t="n">
        <f aca="false">(C853*1.2)</f>
        <v>6630</v>
      </c>
    </row>
    <row r="854" customFormat="false" ht="14.15" hidden="false" customHeight="false" outlineLevel="0" collapsed="false">
      <c r="A854" s="29" t="s">
        <v>892</v>
      </c>
      <c r="B854" s="30" t="s">
        <v>3202</v>
      </c>
      <c r="C854" s="35" t="n">
        <v>8415</v>
      </c>
      <c r="D854" s="30" t="s">
        <v>648</v>
      </c>
      <c r="E854" s="33" t="n">
        <f aca="false">(C854*1.2)</f>
        <v>10098</v>
      </c>
    </row>
    <row r="855" customFormat="false" ht="14.15" hidden="false" customHeight="false" outlineLevel="0" collapsed="false">
      <c r="A855" s="29" t="s">
        <v>893</v>
      </c>
      <c r="B855" s="30" t="s">
        <v>3203</v>
      </c>
      <c r="C855" s="35" t="n">
        <v>5955</v>
      </c>
      <c r="D855" s="30" t="s">
        <v>648</v>
      </c>
      <c r="E855" s="33" t="n">
        <f aca="false">(C855*1.2)</f>
        <v>7146</v>
      </c>
    </row>
    <row r="856" customFormat="false" ht="14.15" hidden="false" customHeight="false" outlineLevel="0" collapsed="false">
      <c r="A856" s="29" t="s">
        <v>894</v>
      </c>
      <c r="B856" s="30" t="s">
        <v>3205</v>
      </c>
      <c r="C856" s="35" t="n">
        <v>10085</v>
      </c>
      <c r="D856" s="30" t="s">
        <v>237</v>
      </c>
      <c r="E856" s="33" t="n">
        <f aca="false">(C856*1.2)</f>
        <v>12102</v>
      </c>
    </row>
    <row r="857" customFormat="false" ht="14.15" hidden="false" customHeight="false" outlineLevel="0" collapsed="false">
      <c r="A857" s="29" t="s">
        <v>895</v>
      </c>
      <c r="B857" s="30" t="s">
        <v>3207</v>
      </c>
      <c r="C857" s="35" t="n">
        <v>1115</v>
      </c>
      <c r="D857" s="30" t="s">
        <v>31</v>
      </c>
      <c r="E857" s="33" t="n">
        <f aca="false">(C857*1.66)</f>
        <v>1850.9</v>
      </c>
    </row>
    <row r="858" customFormat="false" ht="14.15" hidden="false" customHeight="false" outlineLevel="0" collapsed="false">
      <c r="A858" s="29" t="s">
        <v>896</v>
      </c>
      <c r="B858" s="30" t="s">
        <v>3209</v>
      </c>
      <c r="C858" s="31" t="n">
        <v>510</v>
      </c>
      <c r="D858" s="30" t="s">
        <v>31</v>
      </c>
      <c r="E858" s="33" t="n">
        <f aca="false">(C858*2.5)</f>
        <v>1275</v>
      </c>
    </row>
    <row r="859" customFormat="false" ht="14.15" hidden="false" customHeight="false" outlineLevel="0" collapsed="false">
      <c r="A859" s="29" t="s">
        <v>897</v>
      </c>
      <c r="B859" s="30" t="s">
        <v>3210</v>
      </c>
      <c r="C859" s="35" t="n">
        <v>1115</v>
      </c>
      <c r="D859" s="30" t="s">
        <v>31</v>
      </c>
      <c r="E859" s="33" t="n">
        <f aca="false">(C859*1.66)</f>
        <v>1850.9</v>
      </c>
    </row>
    <row r="860" customFormat="false" ht="14.15" hidden="false" customHeight="false" outlineLevel="0" collapsed="false">
      <c r="A860" s="29" t="s">
        <v>898</v>
      </c>
      <c r="B860" s="30" t="s">
        <v>3211</v>
      </c>
      <c r="C860" s="35" t="n">
        <v>16925</v>
      </c>
      <c r="D860" s="30" t="s">
        <v>506</v>
      </c>
      <c r="E860" s="33" t="n">
        <f aca="false">(C860*1.2)</f>
        <v>20310</v>
      </c>
    </row>
    <row r="861" customFormat="false" ht="14.15" hidden="false" customHeight="false" outlineLevel="0" collapsed="false">
      <c r="A861" s="29" t="s">
        <v>899</v>
      </c>
      <c r="B861" s="30" t="s">
        <v>3213</v>
      </c>
      <c r="C861" s="35" t="n">
        <v>21155</v>
      </c>
      <c r="D861" s="30" t="s">
        <v>506</v>
      </c>
      <c r="E861" s="33" t="n">
        <f aca="false">(C861*1.2)</f>
        <v>25386</v>
      </c>
    </row>
    <row r="862" customFormat="false" ht="14.15" hidden="false" customHeight="false" outlineLevel="0" collapsed="false">
      <c r="A862" s="29" t="s">
        <v>900</v>
      </c>
      <c r="B862" s="30" t="s">
        <v>3215</v>
      </c>
      <c r="C862" s="35" t="n">
        <v>21175</v>
      </c>
      <c r="D862" s="30" t="s">
        <v>506</v>
      </c>
      <c r="E862" s="33" t="n">
        <f aca="false">(C862*1.2)</f>
        <v>25410</v>
      </c>
    </row>
    <row r="863" customFormat="false" ht="14.15" hidden="false" customHeight="false" outlineLevel="0" collapsed="false">
      <c r="A863" s="29" t="s">
        <v>901</v>
      </c>
      <c r="B863" s="30" t="s">
        <v>3217</v>
      </c>
      <c r="C863" s="35" t="n">
        <v>10155</v>
      </c>
      <c r="D863" s="30" t="s">
        <v>472</v>
      </c>
      <c r="E863" s="33" t="n">
        <f aca="false">(C863*1.2)</f>
        <v>12186</v>
      </c>
    </row>
    <row r="864" customFormat="false" ht="14.15" hidden="false" customHeight="false" outlineLevel="0" collapsed="false">
      <c r="A864" s="29" t="s">
        <v>902</v>
      </c>
      <c r="B864" s="30" t="s">
        <v>3220</v>
      </c>
      <c r="C864" s="31" t="n">
        <v>730</v>
      </c>
      <c r="D864" s="30" t="s">
        <v>237</v>
      </c>
      <c r="E864" s="33" t="n">
        <f aca="false">(C864*2)</f>
        <v>1460</v>
      </c>
    </row>
    <row r="865" customFormat="false" ht="14.15" hidden="false" customHeight="false" outlineLevel="0" collapsed="false">
      <c r="A865" s="29" t="s">
        <v>903</v>
      </c>
      <c r="B865" s="30" t="s">
        <v>3221</v>
      </c>
      <c r="C865" s="31" t="n">
        <v>330</v>
      </c>
      <c r="D865" s="32" t="n">
        <v>1</v>
      </c>
      <c r="E865" s="33" t="n">
        <f aca="false">(C865*3)</f>
        <v>990</v>
      </c>
    </row>
    <row r="866" customFormat="false" ht="14.15" hidden="false" customHeight="false" outlineLevel="0" collapsed="false">
      <c r="A866" s="29" t="s">
        <v>904</v>
      </c>
      <c r="B866" s="30" t="s">
        <v>3222</v>
      </c>
      <c r="C866" s="31" t="n">
        <v>370</v>
      </c>
      <c r="D866" s="30" t="s">
        <v>237</v>
      </c>
      <c r="E866" s="33" t="n">
        <f aca="false">(C866*2.7)</f>
        <v>999</v>
      </c>
    </row>
    <row r="867" customFormat="false" ht="14.15" hidden="false" customHeight="false" outlineLevel="0" collapsed="false">
      <c r="A867" s="29" t="s">
        <v>905</v>
      </c>
      <c r="B867" s="30" t="s">
        <v>3223</v>
      </c>
      <c r="C867" s="31" t="n">
        <v>490</v>
      </c>
      <c r="D867" s="30" t="s">
        <v>235</v>
      </c>
      <c r="E867" s="33" t="n">
        <f aca="false">(C867*2.5)</f>
        <v>1225</v>
      </c>
    </row>
    <row r="868" customFormat="false" ht="14.15" hidden="false" customHeight="false" outlineLevel="0" collapsed="false">
      <c r="A868" s="29" t="s">
        <v>906</v>
      </c>
      <c r="B868" s="30" t="s">
        <v>3224</v>
      </c>
      <c r="C868" s="31" t="n">
        <v>355</v>
      </c>
      <c r="D868" s="30" t="s">
        <v>56</v>
      </c>
      <c r="E868" s="33" t="n">
        <f aca="false">(C868*2.8)</f>
        <v>994</v>
      </c>
    </row>
    <row r="869" customFormat="false" ht="14.15" hidden="false" customHeight="false" outlineLevel="0" collapsed="false">
      <c r="A869" s="29" t="s">
        <v>907</v>
      </c>
      <c r="B869" s="30" t="s">
        <v>3225</v>
      </c>
      <c r="C869" s="31" t="n">
        <v>540</v>
      </c>
      <c r="D869" s="30" t="s">
        <v>399</v>
      </c>
      <c r="E869" s="33" t="n">
        <f aca="false">(C869*2.45)</f>
        <v>1323</v>
      </c>
    </row>
    <row r="870" customFormat="false" ht="14.15" hidden="false" customHeight="false" outlineLevel="0" collapsed="false">
      <c r="A870" s="29" t="s">
        <v>908</v>
      </c>
      <c r="B870" s="30" t="s">
        <v>3226</v>
      </c>
      <c r="C870" s="31" t="n">
        <v>695</v>
      </c>
      <c r="D870" s="30" t="s">
        <v>135</v>
      </c>
      <c r="E870" s="33" t="n">
        <f aca="false">(C870*2)</f>
        <v>1390</v>
      </c>
    </row>
    <row r="871" customFormat="false" ht="14.15" hidden="false" customHeight="false" outlineLevel="0" collapsed="false">
      <c r="A871" s="29" t="s">
        <v>909</v>
      </c>
      <c r="B871" s="30" t="s">
        <v>3227</v>
      </c>
      <c r="C871" s="31" t="n">
        <v>455</v>
      </c>
      <c r="D871" s="30" t="s">
        <v>237</v>
      </c>
      <c r="E871" s="33" t="n">
        <f aca="false">(C871*2.5)</f>
        <v>1137.5</v>
      </c>
    </row>
    <row r="872" customFormat="false" ht="14.15" hidden="false" customHeight="false" outlineLevel="0" collapsed="false">
      <c r="A872" s="29" t="s">
        <v>910</v>
      </c>
      <c r="B872" s="30" t="s">
        <v>3228</v>
      </c>
      <c r="C872" s="31" t="n">
        <v>825</v>
      </c>
      <c r="D872" s="32" t="n">
        <v>1</v>
      </c>
      <c r="E872" s="33" t="n">
        <f aca="false">(C872*1.87)</f>
        <v>1542.75</v>
      </c>
    </row>
    <row r="873" customFormat="false" ht="14.15" hidden="false" customHeight="false" outlineLevel="0" collapsed="false">
      <c r="A873" s="29" t="s">
        <v>911</v>
      </c>
      <c r="B873" s="30" t="s">
        <v>3229</v>
      </c>
      <c r="C873" s="31" t="n">
        <v>430</v>
      </c>
      <c r="D873" s="30" t="s">
        <v>56</v>
      </c>
      <c r="E873" s="33" t="n">
        <f aca="false">(C873*2.5)</f>
        <v>1075</v>
      </c>
    </row>
    <row r="874" customFormat="false" ht="14.15" hidden="false" customHeight="false" outlineLevel="0" collapsed="false">
      <c r="A874" s="29" t="s">
        <v>912</v>
      </c>
      <c r="B874" s="30" t="s">
        <v>3230</v>
      </c>
      <c r="C874" s="31" t="n">
        <v>580</v>
      </c>
      <c r="D874" s="30" t="s">
        <v>279</v>
      </c>
      <c r="E874" s="33" t="n">
        <f aca="false">(C874*2.3)</f>
        <v>1334</v>
      </c>
    </row>
    <row r="875" customFormat="false" ht="14.15" hidden="false" customHeight="false" outlineLevel="0" collapsed="false">
      <c r="A875" s="29" t="s">
        <v>913</v>
      </c>
      <c r="B875" s="30" t="s">
        <v>3231</v>
      </c>
      <c r="C875" s="31" t="n">
        <v>330</v>
      </c>
      <c r="D875" s="30" t="s">
        <v>237</v>
      </c>
      <c r="E875" s="33" t="n">
        <f aca="false">(C875*3)</f>
        <v>990</v>
      </c>
    </row>
    <row r="876" customFormat="false" ht="14.15" hidden="false" customHeight="false" outlineLevel="0" collapsed="false">
      <c r="A876" s="29" t="s">
        <v>914</v>
      </c>
      <c r="B876" s="30" t="s">
        <v>3232</v>
      </c>
      <c r="C876" s="31" t="n">
        <v>265</v>
      </c>
      <c r="D876" s="30" t="s">
        <v>237</v>
      </c>
      <c r="E876" s="33" t="n">
        <f aca="false">(C876*3)</f>
        <v>795</v>
      </c>
    </row>
    <row r="877" customFormat="false" ht="14.15" hidden="false" customHeight="false" outlineLevel="0" collapsed="false">
      <c r="A877" s="29" t="s">
        <v>915</v>
      </c>
      <c r="B877" s="30" t="s">
        <v>3233</v>
      </c>
      <c r="C877" s="31" t="n">
        <v>455</v>
      </c>
      <c r="D877" s="30" t="s">
        <v>237</v>
      </c>
      <c r="E877" s="33" t="n">
        <f aca="false">(C877*2.5)</f>
        <v>1137.5</v>
      </c>
    </row>
    <row r="878" customFormat="false" ht="14.15" hidden="false" customHeight="false" outlineLevel="0" collapsed="false">
      <c r="A878" s="29" t="s">
        <v>916</v>
      </c>
      <c r="B878" s="30" t="s">
        <v>3234</v>
      </c>
      <c r="C878" s="31" t="n">
        <v>165</v>
      </c>
      <c r="D878" s="32" t="n">
        <v>1</v>
      </c>
      <c r="E878" s="33" t="n">
        <f aca="false">(C878*3)</f>
        <v>495</v>
      </c>
    </row>
    <row r="879" customFormat="false" ht="14.15" hidden="false" customHeight="false" outlineLevel="0" collapsed="false">
      <c r="A879" s="29" t="s">
        <v>917</v>
      </c>
      <c r="B879" s="30" t="s">
        <v>3235</v>
      </c>
      <c r="C879" s="31" t="n">
        <v>450</v>
      </c>
      <c r="D879" s="30" t="s">
        <v>279</v>
      </c>
      <c r="E879" s="33" t="n">
        <f aca="false">(C879*2.5)</f>
        <v>1125</v>
      </c>
    </row>
    <row r="880" customFormat="false" ht="14.15" hidden="false" customHeight="false" outlineLevel="0" collapsed="false">
      <c r="A880" s="29" t="s">
        <v>918</v>
      </c>
      <c r="B880" s="30" t="s">
        <v>3236</v>
      </c>
      <c r="C880" s="31" t="n">
        <v>440</v>
      </c>
      <c r="D880" s="30" t="s">
        <v>279</v>
      </c>
      <c r="E880" s="33" t="n">
        <f aca="false">(C880*2.5)</f>
        <v>1100</v>
      </c>
    </row>
    <row r="881" customFormat="false" ht="14.15" hidden="false" customHeight="false" outlineLevel="0" collapsed="false">
      <c r="A881" s="29" t="s">
        <v>919</v>
      </c>
      <c r="B881" s="30" t="s">
        <v>3237</v>
      </c>
      <c r="C881" s="31" t="n">
        <v>550</v>
      </c>
      <c r="D881" s="30" t="s">
        <v>56</v>
      </c>
      <c r="E881" s="33" t="n">
        <f aca="false">(C881*2.42)</f>
        <v>1331</v>
      </c>
    </row>
    <row r="882" customFormat="false" ht="14.15" hidden="false" customHeight="false" outlineLevel="0" collapsed="false">
      <c r="A882" s="29" t="s">
        <v>920</v>
      </c>
      <c r="B882" s="30" t="s">
        <v>3238</v>
      </c>
      <c r="C882" s="31" t="n">
        <v>520</v>
      </c>
      <c r="D882" s="30" t="s">
        <v>279</v>
      </c>
      <c r="E882" s="33" t="n">
        <f aca="false">(C882*2.48)</f>
        <v>1289.6</v>
      </c>
    </row>
    <row r="883" customFormat="false" ht="14.15" hidden="false" customHeight="false" outlineLevel="0" collapsed="false">
      <c r="A883" s="29" t="s">
        <v>921</v>
      </c>
      <c r="B883" s="30" t="s">
        <v>3239</v>
      </c>
      <c r="C883" s="31" t="n">
        <v>680</v>
      </c>
      <c r="D883" s="30" t="s">
        <v>237</v>
      </c>
      <c r="E883" s="33" t="n">
        <f aca="false">(C883*2)</f>
        <v>1360</v>
      </c>
    </row>
    <row r="884" customFormat="false" ht="14.15" hidden="false" customHeight="false" outlineLevel="0" collapsed="false">
      <c r="A884" s="29" t="s">
        <v>922</v>
      </c>
      <c r="B884" s="30" t="s">
        <v>3240</v>
      </c>
      <c r="C884" s="31" t="n">
        <v>520</v>
      </c>
      <c r="D884" s="30" t="s">
        <v>237</v>
      </c>
      <c r="E884" s="33" t="n">
        <f aca="false">(C884*2.48)</f>
        <v>1289.6</v>
      </c>
    </row>
    <row r="885" customFormat="false" ht="14.15" hidden="false" customHeight="false" outlineLevel="0" collapsed="false">
      <c r="A885" s="29" t="s">
        <v>923</v>
      </c>
      <c r="B885" s="30" t="s">
        <v>3241</v>
      </c>
      <c r="C885" s="31" t="n">
        <v>585</v>
      </c>
      <c r="D885" s="30" t="s">
        <v>399</v>
      </c>
      <c r="E885" s="33" t="n">
        <f aca="false">(C885*2.28)</f>
        <v>1333.8</v>
      </c>
    </row>
    <row r="886" customFormat="false" ht="14.15" hidden="false" customHeight="false" outlineLevel="0" collapsed="false">
      <c r="A886" s="29" t="s">
        <v>924</v>
      </c>
      <c r="B886" s="30" t="s">
        <v>3242</v>
      </c>
      <c r="C886" s="31" t="n">
        <v>640</v>
      </c>
      <c r="D886" s="30" t="s">
        <v>56</v>
      </c>
      <c r="E886" s="33" t="n">
        <f aca="false">(C886*2.09)</f>
        <v>1337.6</v>
      </c>
    </row>
    <row r="887" customFormat="false" ht="14.15" hidden="false" customHeight="false" outlineLevel="0" collapsed="false">
      <c r="A887" s="29" t="s">
        <v>925</v>
      </c>
      <c r="B887" s="30" t="s">
        <v>3243</v>
      </c>
      <c r="C887" s="31" t="n">
        <v>485</v>
      </c>
      <c r="D887" s="30" t="s">
        <v>279</v>
      </c>
      <c r="E887" s="33" t="n">
        <f aca="false">(C887*2.5)</f>
        <v>1212.5</v>
      </c>
    </row>
    <row r="888" customFormat="false" ht="26.85" hidden="false" customHeight="false" outlineLevel="0" collapsed="false">
      <c r="A888" s="29" t="s">
        <v>926</v>
      </c>
      <c r="B888" s="30" t="s">
        <v>3244</v>
      </c>
      <c r="C888" s="31" t="n">
        <v>440</v>
      </c>
      <c r="D888" s="30" t="s">
        <v>279</v>
      </c>
      <c r="E888" s="33" t="n">
        <f aca="false">(C888*2.5)</f>
        <v>1100</v>
      </c>
    </row>
    <row r="889" customFormat="false" ht="26.85" hidden="false" customHeight="false" outlineLevel="0" collapsed="false">
      <c r="A889" s="29" t="s">
        <v>927</v>
      </c>
      <c r="B889" s="30" t="s">
        <v>3245</v>
      </c>
      <c r="C889" s="31" t="n">
        <v>640</v>
      </c>
      <c r="D889" s="30" t="s">
        <v>279</v>
      </c>
      <c r="E889" s="33" t="n">
        <f aca="false">(C889*2.09)</f>
        <v>1337.6</v>
      </c>
    </row>
    <row r="890" customFormat="false" ht="14.15" hidden="false" customHeight="false" outlineLevel="0" collapsed="false">
      <c r="A890" s="29" t="s">
        <v>928</v>
      </c>
      <c r="B890" s="30" t="s">
        <v>3246</v>
      </c>
      <c r="C890" s="31" t="n">
        <v>595</v>
      </c>
      <c r="D890" s="30" t="s">
        <v>56</v>
      </c>
      <c r="E890" s="33" t="n">
        <f aca="false">(C890*2.24)</f>
        <v>1332.8</v>
      </c>
    </row>
    <row r="891" customFormat="false" ht="39.55" hidden="false" customHeight="false" outlineLevel="0" collapsed="false">
      <c r="A891" s="29" t="s">
        <v>929</v>
      </c>
      <c r="B891" s="30" t="s">
        <v>3247</v>
      </c>
      <c r="C891" s="31" t="n">
        <v>595</v>
      </c>
      <c r="D891" s="30" t="s">
        <v>56</v>
      </c>
      <c r="E891" s="33" t="n">
        <f aca="false">(C891*2.24)</f>
        <v>1332.8</v>
      </c>
    </row>
    <row r="892" customFormat="false" ht="26.85" hidden="false" customHeight="false" outlineLevel="0" collapsed="false">
      <c r="A892" s="29" t="s">
        <v>930</v>
      </c>
      <c r="B892" s="30" t="s">
        <v>3248</v>
      </c>
      <c r="C892" s="31" t="n">
        <v>440</v>
      </c>
      <c r="D892" s="30" t="s">
        <v>279</v>
      </c>
      <c r="E892" s="33" t="n">
        <f aca="false">(C892*2.5)</f>
        <v>1100</v>
      </c>
    </row>
    <row r="893" customFormat="false" ht="14.15" hidden="false" customHeight="false" outlineLevel="0" collapsed="false">
      <c r="A893" s="29" t="s">
        <v>931</v>
      </c>
      <c r="B893" s="30" t="s">
        <v>3249</v>
      </c>
      <c r="C893" s="31" t="n">
        <v>640</v>
      </c>
      <c r="D893" s="30" t="s">
        <v>237</v>
      </c>
      <c r="E893" s="33" t="n">
        <f aca="false">(C893*2.09)</f>
        <v>1337.6</v>
      </c>
    </row>
    <row r="894" customFormat="false" ht="26.85" hidden="false" customHeight="false" outlineLevel="0" collapsed="false">
      <c r="A894" s="29" t="s">
        <v>932</v>
      </c>
      <c r="B894" s="30" t="s">
        <v>3250</v>
      </c>
      <c r="C894" s="31" t="n">
        <v>640</v>
      </c>
      <c r="D894" s="30" t="s">
        <v>237</v>
      </c>
      <c r="E894" s="33" t="n">
        <f aca="false">(C894*2.09)</f>
        <v>1337.6</v>
      </c>
    </row>
    <row r="895" customFormat="false" ht="14.15" hidden="false" customHeight="false" outlineLevel="0" collapsed="false">
      <c r="A895" s="29" t="s">
        <v>933</v>
      </c>
      <c r="B895" s="30" t="s">
        <v>3251</v>
      </c>
      <c r="C895" s="31" t="n">
        <v>570</v>
      </c>
      <c r="D895" s="30" t="s">
        <v>279</v>
      </c>
      <c r="E895" s="33" t="n">
        <f aca="false">(C895*2.35)</f>
        <v>1339.5</v>
      </c>
    </row>
    <row r="896" customFormat="false" ht="14.15" hidden="false" customHeight="false" outlineLevel="0" collapsed="false">
      <c r="A896" s="29" t="s">
        <v>934</v>
      </c>
      <c r="B896" s="30" t="s">
        <v>3252</v>
      </c>
      <c r="C896" s="31" t="n">
        <v>440</v>
      </c>
      <c r="D896" s="30" t="s">
        <v>56</v>
      </c>
      <c r="E896" s="33" t="n">
        <f aca="false">(C896*2.5)</f>
        <v>1100</v>
      </c>
    </row>
    <row r="897" customFormat="false" ht="14.15" hidden="false" customHeight="false" outlineLevel="0" collapsed="false">
      <c r="A897" s="29" t="s">
        <v>935</v>
      </c>
      <c r="B897" s="30" t="s">
        <v>3253</v>
      </c>
      <c r="C897" s="35" t="n">
        <v>1900</v>
      </c>
      <c r="D897" s="30" t="s">
        <v>237</v>
      </c>
      <c r="E897" s="33" t="n">
        <f aca="false">(C897*1.4)</f>
        <v>2660</v>
      </c>
    </row>
    <row r="898" customFormat="false" ht="14.15" hidden="false" customHeight="false" outlineLevel="0" collapsed="false">
      <c r="A898" s="29" t="s">
        <v>936</v>
      </c>
      <c r="B898" s="30" t="s">
        <v>3254</v>
      </c>
      <c r="C898" s="31" t="n">
        <v>520</v>
      </c>
      <c r="D898" s="30" t="s">
        <v>237</v>
      </c>
      <c r="E898" s="33" t="n">
        <f aca="false">(C898*2.48)</f>
        <v>1289.6</v>
      </c>
    </row>
    <row r="899" customFormat="false" ht="39.55" hidden="false" customHeight="false" outlineLevel="0" collapsed="false">
      <c r="A899" s="29" t="s">
        <v>937</v>
      </c>
      <c r="B899" s="30" t="s">
        <v>3255</v>
      </c>
      <c r="C899" s="31" t="n">
        <v>675</v>
      </c>
      <c r="D899" s="30" t="s">
        <v>237</v>
      </c>
      <c r="E899" s="33" t="n">
        <f aca="false">(C899*2)</f>
        <v>1350</v>
      </c>
    </row>
    <row r="900" customFormat="false" ht="14.15" hidden="false" customHeight="false" outlineLevel="0" collapsed="false">
      <c r="A900" s="29" t="s">
        <v>938</v>
      </c>
      <c r="B900" s="30" t="s">
        <v>3256</v>
      </c>
      <c r="C900" s="31" t="n">
        <v>520</v>
      </c>
      <c r="D900" s="30" t="s">
        <v>279</v>
      </c>
      <c r="E900" s="33" t="n">
        <f aca="false">(C900*2.48)</f>
        <v>1289.6</v>
      </c>
    </row>
    <row r="901" customFormat="false" ht="14.15" hidden="false" customHeight="false" outlineLevel="0" collapsed="false">
      <c r="A901" s="29" t="s">
        <v>939</v>
      </c>
      <c r="B901" s="30" t="s">
        <v>3257</v>
      </c>
      <c r="C901" s="31" t="n">
        <v>440</v>
      </c>
      <c r="D901" s="30" t="s">
        <v>56</v>
      </c>
      <c r="E901" s="33" t="n">
        <f aca="false">(C901*2.5)</f>
        <v>1100</v>
      </c>
    </row>
    <row r="902" customFormat="false" ht="14.15" hidden="false" customHeight="false" outlineLevel="0" collapsed="false">
      <c r="A902" s="29" t="s">
        <v>940</v>
      </c>
      <c r="B902" s="30" t="s">
        <v>3258</v>
      </c>
      <c r="C902" s="31" t="n">
        <v>840</v>
      </c>
      <c r="D902" s="30" t="s">
        <v>56</v>
      </c>
      <c r="E902" s="33" t="n">
        <f aca="false">(C902*1.85)</f>
        <v>1554</v>
      </c>
    </row>
    <row r="903" customFormat="false" ht="14.15" hidden="false" customHeight="false" outlineLevel="0" collapsed="false">
      <c r="A903" s="29" t="s">
        <v>941</v>
      </c>
      <c r="B903" s="30" t="s">
        <v>3259</v>
      </c>
      <c r="C903" s="31" t="n">
        <v>430</v>
      </c>
      <c r="D903" s="30" t="s">
        <v>279</v>
      </c>
      <c r="E903" s="33" t="n">
        <f aca="false">(C903*2.5)</f>
        <v>1075</v>
      </c>
    </row>
    <row r="904" customFormat="false" ht="26.85" hidden="false" customHeight="false" outlineLevel="0" collapsed="false">
      <c r="A904" s="29" t="s">
        <v>942</v>
      </c>
      <c r="B904" s="30" t="s">
        <v>3260</v>
      </c>
      <c r="C904" s="35" t="n">
        <v>1130</v>
      </c>
      <c r="D904" s="30" t="s">
        <v>56</v>
      </c>
      <c r="E904" s="33" t="n">
        <f aca="false">(C904*1.64)</f>
        <v>1853.2</v>
      </c>
    </row>
    <row r="905" customFormat="false" ht="14.15" hidden="false" customHeight="false" outlineLevel="0" collapsed="false">
      <c r="A905" s="29" t="s">
        <v>943</v>
      </c>
      <c r="B905" s="30" t="s">
        <v>3262</v>
      </c>
      <c r="C905" s="31" t="n">
        <v>600</v>
      </c>
      <c r="D905" s="30" t="s">
        <v>279</v>
      </c>
      <c r="E905" s="33" t="n">
        <f aca="false">(C905*2.22)</f>
        <v>1332</v>
      </c>
    </row>
    <row r="906" customFormat="false" ht="14.15" hidden="false" customHeight="false" outlineLevel="0" collapsed="false">
      <c r="A906" s="29" t="s">
        <v>944</v>
      </c>
      <c r="B906" s="30" t="s">
        <v>3263</v>
      </c>
      <c r="C906" s="31" t="n">
        <v>440</v>
      </c>
      <c r="D906" s="30" t="s">
        <v>399</v>
      </c>
      <c r="E906" s="33" t="n">
        <f aca="false">(C906*2.5)</f>
        <v>1100</v>
      </c>
    </row>
    <row r="907" customFormat="false" ht="14.15" hidden="false" customHeight="false" outlineLevel="0" collapsed="false">
      <c r="A907" s="29" t="s">
        <v>945</v>
      </c>
      <c r="B907" s="30" t="s">
        <v>3264</v>
      </c>
      <c r="C907" s="31" t="n">
        <v>440</v>
      </c>
      <c r="D907" s="30" t="s">
        <v>399</v>
      </c>
      <c r="E907" s="33" t="n">
        <f aca="false">(C907*2.5)</f>
        <v>1100</v>
      </c>
    </row>
    <row r="908" customFormat="false" ht="39.55" hidden="false" customHeight="false" outlineLevel="0" collapsed="false">
      <c r="A908" s="29" t="s">
        <v>946</v>
      </c>
      <c r="B908" s="30" t="s">
        <v>3265</v>
      </c>
      <c r="C908" s="31" t="n">
        <v>440</v>
      </c>
      <c r="D908" s="30" t="s">
        <v>514</v>
      </c>
      <c r="E908" s="33" t="n">
        <f aca="false">(C908*2.5)</f>
        <v>1100</v>
      </c>
    </row>
    <row r="909" customFormat="false" ht="39.55" hidden="false" customHeight="false" outlineLevel="0" collapsed="false">
      <c r="A909" s="29" t="s">
        <v>947</v>
      </c>
      <c r="B909" s="30" t="s">
        <v>3266</v>
      </c>
      <c r="C909" s="35" t="n">
        <v>1940</v>
      </c>
      <c r="D909" s="30" t="s">
        <v>237</v>
      </c>
      <c r="E909" s="33" t="n">
        <f aca="false">(C909*1.4)</f>
        <v>2716</v>
      </c>
    </row>
    <row r="910" customFormat="false" ht="39.55" hidden="false" customHeight="false" outlineLevel="0" collapsed="false">
      <c r="A910" s="29" t="s">
        <v>948</v>
      </c>
      <c r="B910" s="30" t="s">
        <v>3267</v>
      </c>
      <c r="C910" s="35" t="n">
        <v>1090</v>
      </c>
      <c r="D910" s="30" t="s">
        <v>237</v>
      </c>
      <c r="E910" s="33" t="n">
        <f aca="false">(C910*1.68)</f>
        <v>1831.2</v>
      </c>
    </row>
    <row r="911" customFormat="false" ht="39.55" hidden="false" customHeight="false" outlineLevel="0" collapsed="false">
      <c r="A911" s="29" t="s">
        <v>949</v>
      </c>
      <c r="B911" s="30" t="s">
        <v>3269</v>
      </c>
      <c r="C911" s="35" t="n">
        <v>1540</v>
      </c>
      <c r="D911" s="30" t="s">
        <v>237</v>
      </c>
      <c r="E911" s="33" t="n">
        <f aca="false">(C911*1.47)</f>
        <v>2263.8</v>
      </c>
    </row>
    <row r="912" customFormat="false" ht="39.55" hidden="false" customHeight="false" outlineLevel="0" collapsed="false">
      <c r="A912" s="29" t="s">
        <v>950</v>
      </c>
      <c r="B912" s="30" t="s">
        <v>3270</v>
      </c>
      <c r="C912" s="35" t="n">
        <v>1335</v>
      </c>
      <c r="D912" s="30" t="s">
        <v>237</v>
      </c>
      <c r="E912" s="33" t="n">
        <f aca="false">(C912*1.5)</f>
        <v>2002.5</v>
      </c>
    </row>
    <row r="913" customFormat="false" ht="26.85" hidden="false" customHeight="false" outlineLevel="0" collapsed="false">
      <c r="A913" s="29" t="s">
        <v>951</v>
      </c>
      <c r="B913" s="30" t="s">
        <v>3271</v>
      </c>
      <c r="C913" s="35" t="n">
        <v>1770</v>
      </c>
      <c r="D913" s="30" t="s">
        <v>237</v>
      </c>
      <c r="E913" s="33" t="n">
        <f aca="false">(C913*1.4)</f>
        <v>2478</v>
      </c>
    </row>
    <row r="914" customFormat="false" ht="39.55" hidden="false" customHeight="false" outlineLevel="0" collapsed="false">
      <c r="A914" s="29" t="s">
        <v>952</v>
      </c>
      <c r="B914" s="30" t="s">
        <v>3273</v>
      </c>
      <c r="C914" s="35" t="n">
        <v>1900</v>
      </c>
      <c r="D914" s="30" t="s">
        <v>237</v>
      </c>
      <c r="E914" s="33" t="n">
        <f aca="false">(C914*1.4)</f>
        <v>2660</v>
      </c>
    </row>
    <row r="915" customFormat="false" ht="39.55" hidden="false" customHeight="false" outlineLevel="0" collapsed="false">
      <c r="A915" s="29" t="s">
        <v>953</v>
      </c>
      <c r="B915" s="30" t="s">
        <v>3274</v>
      </c>
      <c r="C915" s="35" t="n">
        <v>1575</v>
      </c>
      <c r="D915" s="30" t="s">
        <v>237</v>
      </c>
      <c r="E915" s="33" t="n">
        <f aca="false">(C915*1.45)</f>
        <v>2283.75</v>
      </c>
    </row>
    <row r="916" customFormat="false" ht="39.55" hidden="false" customHeight="false" outlineLevel="0" collapsed="false">
      <c r="A916" s="29" t="s">
        <v>954</v>
      </c>
      <c r="B916" s="30" t="s">
        <v>3276</v>
      </c>
      <c r="C916" s="31" t="n">
        <v>720</v>
      </c>
      <c r="D916" s="30" t="s">
        <v>237</v>
      </c>
      <c r="E916" s="33" t="n">
        <f aca="false">(C916*2)</f>
        <v>1440</v>
      </c>
    </row>
    <row r="917" customFormat="false" ht="39.55" hidden="false" customHeight="false" outlineLevel="0" collapsed="false">
      <c r="A917" s="29" t="s">
        <v>955</v>
      </c>
      <c r="B917" s="30" t="s">
        <v>3277</v>
      </c>
      <c r="C917" s="35" t="n">
        <v>1200</v>
      </c>
      <c r="D917" s="30" t="s">
        <v>237</v>
      </c>
      <c r="E917" s="33" t="n">
        <f aca="false">(C917*1.58)</f>
        <v>1896</v>
      </c>
    </row>
    <row r="918" customFormat="false" ht="14.15" hidden="false" customHeight="false" outlineLevel="0" collapsed="false">
      <c r="A918" s="29" t="s">
        <v>956</v>
      </c>
      <c r="B918" s="30" t="s">
        <v>3278</v>
      </c>
      <c r="C918" s="35" t="n">
        <v>1120</v>
      </c>
      <c r="D918" s="30" t="s">
        <v>56</v>
      </c>
      <c r="E918" s="33" t="n">
        <f aca="false">(C918*1.66)</f>
        <v>1859.2</v>
      </c>
    </row>
    <row r="919" customFormat="false" ht="26.85" hidden="false" customHeight="false" outlineLevel="0" collapsed="false">
      <c r="A919" s="29" t="s">
        <v>957</v>
      </c>
      <c r="B919" s="30" t="s">
        <v>3280</v>
      </c>
      <c r="C919" s="35" t="n">
        <v>1900</v>
      </c>
      <c r="D919" s="30" t="s">
        <v>56</v>
      </c>
      <c r="E919" s="33" t="n">
        <f aca="false">(C919*1.4)</f>
        <v>2660</v>
      </c>
    </row>
    <row r="920" customFormat="false" ht="26.85" hidden="false" customHeight="false" outlineLevel="0" collapsed="false">
      <c r="A920" s="29" t="s">
        <v>958</v>
      </c>
      <c r="B920" s="30" t="s">
        <v>3281</v>
      </c>
      <c r="C920" s="35" t="n">
        <v>2520</v>
      </c>
      <c r="D920" s="30" t="s">
        <v>56</v>
      </c>
      <c r="E920" s="33" t="n">
        <f aca="false">(C920*1.33)</f>
        <v>3351.6</v>
      </c>
    </row>
    <row r="921" customFormat="false" ht="39.55" hidden="false" customHeight="false" outlineLevel="0" collapsed="false">
      <c r="A921" s="29" t="s">
        <v>959</v>
      </c>
      <c r="B921" s="30" t="s">
        <v>3283</v>
      </c>
      <c r="C921" s="35" t="n">
        <v>1140</v>
      </c>
      <c r="D921" s="30" t="s">
        <v>56</v>
      </c>
      <c r="E921" s="33" t="n">
        <f aca="false">(C921*1.64)</f>
        <v>1869.6</v>
      </c>
    </row>
    <row r="922" customFormat="false" ht="39.55" hidden="false" customHeight="false" outlineLevel="0" collapsed="false">
      <c r="A922" s="29" t="s">
        <v>960</v>
      </c>
      <c r="B922" s="30" t="s">
        <v>3285</v>
      </c>
      <c r="C922" s="35" t="n">
        <v>1335</v>
      </c>
      <c r="D922" s="30" t="s">
        <v>237</v>
      </c>
      <c r="E922" s="33" t="n">
        <f aca="false">(C922*1.5)</f>
        <v>2002.5</v>
      </c>
    </row>
    <row r="923" customFormat="false" ht="14.15" hidden="false" customHeight="false" outlineLevel="0" collapsed="false">
      <c r="A923" s="29" t="s">
        <v>961</v>
      </c>
      <c r="B923" s="30" t="s">
        <v>3286</v>
      </c>
      <c r="C923" s="35" t="n">
        <v>1125</v>
      </c>
      <c r="D923" s="30" t="s">
        <v>235</v>
      </c>
      <c r="E923" s="33" t="n">
        <f aca="false">(C923*1.65)</f>
        <v>1856.25</v>
      </c>
    </row>
    <row r="924" customFormat="false" ht="52.2" hidden="false" customHeight="false" outlineLevel="0" collapsed="false">
      <c r="A924" s="29" t="s">
        <v>962</v>
      </c>
      <c r="B924" s="30" t="s">
        <v>3288</v>
      </c>
      <c r="C924" s="31" t="n">
        <v>805</v>
      </c>
      <c r="D924" s="30" t="s">
        <v>237</v>
      </c>
      <c r="E924" s="33" t="n">
        <f aca="false">(C924*1.9)</f>
        <v>1529.5</v>
      </c>
    </row>
    <row r="925" customFormat="false" ht="52.2" hidden="false" customHeight="false" outlineLevel="0" collapsed="false">
      <c r="A925" s="29" t="s">
        <v>963</v>
      </c>
      <c r="B925" s="30" t="s">
        <v>3289</v>
      </c>
      <c r="C925" s="35" t="n">
        <v>1900</v>
      </c>
      <c r="D925" s="30" t="s">
        <v>237</v>
      </c>
      <c r="E925" s="33" t="n">
        <f aca="false">(C925*1.4)</f>
        <v>2660</v>
      </c>
    </row>
    <row r="926" customFormat="false" ht="52.2" hidden="false" customHeight="false" outlineLevel="0" collapsed="false">
      <c r="A926" s="29" t="s">
        <v>964</v>
      </c>
      <c r="B926" s="30" t="s">
        <v>3290</v>
      </c>
      <c r="C926" s="35" t="n">
        <v>1900</v>
      </c>
      <c r="D926" s="30" t="s">
        <v>56</v>
      </c>
      <c r="E926" s="33" t="n">
        <f aca="false">(C926*1.4)</f>
        <v>2660</v>
      </c>
    </row>
    <row r="927" customFormat="false" ht="52.2" hidden="false" customHeight="false" outlineLevel="0" collapsed="false">
      <c r="A927" s="29" t="s">
        <v>965</v>
      </c>
      <c r="B927" s="30" t="s">
        <v>3291</v>
      </c>
      <c r="C927" s="31" t="n">
        <v>815</v>
      </c>
      <c r="D927" s="30" t="s">
        <v>56</v>
      </c>
      <c r="E927" s="33" t="n">
        <f aca="false">(C927*1.9)</f>
        <v>1548.5</v>
      </c>
    </row>
    <row r="928" customFormat="false" ht="39.55" hidden="false" customHeight="false" outlineLevel="0" collapsed="false">
      <c r="A928" s="29" t="s">
        <v>966</v>
      </c>
      <c r="B928" s="30" t="s">
        <v>3292</v>
      </c>
      <c r="C928" s="35" t="n">
        <v>1940</v>
      </c>
      <c r="D928" s="30" t="s">
        <v>56</v>
      </c>
      <c r="E928" s="33" t="n">
        <f aca="false">(C928*1.4)</f>
        <v>2716</v>
      </c>
    </row>
    <row r="929" customFormat="false" ht="14.15" hidden="false" customHeight="false" outlineLevel="0" collapsed="false">
      <c r="A929" s="29" t="s">
        <v>967</v>
      </c>
      <c r="B929" s="30" t="s">
        <v>3293</v>
      </c>
      <c r="C929" s="31" t="n">
        <v>675</v>
      </c>
      <c r="D929" s="30" t="s">
        <v>399</v>
      </c>
      <c r="E929" s="33" t="n">
        <f aca="false">(C929*2)</f>
        <v>1350</v>
      </c>
    </row>
    <row r="930" customFormat="false" ht="26.85" hidden="false" customHeight="false" outlineLevel="0" collapsed="false">
      <c r="A930" s="29" t="s">
        <v>968</v>
      </c>
      <c r="B930" s="30" t="s">
        <v>3294</v>
      </c>
      <c r="C930" s="35" t="n">
        <v>1335</v>
      </c>
      <c r="D930" s="30" t="s">
        <v>237</v>
      </c>
      <c r="E930" s="33" t="n">
        <f aca="false">(C930*1.5)</f>
        <v>2002.5</v>
      </c>
    </row>
    <row r="931" customFormat="false" ht="26.85" hidden="false" customHeight="false" outlineLevel="0" collapsed="false">
      <c r="A931" s="29" t="s">
        <v>969</v>
      </c>
      <c r="B931" s="30" t="s">
        <v>3295</v>
      </c>
      <c r="C931" s="35" t="n">
        <v>1140</v>
      </c>
      <c r="D931" s="30" t="s">
        <v>399</v>
      </c>
      <c r="E931" s="33" t="n">
        <f aca="false">(C931*1.64)</f>
        <v>1869.6</v>
      </c>
    </row>
    <row r="932" customFormat="false" ht="26.85" hidden="false" customHeight="false" outlineLevel="0" collapsed="false">
      <c r="A932" s="29" t="s">
        <v>970</v>
      </c>
      <c r="B932" s="30" t="s">
        <v>3296</v>
      </c>
      <c r="C932" s="31" t="n">
        <v>805</v>
      </c>
      <c r="D932" s="30" t="s">
        <v>399</v>
      </c>
      <c r="E932" s="33" t="n">
        <f aca="false">(C932*1.9)</f>
        <v>1529.5</v>
      </c>
    </row>
    <row r="933" customFormat="false" ht="26.85" hidden="false" customHeight="false" outlineLevel="0" collapsed="false">
      <c r="A933" s="29" t="s">
        <v>971</v>
      </c>
      <c r="B933" s="30" t="s">
        <v>3297</v>
      </c>
      <c r="C933" s="31" t="n">
        <v>275</v>
      </c>
      <c r="D933" s="32" t="n">
        <v>1</v>
      </c>
      <c r="E933" s="33" t="n">
        <f aca="false">(C933*3)</f>
        <v>825</v>
      </c>
    </row>
    <row r="934" customFormat="false" ht="26.85" hidden="false" customHeight="false" outlineLevel="0" collapsed="false">
      <c r="A934" s="29" t="s">
        <v>972</v>
      </c>
      <c r="B934" s="30" t="s">
        <v>3298</v>
      </c>
      <c r="C934" s="31" t="n">
        <v>165</v>
      </c>
      <c r="D934" s="32" t="n">
        <v>1</v>
      </c>
      <c r="E934" s="33" t="n">
        <f aca="false">(C934*3)</f>
        <v>495</v>
      </c>
    </row>
    <row r="935" customFormat="false" ht="52.2" hidden="false" customHeight="false" outlineLevel="0" collapsed="false">
      <c r="A935" s="29" t="s">
        <v>973</v>
      </c>
      <c r="B935" s="30" t="s">
        <v>3299</v>
      </c>
      <c r="C935" s="35" t="n">
        <v>1120</v>
      </c>
      <c r="D935" s="30" t="s">
        <v>237</v>
      </c>
      <c r="E935" s="33" t="n">
        <f aca="false">(C935*1.66)</f>
        <v>1859.2</v>
      </c>
    </row>
    <row r="936" customFormat="false" ht="39.55" hidden="false" customHeight="false" outlineLevel="0" collapsed="false">
      <c r="A936" s="29" t="s">
        <v>974</v>
      </c>
      <c r="B936" s="30" t="s">
        <v>3300</v>
      </c>
      <c r="C936" s="31" t="n">
        <v>897</v>
      </c>
      <c r="D936" s="30" t="s">
        <v>235</v>
      </c>
      <c r="E936" s="33" t="n">
        <f aca="false">(C936*1.8)</f>
        <v>1614.6</v>
      </c>
    </row>
    <row r="937" customFormat="false" ht="26.85" hidden="false" customHeight="false" outlineLevel="0" collapsed="false">
      <c r="A937" s="29" t="s">
        <v>975</v>
      </c>
      <c r="B937" s="30" t="s">
        <v>3301</v>
      </c>
      <c r="C937" s="35" t="n">
        <v>1830</v>
      </c>
      <c r="D937" s="30" t="s">
        <v>56</v>
      </c>
      <c r="E937" s="33" t="n">
        <f aca="false">(C937*1.4)</f>
        <v>2562</v>
      </c>
    </row>
    <row r="938" customFormat="false" ht="26.85" hidden="false" customHeight="false" outlineLevel="0" collapsed="false">
      <c r="A938" s="29" t="s">
        <v>976</v>
      </c>
      <c r="B938" s="30" t="s">
        <v>3302</v>
      </c>
      <c r="C938" s="35" t="n">
        <v>2400</v>
      </c>
      <c r="D938" s="30" t="s">
        <v>399</v>
      </c>
      <c r="E938" s="33" t="n">
        <f aca="false">(C938*1.34)</f>
        <v>3216</v>
      </c>
    </row>
    <row r="939" customFormat="false" ht="14.15" hidden="false" customHeight="false" outlineLevel="0" collapsed="false">
      <c r="A939" s="29" t="s">
        <v>977</v>
      </c>
      <c r="B939" s="30" t="s">
        <v>3304</v>
      </c>
      <c r="C939" s="31" t="n">
        <v>485</v>
      </c>
      <c r="D939" s="30" t="s">
        <v>399</v>
      </c>
      <c r="E939" s="33" t="n">
        <f aca="false">(C939*2.5)</f>
        <v>1212.5</v>
      </c>
    </row>
    <row r="940" customFormat="false" ht="14.15" hidden="false" customHeight="false" outlineLevel="0" collapsed="false">
      <c r="A940" s="29" t="s">
        <v>978</v>
      </c>
      <c r="B940" s="30" t="s">
        <v>3305</v>
      </c>
      <c r="C940" s="35" t="n">
        <v>1420</v>
      </c>
      <c r="D940" s="30" t="s">
        <v>31</v>
      </c>
      <c r="E940" s="33" t="n">
        <f aca="false">(C940*1.5)</f>
        <v>2130</v>
      </c>
    </row>
    <row r="941" customFormat="false" ht="14.15" hidden="false" customHeight="false" outlineLevel="0" collapsed="false">
      <c r="A941" s="29" t="s">
        <v>979</v>
      </c>
      <c r="B941" s="30" t="s">
        <v>3306</v>
      </c>
      <c r="C941" s="35" t="n">
        <v>1430</v>
      </c>
      <c r="D941" s="30" t="s">
        <v>399</v>
      </c>
      <c r="E941" s="33" t="n">
        <f aca="false">(C941*1.5)</f>
        <v>2145</v>
      </c>
    </row>
    <row r="942" customFormat="false" ht="14.15" hidden="false" customHeight="false" outlineLevel="0" collapsed="false">
      <c r="A942" s="29" t="s">
        <v>980</v>
      </c>
      <c r="B942" s="30" t="s">
        <v>3308</v>
      </c>
      <c r="C942" s="31" t="n">
        <v>520</v>
      </c>
      <c r="D942" s="30" t="s">
        <v>399</v>
      </c>
      <c r="E942" s="33" t="n">
        <f aca="false">(C942*2.48)</f>
        <v>1289.6</v>
      </c>
    </row>
    <row r="943" customFormat="false" ht="14.15" hidden="false" customHeight="false" outlineLevel="0" collapsed="false">
      <c r="A943" s="29" t="s">
        <v>981</v>
      </c>
      <c r="B943" s="30" t="s">
        <v>3309</v>
      </c>
      <c r="C943" s="31" t="n">
        <v>730</v>
      </c>
      <c r="D943" s="30" t="s">
        <v>399</v>
      </c>
      <c r="E943" s="33" t="n">
        <f aca="false">(C943*2)</f>
        <v>1460</v>
      </c>
    </row>
    <row r="944" customFormat="false" ht="26.85" hidden="false" customHeight="false" outlineLevel="0" collapsed="false">
      <c r="A944" s="29" t="s">
        <v>982</v>
      </c>
      <c r="B944" s="30" t="s">
        <v>3310</v>
      </c>
      <c r="C944" s="31" t="n">
        <v>980</v>
      </c>
      <c r="D944" s="30" t="s">
        <v>237</v>
      </c>
      <c r="E944" s="33" t="n">
        <f aca="false">(C944*1.8)</f>
        <v>1764</v>
      </c>
    </row>
    <row r="945" customFormat="false" ht="14.15" hidden="false" customHeight="false" outlineLevel="0" collapsed="false">
      <c r="A945" s="29" t="s">
        <v>983</v>
      </c>
      <c r="B945" s="30" t="s">
        <v>3311</v>
      </c>
      <c r="C945" s="31" t="n">
        <v>800</v>
      </c>
      <c r="D945" s="30" t="s">
        <v>237</v>
      </c>
      <c r="E945" s="33" t="n">
        <f aca="false">(C945*1.9)</f>
        <v>1520</v>
      </c>
    </row>
    <row r="946" customFormat="false" ht="14.15" hidden="false" customHeight="false" outlineLevel="0" collapsed="false">
      <c r="A946" s="29" t="s">
        <v>984</v>
      </c>
      <c r="B946" s="30" t="s">
        <v>3312</v>
      </c>
      <c r="C946" s="31" t="n">
        <v>695</v>
      </c>
      <c r="D946" s="30" t="s">
        <v>399</v>
      </c>
      <c r="E946" s="33" t="n">
        <f aca="false">(C946*2)</f>
        <v>1390</v>
      </c>
    </row>
    <row r="947" customFormat="false" ht="14.15" hidden="false" customHeight="false" outlineLevel="0" collapsed="false">
      <c r="A947" s="29" t="s">
        <v>985</v>
      </c>
      <c r="B947" s="30" t="s">
        <v>3313</v>
      </c>
      <c r="C947" s="31" t="n">
        <v>840</v>
      </c>
      <c r="D947" s="30" t="s">
        <v>399</v>
      </c>
      <c r="E947" s="33" t="n">
        <f aca="false">(C947*1.85)</f>
        <v>1554</v>
      </c>
    </row>
    <row r="948" customFormat="false" ht="14.15" hidden="false" customHeight="false" outlineLevel="0" collapsed="false">
      <c r="A948" s="29" t="s">
        <v>986</v>
      </c>
      <c r="B948" s="30" t="s">
        <v>3314</v>
      </c>
      <c r="C948" s="31" t="n">
        <v>930</v>
      </c>
      <c r="D948" s="30" t="s">
        <v>237</v>
      </c>
      <c r="E948" s="33" t="n">
        <f aca="false">(C948*1.8)</f>
        <v>1674</v>
      </c>
    </row>
    <row r="949" customFormat="false" ht="14.15" hidden="false" customHeight="false" outlineLevel="0" collapsed="false">
      <c r="A949" s="29" t="s">
        <v>987</v>
      </c>
      <c r="B949" s="30" t="s">
        <v>3315</v>
      </c>
      <c r="C949" s="31" t="n">
        <v>750</v>
      </c>
      <c r="D949" s="30" t="s">
        <v>237</v>
      </c>
      <c r="E949" s="33" t="n">
        <f aca="false">(C949*2)</f>
        <v>1500</v>
      </c>
    </row>
    <row r="950" customFormat="false" ht="14.15" hidden="false" customHeight="false" outlineLevel="0" collapsed="false">
      <c r="A950" s="29" t="s">
        <v>988</v>
      </c>
      <c r="B950" s="30" t="s">
        <v>3316</v>
      </c>
      <c r="C950" s="31" t="n">
        <v>695</v>
      </c>
      <c r="D950" s="30" t="s">
        <v>237</v>
      </c>
      <c r="E950" s="33" t="n">
        <f aca="false">(C950*2)</f>
        <v>1390</v>
      </c>
    </row>
    <row r="951" customFormat="false" ht="14.15" hidden="false" customHeight="false" outlineLevel="0" collapsed="false">
      <c r="A951" s="29" t="s">
        <v>989</v>
      </c>
      <c r="B951" s="30" t="s">
        <v>3317</v>
      </c>
      <c r="C951" s="31" t="n">
        <v>695</v>
      </c>
      <c r="D951" s="30" t="s">
        <v>279</v>
      </c>
      <c r="E951" s="33" t="n">
        <f aca="false">(C951*2)</f>
        <v>1390</v>
      </c>
    </row>
    <row r="952" customFormat="false" ht="14.15" hidden="false" customHeight="false" outlineLevel="0" collapsed="false">
      <c r="A952" s="29" t="s">
        <v>990</v>
      </c>
      <c r="B952" s="30" t="s">
        <v>3318</v>
      </c>
      <c r="C952" s="31" t="n">
        <v>730</v>
      </c>
      <c r="D952" s="30" t="s">
        <v>237</v>
      </c>
      <c r="E952" s="33" t="n">
        <f aca="false">(C952*2)</f>
        <v>1460</v>
      </c>
    </row>
    <row r="953" customFormat="false" ht="14.15" hidden="false" customHeight="false" outlineLevel="0" collapsed="false">
      <c r="A953" s="29" t="s">
        <v>991</v>
      </c>
      <c r="B953" s="30" t="s">
        <v>3319</v>
      </c>
      <c r="C953" s="31" t="n">
        <v>970</v>
      </c>
      <c r="D953" s="30" t="s">
        <v>399</v>
      </c>
      <c r="E953" s="33" t="n">
        <f aca="false">(C953*1.8)</f>
        <v>1746</v>
      </c>
    </row>
    <row r="954" customFormat="false" ht="14.15" hidden="false" customHeight="false" outlineLevel="0" collapsed="false">
      <c r="A954" s="29" t="s">
        <v>992</v>
      </c>
      <c r="B954" s="30" t="s">
        <v>3320</v>
      </c>
      <c r="C954" s="31" t="n">
        <v>970</v>
      </c>
      <c r="D954" s="30" t="s">
        <v>399</v>
      </c>
      <c r="E954" s="33" t="n">
        <f aca="false">(C954*1.8)</f>
        <v>1746</v>
      </c>
    </row>
    <row r="955" customFormat="false" ht="14.15" hidden="false" customHeight="false" outlineLevel="0" collapsed="false">
      <c r="A955" s="29" t="s">
        <v>993</v>
      </c>
      <c r="B955" s="30" t="s">
        <v>3321</v>
      </c>
      <c r="C955" s="31" t="n">
        <v>970</v>
      </c>
      <c r="D955" s="30" t="s">
        <v>399</v>
      </c>
      <c r="E955" s="33" t="n">
        <f aca="false">(C955*1.8)</f>
        <v>1746</v>
      </c>
    </row>
    <row r="956" customFormat="false" ht="14.15" hidden="false" customHeight="false" outlineLevel="0" collapsed="false">
      <c r="A956" s="29" t="s">
        <v>994</v>
      </c>
      <c r="B956" s="30" t="s">
        <v>3322</v>
      </c>
      <c r="C956" s="31" t="n">
        <v>970</v>
      </c>
      <c r="D956" s="30" t="s">
        <v>399</v>
      </c>
      <c r="E956" s="33" t="n">
        <f aca="false">(C956*1.8)</f>
        <v>1746</v>
      </c>
    </row>
    <row r="957" customFormat="false" ht="14.15" hidden="false" customHeight="false" outlineLevel="0" collapsed="false">
      <c r="A957" s="29" t="s">
        <v>995</v>
      </c>
      <c r="B957" s="30" t="s">
        <v>3323</v>
      </c>
      <c r="C957" s="35" t="n">
        <v>1220</v>
      </c>
      <c r="D957" s="30" t="s">
        <v>237</v>
      </c>
      <c r="E957" s="33" t="n">
        <f aca="false">(C957*1.56)</f>
        <v>1903.2</v>
      </c>
    </row>
    <row r="958" customFormat="false" ht="14.15" hidden="false" customHeight="false" outlineLevel="0" collapsed="false">
      <c r="A958" s="29" t="s">
        <v>996</v>
      </c>
      <c r="B958" s="30" t="s">
        <v>3324</v>
      </c>
      <c r="C958" s="35" t="n">
        <v>1060</v>
      </c>
      <c r="D958" s="30" t="s">
        <v>399</v>
      </c>
      <c r="E958" s="33" t="n">
        <f aca="false">(C958*1.73)</f>
        <v>1833.8</v>
      </c>
    </row>
    <row r="959" customFormat="false" ht="14.15" hidden="false" customHeight="false" outlineLevel="0" collapsed="false">
      <c r="A959" s="29" t="s">
        <v>997</v>
      </c>
      <c r="B959" s="30" t="s">
        <v>3326</v>
      </c>
      <c r="C959" s="35" t="n">
        <v>1060</v>
      </c>
      <c r="D959" s="30" t="s">
        <v>399</v>
      </c>
      <c r="E959" s="33" t="n">
        <f aca="false">(C959*1.73)</f>
        <v>1833.8</v>
      </c>
    </row>
    <row r="960" customFormat="false" ht="14.15" hidden="false" customHeight="false" outlineLevel="0" collapsed="false">
      <c r="A960" s="29" t="s">
        <v>998</v>
      </c>
      <c r="B960" s="30" t="s">
        <v>3327</v>
      </c>
      <c r="C960" s="31" t="n">
        <v>730</v>
      </c>
      <c r="D960" s="30" t="s">
        <v>237</v>
      </c>
      <c r="E960" s="33" t="n">
        <f aca="false">(C960*2)</f>
        <v>1460</v>
      </c>
    </row>
    <row r="961" customFormat="false" ht="14.15" hidden="false" customHeight="false" outlineLevel="0" collapsed="false">
      <c r="A961" s="29" t="s">
        <v>999</v>
      </c>
      <c r="B961" s="30" t="s">
        <v>3328</v>
      </c>
      <c r="C961" s="31" t="n">
        <v>650</v>
      </c>
      <c r="D961" s="30" t="s">
        <v>237</v>
      </c>
      <c r="E961" s="33" t="n">
        <f aca="false">(C961*2.05)</f>
        <v>1332.5</v>
      </c>
    </row>
    <row r="962" customFormat="false" ht="14.15" hidden="false" customHeight="false" outlineLevel="0" collapsed="false">
      <c r="A962" s="29" t="s">
        <v>1000</v>
      </c>
      <c r="B962" s="30" t="s">
        <v>3329</v>
      </c>
      <c r="C962" s="31" t="n">
        <v>650</v>
      </c>
      <c r="D962" s="30" t="s">
        <v>237</v>
      </c>
      <c r="E962" s="33" t="n">
        <f aca="false">(C962*2.05)</f>
        <v>1332.5</v>
      </c>
    </row>
    <row r="963" customFormat="false" ht="14.15" hidden="false" customHeight="false" outlineLevel="0" collapsed="false">
      <c r="A963" s="29" t="s">
        <v>1001</v>
      </c>
      <c r="B963" s="30" t="s">
        <v>3330</v>
      </c>
      <c r="C963" s="35" t="n">
        <v>1970</v>
      </c>
      <c r="D963" s="30" t="s">
        <v>237</v>
      </c>
      <c r="E963" s="33" t="n">
        <f aca="false">(C963*1.4)</f>
        <v>2758</v>
      </c>
    </row>
    <row r="964" customFormat="false" ht="14.15" hidden="false" customHeight="false" outlineLevel="0" collapsed="false">
      <c r="A964" s="29" t="s">
        <v>1002</v>
      </c>
      <c r="B964" s="30" t="s">
        <v>3332</v>
      </c>
      <c r="C964" s="31" t="n">
        <v>705</v>
      </c>
      <c r="D964" s="30" t="s">
        <v>237</v>
      </c>
      <c r="E964" s="33" t="n">
        <f aca="false">(C964*2)</f>
        <v>1410</v>
      </c>
    </row>
    <row r="965" customFormat="false" ht="14.15" hidden="false" customHeight="false" outlineLevel="0" collapsed="false">
      <c r="A965" s="29" t="s">
        <v>1003</v>
      </c>
      <c r="B965" s="30" t="s">
        <v>3333</v>
      </c>
      <c r="C965" s="31" t="n">
        <v>640</v>
      </c>
      <c r="D965" s="30" t="s">
        <v>237</v>
      </c>
      <c r="E965" s="33" t="n">
        <f aca="false">(C965*2.09)</f>
        <v>1337.6</v>
      </c>
    </row>
    <row r="966" customFormat="false" ht="14.15" hidden="false" customHeight="false" outlineLevel="0" collapsed="false">
      <c r="A966" s="29" t="s">
        <v>1004</v>
      </c>
      <c r="B966" s="30" t="s">
        <v>3334</v>
      </c>
      <c r="C966" s="35" t="n">
        <v>2110</v>
      </c>
      <c r="D966" s="30" t="s">
        <v>237</v>
      </c>
      <c r="E966" s="33" t="n">
        <f aca="false">(C966*1.38)</f>
        <v>2911.8</v>
      </c>
    </row>
    <row r="967" customFormat="false" ht="14.15" hidden="false" customHeight="false" outlineLevel="0" collapsed="false">
      <c r="A967" s="29" t="s">
        <v>1005</v>
      </c>
      <c r="B967" s="30" t="s">
        <v>3336</v>
      </c>
      <c r="C967" s="35" t="n">
        <v>1835</v>
      </c>
      <c r="D967" s="30" t="s">
        <v>399</v>
      </c>
      <c r="E967" s="33" t="n">
        <f aca="false">(C967*1.4)</f>
        <v>2569</v>
      </c>
    </row>
    <row r="968" customFormat="false" ht="14.15" hidden="false" customHeight="false" outlineLevel="0" collapsed="false">
      <c r="A968" s="29" t="s">
        <v>1006</v>
      </c>
      <c r="B968" s="30" t="s">
        <v>3338</v>
      </c>
      <c r="C968" s="31" t="n">
        <v>745</v>
      </c>
      <c r="D968" s="30" t="s">
        <v>237</v>
      </c>
      <c r="E968" s="33" t="n">
        <f aca="false">(C968*2)</f>
        <v>1490</v>
      </c>
    </row>
    <row r="969" customFormat="false" ht="14.15" hidden="false" customHeight="false" outlineLevel="0" collapsed="false">
      <c r="A969" s="29" t="s">
        <v>1007</v>
      </c>
      <c r="B969" s="30" t="s">
        <v>3339</v>
      </c>
      <c r="C969" s="35" t="n">
        <v>1090</v>
      </c>
      <c r="D969" s="30" t="s">
        <v>399</v>
      </c>
      <c r="E969" s="33" t="n">
        <f aca="false">(C969*1.68)</f>
        <v>1831.2</v>
      </c>
    </row>
    <row r="970" customFormat="false" ht="52.2" hidden="false" customHeight="false" outlineLevel="0" collapsed="false">
      <c r="A970" s="29" t="s">
        <v>1008</v>
      </c>
      <c r="B970" s="30" t="s">
        <v>3340</v>
      </c>
      <c r="C970" s="35" t="n">
        <v>2125</v>
      </c>
      <c r="D970" s="30" t="s">
        <v>237</v>
      </c>
      <c r="E970" s="33" t="n">
        <f aca="false">(C970*1.38)</f>
        <v>2932.5</v>
      </c>
    </row>
    <row r="971" customFormat="false" ht="52.2" hidden="false" customHeight="false" outlineLevel="0" collapsed="false">
      <c r="A971" s="29" t="s">
        <v>1009</v>
      </c>
      <c r="B971" s="30" t="s">
        <v>3341</v>
      </c>
      <c r="C971" s="31" t="n">
        <v>815</v>
      </c>
      <c r="D971" s="30" t="s">
        <v>399</v>
      </c>
      <c r="E971" s="33" t="n">
        <f aca="false">(C971*1.9)</f>
        <v>1548.5</v>
      </c>
    </row>
    <row r="972" customFormat="false" ht="13.8" hidden="false" customHeight="false" outlineLevel="0" collapsed="false">
      <c r="A972" s="29" t="s">
        <v>1010</v>
      </c>
      <c r="B972" s="30" t="s">
        <v>3342</v>
      </c>
      <c r="C972" s="31" t="n">
        <v>540</v>
      </c>
      <c r="D972" s="30" t="s">
        <v>56</v>
      </c>
      <c r="E972" s="33" t="n">
        <f aca="false">(C972*2.45)</f>
        <v>1323</v>
      </c>
    </row>
    <row r="973" customFormat="false" ht="26.85" hidden="false" customHeight="false" outlineLevel="0" collapsed="false">
      <c r="A973" s="29" t="s">
        <v>1011</v>
      </c>
      <c r="B973" s="30" t="s">
        <v>3343</v>
      </c>
      <c r="C973" s="31" t="n">
        <v>540</v>
      </c>
      <c r="D973" s="30" t="s">
        <v>56</v>
      </c>
      <c r="E973" s="33" t="n">
        <f aca="false">(C973*2.45)</f>
        <v>1323</v>
      </c>
    </row>
    <row r="974" customFormat="false" ht="26.85" hidden="false" customHeight="false" outlineLevel="0" collapsed="false">
      <c r="A974" s="29" t="s">
        <v>1012</v>
      </c>
      <c r="B974" s="30" t="s">
        <v>3344</v>
      </c>
      <c r="C974" s="31" t="n">
        <v>630</v>
      </c>
      <c r="D974" s="30" t="s">
        <v>237</v>
      </c>
      <c r="E974" s="33" t="n">
        <f aca="false">(C974*2.12)</f>
        <v>1335.6</v>
      </c>
    </row>
    <row r="975" customFormat="false" ht="26.85" hidden="false" customHeight="false" outlineLevel="0" collapsed="false">
      <c r="A975" s="29" t="s">
        <v>1013</v>
      </c>
      <c r="B975" s="30" t="s">
        <v>3345</v>
      </c>
      <c r="C975" s="31" t="n">
        <v>640</v>
      </c>
      <c r="D975" s="30" t="s">
        <v>56</v>
      </c>
      <c r="E975" s="33" t="n">
        <f aca="false">(C975*2.09)</f>
        <v>1337.6</v>
      </c>
    </row>
    <row r="976" customFormat="false" ht="77.6" hidden="false" customHeight="false" outlineLevel="0" collapsed="false">
      <c r="A976" s="29" t="s">
        <v>1014</v>
      </c>
      <c r="B976" s="30" t="s">
        <v>3346</v>
      </c>
      <c r="C976" s="31" t="n">
        <v>640</v>
      </c>
      <c r="D976" s="30" t="s">
        <v>56</v>
      </c>
      <c r="E976" s="33" t="n">
        <f aca="false">(C976*2.09)</f>
        <v>1337.6</v>
      </c>
    </row>
    <row r="977" customFormat="false" ht="39.55" hidden="false" customHeight="false" outlineLevel="0" collapsed="false">
      <c r="A977" s="29" t="s">
        <v>1015</v>
      </c>
      <c r="B977" s="30" t="s">
        <v>3347</v>
      </c>
      <c r="C977" s="31" t="n">
        <v>650</v>
      </c>
      <c r="D977" s="30" t="s">
        <v>399</v>
      </c>
      <c r="E977" s="33" t="n">
        <f aca="false">(C977*2.05)</f>
        <v>1332.5</v>
      </c>
    </row>
    <row r="978" customFormat="false" ht="26.85" hidden="false" customHeight="false" outlineLevel="0" collapsed="false">
      <c r="A978" s="29" t="s">
        <v>1016</v>
      </c>
      <c r="B978" s="30" t="s">
        <v>3348</v>
      </c>
      <c r="C978" s="31" t="n">
        <v>650</v>
      </c>
      <c r="D978" s="30" t="s">
        <v>399</v>
      </c>
      <c r="E978" s="33" t="n">
        <f aca="false">(C978*2.05)</f>
        <v>1332.5</v>
      </c>
    </row>
    <row r="979" customFormat="false" ht="26.85" hidden="false" customHeight="false" outlineLevel="0" collapsed="false">
      <c r="A979" s="29" t="s">
        <v>1017</v>
      </c>
      <c r="B979" s="30" t="s">
        <v>3349</v>
      </c>
      <c r="C979" s="35" t="n">
        <v>2720</v>
      </c>
      <c r="D979" s="30" t="s">
        <v>399</v>
      </c>
      <c r="E979" s="33" t="n">
        <f aca="false">(C979*1.32)</f>
        <v>3590.4</v>
      </c>
    </row>
    <row r="980" customFormat="false" ht="26.85" hidden="false" customHeight="false" outlineLevel="0" collapsed="false">
      <c r="A980" s="29" t="s">
        <v>1018</v>
      </c>
      <c r="B980" s="30" t="s">
        <v>3351</v>
      </c>
      <c r="C980" s="31" t="n">
        <v>900</v>
      </c>
      <c r="D980" s="30" t="s">
        <v>399</v>
      </c>
      <c r="E980" s="33" t="n">
        <f aca="false">(C980*1.8)</f>
        <v>1620</v>
      </c>
    </row>
    <row r="981" customFormat="false" ht="26.85" hidden="false" customHeight="false" outlineLevel="0" collapsed="false">
      <c r="A981" s="29" t="s">
        <v>1019</v>
      </c>
      <c r="B981" s="30" t="s">
        <v>3352</v>
      </c>
      <c r="C981" s="31" t="n">
        <v>520</v>
      </c>
      <c r="D981" s="30" t="s">
        <v>279</v>
      </c>
      <c r="E981" s="33" t="n">
        <f aca="false">(C981*2.48)</f>
        <v>1289.6</v>
      </c>
    </row>
    <row r="982" customFormat="false" ht="26.85" hidden="false" customHeight="false" outlineLevel="0" collapsed="false">
      <c r="A982" s="29" t="s">
        <v>1020</v>
      </c>
      <c r="B982" s="30" t="s">
        <v>3353</v>
      </c>
      <c r="C982" s="31" t="n">
        <v>900</v>
      </c>
      <c r="D982" s="30" t="s">
        <v>399</v>
      </c>
      <c r="E982" s="33" t="n">
        <f aca="false">(C982*1.8)</f>
        <v>1620</v>
      </c>
    </row>
    <row r="983" customFormat="false" ht="26.85" hidden="false" customHeight="false" outlineLevel="0" collapsed="false">
      <c r="A983" s="29" t="s">
        <v>1021</v>
      </c>
      <c r="B983" s="30" t="s">
        <v>3354</v>
      </c>
      <c r="C983" s="35" t="n">
        <v>1150</v>
      </c>
      <c r="D983" s="30" t="s">
        <v>399</v>
      </c>
      <c r="E983" s="33" t="n">
        <f aca="false">(C983*1.62)</f>
        <v>1863</v>
      </c>
    </row>
    <row r="984" customFormat="false" ht="26.85" hidden="false" customHeight="false" outlineLevel="0" collapsed="false">
      <c r="A984" s="29" t="s">
        <v>1022</v>
      </c>
      <c r="B984" s="30" t="s">
        <v>3355</v>
      </c>
      <c r="C984" s="31" t="n">
        <v>780</v>
      </c>
      <c r="D984" s="30" t="s">
        <v>235</v>
      </c>
      <c r="E984" s="33" t="n">
        <f aca="false">(C984*1.95)</f>
        <v>1521</v>
      </c>
    </row>
    <row r="985" customFormat="false" ht="14.15" hidden="false" customHeight="false" outlineLevel="0" collapsed="false">
      <c r="A985" s="29" t="s">
        <v>1023</v>
      </c>
      <c r="B985" s="30" t="s">
        <v>3356</v>
      </c>
      <c r="C985" s="35" t="n">
        <v>1130</v>
      </c>
      <c r="D985" s="30" t="s">
        <v>279</v>
      </c>
      <c r="E985" s="33" t="n">
        <f aca="false">(C985*1.64)</f>
        <v>1853.2</v>
      </c>
    </row>
    <row r="986" customFormat="false" ht="14.15" hidden="false" customHeight="false" outlineLevel="0" collapsed="false">
      <c r="A986" s="29" t="s">
        <v>1024</v>
      </c>
      <c r="B986" s="30" t="s">
        <v>3357</v>
      </c>
      <c r="C986" s="31" t="n">
        <v>690</v>
      </c>
      <c r="D986" s="30" t="s">
        <v>135</v>
      </c>
      <c r="E986" s="33" t="n">
        <f aca="false">(C986*2)</f>
        <v>1380</v>
      </c>
    </row>
    <row r="987" customFormat="false" ht="14.15" hidden="false" customHeight="false" outlineLevel="0" collapsed="false">
      <c r="A987" s="29" t="s">
        <v>1025</v>
      </c>
      <c r="B987" s="30" t="s">
        <v>3358</v>
      </c>
      <c r="C987" s="35" t="n">
        <v>5500</v>
      </c>
      <c r="D987" s="30" t="s">
        <v>399</v>
      </c>
      <c r="E987" s="33" t="n">
        <f aca="false">(C987*1.2)</f>
        <v>6600</v>
      </c>
    </row>
    <row r="988" customFormat="false" ht="26.85" hidden="false" customHeight="false" outlineLevel="0" collapsed="false">
      <c r="A988" s="29" t="s">
        <v>1026</v>
      </c>
      <c r="B988" s="30" t="s">
        <v>3360</v>
      </c>
      <c r="C988" s="35" t="n">
        <v>5295</v>
      </c>
      <c r="D988" s="30" t="s">
        <v>279</v>
      </c>
      <c r="E988" s="33" t="n">
        <f aca="false">(C988*1.2)</f>
        <v>6354</v>
      </c>
    </row>
    <row r="989" customFormat="false" ht="26.85" hidden="false" customHeight="false" outlineLevel="0" collapsed="false">
      <c r="A989" s="29" t="s">
        <v>1027</v>
      </c>
      <c r="B989" s="30" t="s">
        <v>3362</v>
      </c>
      <c r="C989" s="31" t="n">
        <v>585</v>
      </c>
      <c r="D989" s="30" t="s">
        <v>237</v>
      </c>
      <c r="E989" s="33" t="n">
        <f aca="false">(C989*2.28)</f>
        <v>1333.8</v>
      </c>
    </row>
    <row r="990" customFormat="false" ht="26.85" hidden="false" customHeight="false" outlineLevel="0" collapsed="false">
      <c r="A990" s="29" t="s">
        <v>1028</v>
      </c>
      <c r="B990" s="30" t="s">
        <v>3363</v>
      </c>
      <c r="C990" s="35" t="n">
        <v>2180</v>
      </c>
      <c r="D990" s="30" t="s">
        <v>635</v>
      </c>
      <c r="E990" s="33" t="n">
        <f aca="false">(C990*1.38)</f>
        <v>3008.4</v>
      </c>
    </row>
    <row r="991" customFormat="false" ht="14.15" hidden="false" customHeight="false" outlineLevel="0" collapsed="false">
      <c r="A991" s="29" t="s">
        <v>1029</v>
      </c>
      <c r="B991" s="30" t="s">
        <v>3365</v>
      </c>
      <c r="C991" s="35" t="n">
        <v>2180</v>
      </c>
      <c r="D991" s="30" t="s">
        <v>635</v>
      </c>
      <c r="E991" s="33" t="n">
        <f aca="false">(C991*1.38)</f>
        <v>3008.4</v>
      </c>
    </row>
    <row r="992" customFormat="false" ht="14.15" hidden="false" customHeight="false" outlineLevel="0" collapsed="false">
      <c r="A992" s="29" t="s">
        <v>1030</v>
      </c>
      <c r="B992" s="30" t="s">
        <v>3366</v>
      </c>
      <c r="C992" s="31" t="n">
        <v>765</v>
      </c>
      <c r="D992" s="30" t="s">
        <v>235</v>
      </c>
      <c r="E992" s="33" t="n">
        <f aca="false">(C992*1.95)</f>
        <v>1491.75</v>
      </c>
    </row>
    <row r="993" customFormat="false" ht="14.15" hidden="false" customHeight="false" outlineLevel="0" collapsed="false">
      <c r="A993" s="29" t="s">
        <v>1031</v>
      </c>
      <c r="B993" s="30" t="s">
        <v>3367</v>
      </c>
      <c r="C993" s="31" t="n">
        <v>765</v>
      </c>
      <c r="D993" s="30" t="s">
        <v>235</v>
      </c>
      <c r="E993" s="33" t="n">
        <f aca="false">(C993*1.95)</f>
        <v>1491.75</v>
      </c>
    </row>
    <row r="994" customFormat="false" ht="14.15" hidden="false" customHeight="false" outlineLevel="0" collapsed="false">
      <c r="A994" s="29" t="s">
        <v>1032</v>
      </c>
      <c r="B994" s="30" t="s">
        <v>3368</v>
      </c>
      <c r="C994" s="31" t="n">
        <v>765</v>
      </c>
      <c r="D994" s="30" t="s">
        <v>235</v>
      </c>
      <c r="E994" s="33" t="n">
        <f aca="false">(C994*1.95)</f>
        <v>1491.75</v>
      </c>
    </row>
    <row r="995" customFormat="false" ht="26.85" hidden="false" customHeight="false" outlineLevel="0" collapsed="false">
      <c r="A995" s="29" t="s">
        <v>1033</v>
      </c>
      <c r="B995" s="30" t="s">
        <v>3369</v>
      </c>
      <c r="C995" s="31" t="n">
        <v>765</v>
      </c>
      <c r="D995" s="30" t="s">
        <v>235</v>
      </c>
      <c r="E995" s="33" t="n">
        <f aca="false">(C995*1.95)</f>
        <v>1491.75</v>
      </c>
    </row>
    <row r="996" customFormat="false" ht="26.85" hidden="false" customHeight="false" outlineLevel="0" collapsed="false">
      <c r="A996" s="29" t="s">
        <v>1034</v>
      </c>
      <c r="B996" s="30" t="s">
        <v>3370</v>
      </c>
      <c r="C996" s="31" t="n">
        <v>765</v>
      </c>
      <c r="D996" s="30" t="s">
        <v>235</v>
      </c>
      <c r="E996" s="33" t="n">
        <f aca="false">(C996*1.95)</f>
        <v>1491.75</v>
      </c>
    </row>
    <row r="997" customFormat="false" ht="26.85" hidden="false" customHeight="false" outlineLevel="0" collapsed="false">
      <c r="A997" s="29" t="s">
        <v>1035</v>
      </c>
      <c r="B997" s="30" t="s">
        <v>3371</v>
      </c>
      <c r="C997" s="31" t="n">
        <v>765</v>
      </c>
      <c r="D997" s="30" t="s">
        <v>235</v>
      </c>
      <c r="E997" s="33" t="n">
        <f aca="false">(C997*1.95)</f>
        <v>1491.75</v>
      </c>
    </row>
    <row r="998" customFormat="false" ht="14.15" hidden="false" customHeight="false" outlineLevel="0" collapsed="false">
      <c r="A998" s="29" t="s">
        <v>1036</v>
      </c>
      <c r="B998" s="30" t="s">
        <v>3372</v>
      </c>
      <c r="C998" s="31" t="n">
        <v>765</v>
      </c>
      <c r="D998" s="30" t="s">
        <v>235</v>
      </c>
      <c r="E998" s="33" t="n">
        <f aca="false">(C998*1.95)</f>
        <v>1491.75</v>
      </c>
    </row>
    <row r="999" customFormat="false" ht="14.15" hidden="false" customHeight="false" outlineLevel="0" collapsed="false">
      <c r="A999" s="29" t="s">
        <v>1037</v>
      </c>
      <c r="B999" s="30" t="s">
        <v>3373</v>
      </c>
      <c r="C999" s="31" t="n">
        <v>765</v>
      </c>
      <c r="D999" s="30" t="s">
        <v>235</v>
      </c>
      <c r="E999" s="33" t="n">
        <f aca="false">(C999*1.95)</f>
        <v>1491.75</v>
      </c>
    </row>
    <row r="1000" customFormat="false" ht="13.8" hidden="false" customHeight="false" outlineLevel="0" collapsed="false">
      <c r="A1000" s="29" t="s">
        <v>1038</v>
      </c>
      <c r="B1000" s="30" t="s">
        <v>3374</v>
      </c>
      <c r="C1000" s="35" t="n">
        <v>2045</v>
      </c>
      <c r="D1000" s="30" t="s">
        <v>237</v>
      </c>
      <c r="E1000" s="33" t="n">
        <f aca="false">(C1000*1.39)</f>
        <v>2842.55</v>
      </c>
    </row>
    <row r="1001" customFormat="false" ht="52.2" hidden="false" customHeight="false" outlineLevel="0" collapsed="false">
      <c r="A1001" s="29" t="s">
        <v>1039</v>
      </c>
      <c r="B1001" s="30" t="s">
        <v>3376</v>
      </c>
      <c r="C1001" s="35" t="n">
        <v>2045</v>
      </c>
      <c r="D1001" s="30" t="s">
        <v>237</v>
      </c>
      <c r="E1001" s="33" t="n">
        <f aca="false">(C1001*1.39)</f>
        <v>2842.55</v>
      </c>
    </row>
    <row r="1002" customFormat="false" ht="26.85" hidden="false" customHeight="false" outlineLevel="0" collapsed="false">
      <c r="A1002" s="29" t="s">
        <v>1040</v>
      </c>
      <c r="B1002" s="30" t="s">
        <v>3377</v>
      </c>
      <c r="C1002" s="35" t="n">
        <v>3400</v>
      </c>
      <c r="D1002" s="30" t="s">
        <v>237</v>
      </c>
      <c r="E1002" s="33" t="n">
        <f aca="false">(C1002*1.26)</f>
        <v>4284</v>
      </c>
    </row>
    <row r="1003" customFormat="false" ht="39.55" hidden="false" customHeight="false" outlineLevel="0" collapsed="false">
      <c r="A1003" s="29" t="s">
        <v>1041</v>
      </c>
      <c r="B1003" s="30" t="s">
        <v>3379</v>
      </c>
      <c r="C1003" s="35" t="n">
        <v>2215</v>
      </c>
      <c r="D1003" s="30" t="s">
        <v>237</v>
      </c>
      <c r="E1003" s="33" t="n">
        <f aca="false">(C1003*1.36)</f>
        <v>3012.4</v>
      </c>
    </row>
    <row r="1004" customFormat="false" ht="52.2" hidden="false" customHeight="false" outlineLevel="0" collapsed="false">
      <c r="A1004" s="29" t="s">
        <v>1042</v>
      </c>
      <c r="B1004" s="30" t="s">
        <v>3381</v>
      </c>
      <c r="C1004" s="35" t="n">
        <v>2280</v>
      </c>
      <c r="D1004" s="30" t="s">
        <v>1043</v>
      </c>
      <c r="E1004" s="33" t="n">
        <f aca="false">(C1004*1.36)</f>
        <v>3100.8</v>
      </c>
    </row>
    <row r="1005" customFormat="false" ht="52.2" hidden="false" customHeight="false" outlineLevel="0" collapsed="false">
      <c r="A1005" s="29" t="s">
        <v>1044</v>
      </c>
      <c r="B1005" s="30" t="s">
        <v>3383</v>
      </c>
      <c r="C1005" s="35" t="n">
        <v>3360</v>
      </c>
      <c r="D1005" s="30" t="s">
        <v>472</v>
      </c>
      <c r="E1005" s="33" t="n">
        <f aca="false">(C1005*1.26)</f>
        <v>4233.6</v>
      </c>
    </row>
    <row r="1006" customFormat="false" ht="39.55" hidden="false" customHeight="false" outlineLevel="0" collapsed="false">
      <c r="A1006" s="29" t="s">
        <v>1045</v>
      </c>
      <c r="B1006" s="30" t="s">
        <v>3386</v>
      </c>
      <c r="C1006" s="31" t="n">
        <v>485</v>
      </c>
      <c r="D1006" s="30" t="s">
        <v>135</v>
      </c>
      <c r="E1006" s="33" t="n">
        <f aca="false">(C1006*2.5)</f>
        <v>1212.5</v>
      </c>
    </row>
    <row r="1007" customFormat="false" ht="26.85" hidden="false" customHeight="false" outlineLevel="0" collapsed="false">
      <c r="A1007" s="29" t="s">
        <v>1046</v>
      </c>
      <c r="B1007" s="30" t="s">
        <v>3387</v>
      </c>
      <c r="C1007" s="35" t="n">
        <v>1060</v>
      </c>
      <c r="D1007" s="30" t="s">
        <v>237</v>
      </c>
      <c r="E1007" s="33" t="n">
        <f aca="false">(C1007*1.73)</f>
        <v>1833.8</v>
      </c>
    </row>
    <row r="1008" customFormat="false" ht="39.55" hidden="false" customHeight="false" outlineLevel="0" collapsed="false">
      <c r="A1008" s="29" t="s">
        <v>1047</v>
      </c>
      <c r="B1008" s="30" t="s">
        <v>3388</v>
      </c>
      <c r="C1008" s="35" t="n">
        <v>1520</v>
      </c>
      <c r="D1008" s="30" t="s">
        <v>31</v>
      </c>
      <c r="E1008" s="33" t="n">
        <f aca="false">(C1008*1.48)</f>
        <v>2249.6</v>
      </c>
    </row>
    <row r="1009" customFormat="false" ht="52.2" hidden="false" customHeight="false" outlineLevel="0" collapsed="false">
      <c r="A1009" s="29" t="s">
        <v>1048</v>
      </c>
      <c r="B1009" s="30" t="s">
        <v>3389</v>
      </c>
      <c r="C1009" s="35" t="n">
        <v>1520</v>
      </c>
      <c r="D1009" s="30" t="s">
        <v>31</v>
      </c>
      <c r="E1009" s="33" t="n">
        <f aca="false">(C1009*1.48)</f>
        <v>2249.6</v>
      </c>
    </row>
    <row r="1010" customFormat="false" ht="39.55" hidden="false" customHeight="false" outlineLevel="0" collapsed="false">
      <c r="A1010" s="29" t="s">
        <v>1049</v>
      </c>
      <c r="B1010" s="30" t="s">
        <v>3390</v>
      </c>
      <c r="C1010" s="35" t="n">
        <v>1520</v>
      </c>
      <c r="D1010" s="30" t="s">
        <v>31</v>
      </c>
      <c r="E1010" s="33" t="n">
        <f aca="false">(C1010*1.48)</f>
        <v>2249.6</v>
      </c>
    </row>
    <row r="1011" customFormat="false" ht="13.8" hidden="false" customHeight="false" outlineLevel="0" collapsed="false">
      <c r="A1011" s="29" t="s">
        <v>1050</v>
      </c>
      <c r="B1011" s="30" t="s">
        <v>3391</v>
      </c>
      <c r="C1011" s="35" t="n">
        <v>1520</v>
      </c>
      <c r="D1011" s="30" t="s">
        <v>31</v>
      </c>
      <c r="E1011" s="33" t="n">
        <f aca="false">(C1011*1.48)</f>
        <v>2249.6</v>
      </c>
    </row>
    <row r="1012" customFormat="false" ht="14.15" hidden="false" customHeight="false" outlineLevel="0" collapsed="false">
      <c r="A1012" s="29" t="s">
        <v>1051</v>
      </c>
      <c r="B1012" s="30" t="s">
        <v>3392</v>
      </c>
      <c r="C1012" s="35" t="n">
        <v>1520</v>
      </c>
      <c r="D1012" s="30" t="s">
        <v>31</v>
      </c>
      <c r="E1012" s="33" t="n">
        <f aca="false">(C1012*1.48)</f>
        <v>2249.6</v>
      </c>
    </row>
    <row r="1013" customFormat="false" ht="52.2" hidden="false" customHeight="false" outlineLevel="0" collapsed="false">
      <c r="A1013" s="29" t="s">
        <v>1052</v>
      </c>
      <c r="B1013" s="30" t="s">
        <v>3393</v>
      </c>
      <c r="C1013" s="35" t="n">
        <v>2720</v>
      </c>
      <c r="D1013" s="30" t="s">
        <v>31</v>
      </c>
      <c r="E1013" s="33" t="n">
        <f aca="false">(C1013*1.32)</f>
        <v>3590.4</v>
      </c>
    </row>
    <row r="1014" customFormat="false" ht="26.85" hidden="false" customHeight="false" outlineLevel="0" collapsed="false">
      <c r="A1014" s="29" t="s">
        <v>1053</v>
      </c>
      <c r="B1014" s="30" t="s">
        <v>3394</v>
      </c>
      <c r="C1014" s="35" t="n">
        <v>3170</v>
      </c>
      <c r="D1014" s="30" t="s">
        <v>31</v>
      </c>
      <c r="E1014" s="33" t="n">
        <f aca="false">(C1014*1.28)</f>
        <v>4057.6</v>
      </c>
    </row>
    <row r="1015" customFormat="false" ht="26.85" hidden="false" customHeight="false" outlineLevel="0" collapsed="false">
      <c r="A1015" s="29" t="s">
        <v>1054</v>
      </c>
      <c r="B1015" s="30" t="s">
        <v>3395</v>
      </c>
      <c r="C1015" s="35" t="n">
        <v>3170</v>
      </c>
      <c r="D1015" s="30" t="s">
        <v>31</v>
      </c>
      <c r="E1015" s="33" t="n">
        <f aca="false">(C1015*1.28)</f>
        <v>4057.6</v>
      </c>
    </row>
    <row r="1016" customFormat="false" ht="26.85" hidden="false" customHeight="false" outlineLevel="0" collapsed="false">
      <c r="A1016" s="29" t="s">
        <v>1055</v>
      </c>
      <c r="B1016" s="30" t="s">
        <v>3396</v>
      </c>
      <c r="C1016" s="35" t="n">
        <v>3170</v>
      </c>
      <c r="D1016" s="30" t="s">
        <v>31</v>
      </c>
      <c r="E1016" s="33" t="n">
        <f aca="false">(C1016*1.28)</f>
        <v>4057.6</v>
      </c>
    </row>
    <row r="1017" customFormat="false" ht="14.15" hidden="false" customHeight="false" outlineLevel="0" collapsed="false">
      <c r="A1017" s="29" t="s">
        <v>1056</v>
      </c>
      <c r="B1017" s="30" t="s">
        <v>3397</v>
      </c>
      <c r="C1017" s="35" t="n">
        <v>3170</v>
      </c>
      <c r="D1017" s="30" t="s">
        <v>31</v>
      </c>
      <c r="E1017" s="33" t="n">
        <f aca="false">(C1017*1.28)</f>
        <v>4057.6</v>
      </c>
    </row>
    <row r="1018" customFormat="false" ht="14.15" hidden="false" customHeight="false" outlineLevel="0" collapsed="false">
      <c r="A1018" s="29" t="s">
        <v>1057</v>
      </c>
      <c r="B1018" s="30" t="s">
        <v>3398</v>
      </c>
      <c r="C1018" s="35" t="n">
        <v>3170</v>
      </c>
      <c r="D1018" s="30" t="s">
        <v>31</v>
      </c>
      <c r="E1018" s="33" t="n">
        <f aca="false">(C1018*1.28)</f>
        <v>4057.6</v>
      </c>
    </row>
    <row r="1019" customFormat="false" ht="14.15" hidden="false" customHeight="false" outlineLevel="0" collapsed="false">
      <c r="A1019" s="29" t="s">
        <v>1058</v>
      </c>
      <c r="B1019" s="30" t="s">
        <v>3399</v>
      </c>
      <c r="C1019" s="35" t="n">
        <v>3170</v>
      </c>
      <c r="D1019" s="30" t="s">
        <v>31</v>
      </c>
      <c r="E1019" s="33" t="n">
        <f aca="false">(C1019*1.28)</f>
        <v>4057.6</v>
      </c>
    </row>
    <row r="1020" customFormat="false" ht="14.15" hidden="false" customHeight="false" outlineLevel="0" collapsed="false">
      <c r="A1020" s="29" t="s">
        <v>1059</v>
      </c>
      <c r="B1020" s="30" t="s">
        <v>3400</v>
      </c>
      <c r="C1020" s="35" t="n">
        <v>3170</v>
      </c>
      <c r="D1020" s="30" t="s">
        <v>31</v>
      </c>
      <c r="E1020" s="33" t="n">
        <f aca="false">(C1020*1.28)</f>
        <v>4057.6</v>
      </c>
    </row>
    <row r="1021" customFormat="false" ht="14.15" hidden="false" customHeight="false" outlineLevel="0" collapsed="false">
      <c r="A1021" s="29" t="s">
        <v>1060</v>
      </c>
      <c r="B1021" s="30" t="s">
        <v>3401</v>
      </c>
      <c r="C1021" s="35" t="n">
        <v>3170</v>
      </c>
      <c r="D1021" s="30" t="s">
        <v>31</v>
      </c>
      <c r="E1021" s="33" t="n">
        <f aca="false">(C1021*1.28)</f>
        <v>4057.6</v>
      </c>
    </row>
    <row r="1022" customFormat="false" ht="14.15" hidden="false" customHeight="false" outlineLevel="0" collapsed="false">
      <c r="A1022" s="29" t="s">
        <v>1061</v>
      </c>
      <c r="B1022" s="30" t="s">
        <v>3402</v>
      </c>
      <c r="C1022" s="35" t="n">
        <v>3170</v>
      </c>
      <c r="D1022" s="30" t="s">
        <v>31</v>
      </c>
      <c r="E1022" s="33" t="n">
        <f aca="false">(C1022*1.28)</f>
        <v>4057.6</v>
      </c>
    </row>
    <row r="1023" customFormat="false" ht="14.15" hidden="false" customHeight="false" outlineLevel="0" collapsed="false">
      <c r="A1023" s="29" t="s">
        <v>1062</v>
      </c>
      <c r="B1023" s="30" t="s">
        <v>3403</v>
      </c>
      <c r="C1023" s="35" t="n">
        <v>3170</v>
      </c>
      <c r="D1023" s="30" t="s">
        <v>31</v>
      </c>
      <c r="E1023" s="33" t="n">
        <f aca="false">(C1023*1.28)</f>
        <v>4057.6</v>
      </c>
    </row>
    <row r="1024" customFormat="false" ht="14.15" hidden="false" customHeight="false" outlineLevel="0" collapsed="false">
      <c r="A1024" s="29" t="s">
        <v>1063</v>
      </c>
      <c r="B1024" s="30" t="s">
        <v>3404</v>
      </c>
      <c r="C1024" s="35" t="n">
        <v>3170</v>
      </c>
      <c r="D1024" s="30" t="s">
        <v>31</v>
      </c>
      <c r="E1024" s="33" t="n">
        <f aca="false">(C1024*1.28)</f>
        <v>4057.6</v>
      </c>
    </row>
    <row r="1025" customFormat="false" ht="14.15" hidden="false" customHeight="false" outlineLevel="0" collapsed="false">
      <c r="A1025" s="29" t="s">
        <v>1064</v>
      </c>
      <c r="B1025" s="30" t="s">
        <v>3405</v>
      </c>
      <c r="C1025" s="35" t="n">
        <v>3170</v>
      </c>
      <c r="D1025" s="30" t="s">
        <v>31</v>
      </c>
      <c r="E1025" s="33" t="n">
        <f aca="false">(C1025*1.28)</f>
        <v>4057.6</v>
      </c>
    </row>
    <row r="1026" customFormat="false" ht="26.85" hidden="false" customHeight="false" outlineLevel="0" collapsed="false">
      <c r="A1026" s="29" t="s">
        <v>1065</v>
      </c>
      <c r="B1026" s="30" t="s">
        <v>3406</v>
      </c>
      <c r="C1026" s="35" t="n">
        <v>3170</v>
      </c>
      <c r="D1026" s="30" t="s">
        <v>31</v>
      </c>
      <c r="E1026" s="33" t="n">
        <f aca="false">(C1026*1.28)</f>
        <v>4057.6</v>
      </c>
    </row>
    <row r="1027" customFormat="false" ht="14.15" hidden="false" customHeight="false" outlineLevel="0" collapsed="false">
      <c r="A1027" s="29" t="s">
        <v>1066</v>
      </c>
      <c r="B1027" s="30" t="s">
        <v>3407</v>
      </c>
      <c r="C1027" s="35" t="n">
        <v>3170</v>
      </c>
      <c r="D1027" s="30" t="s">
        <v>31</v>
      </c>
      <c r="E1027" s="33" t="n">
        <f aca="false">(C1027*1.28)</f>
        <v>4057.6</v>
      </c>
    </row>
    <row r="1028" customFormat="false" ht="14.15" hidden="false" customHeight="false" outlineLevel="0" collapsed="false">
      <c r="A1028" s="29" t="s">
        <v>1067</v>
      </c>
      <c r="B1028" s="30" t="s">
        <v>3408</v>
      </c>
      <c r="C1028" s="35" t="n">
        <v>3170</v>
      </c>
      <c r="D1028" s="30" t="s">
        <v>31</v>
      </c>
      <c r="E1028" s="33" t="n">
        <f aca="false">(C1028*1.28)</f>
        <v>4057.6</v>
      </c>
    </row>
    <row r="1029" customFormat="false" ht="26.85" hidden="false" customHeight="false" outlineLevel="0" collapsed="false">
      <c r="A1029" s="29" t="s">
        <v>1068</v>
      </c>
      <c r="B1029" s="30" t="s">
        <v>3409</v>
      </c>
      <c r="C1029" s="35" t="n">
        <v>3170</v>
      </c>
      <c r="D1029" s="30" t="s">
        <v>31</v>
      </c>
      <c r="E1029" s="33" t="n">
        <f aca="false">(C1029*1.28)</f>
        <v>4057.6</v>
      </c>
    </row>
    <row r="1030" customFormat="false" ht="14.15" hidden="false" customHeight="false" outlineLevel="0" collapsed="false">
      <c r="A1030" s="29" t="s">
        <v>1069</v>
      </c>
      <c r="B1030" s="30" t="s">
        <v>3410</v>
      </c>
      <c r="C1030" s="35" t="n">
        <v>3170</v>
      </c>
      <c r="D1030" s="30" t="s">
        <v>31</v>
      </c>
      <c r="E1030" s="33" t="n">
        <f aca="false">(C1030*1.28)</f>
        <v>4057.6</v>
      </c>
    </row>
    <row r="1031" customFormat="false" ht="14.15" hidden="false" customHeight="false" outlineLevel="0" collapsed="false">
      <c r="A1031" s="29" t="s">
        <v>1070</v>
      </c>
      <c r="B1031" s="30" t="s">
        <v>3411</v>
      </c>
      <c r="C1031" s="35" t="n">
        <v>3170</v>
      </c>
      <c r="D1031" s="30" t="s">
        <v>31</v>
      </c>
      <c r="E1031" s="33" t="n">
        <f aca="false">(C1031*1.28)</f>
        <v>4057.6</v>
      </c>
    </row>
    <row r="1032" customFormat="false" ht="14.15" hidden="false" customHeight="false" outlineLevel="0" collapsed="false">
      <c r="A1032" s="29" t="s">
        <v>1071</v>
      </c>
      <c r="B1032" s="30" t="s">
        <v>3412</v>
      </c>
      <c r="C1032" s="35" t="n">
        <v>3170</v>
      </c>
      <c r="D1032" s="30" t="s">
        <v>31</v>
      </c>
      <c r="E1032" s="33" t="n">
        <f aca="false">(C1032*1.28)</f>
        <v>4057.6</v>
      </c>
    </row>
    <row r="1033" customFormat="false" ht="14.15" hidden="false" customHeight="false" outlineLevel="0" collapsed="false">
      <c r="A1033" s="29" t="s">
        <v>1072</v>
      </c>
      <c r="B1033" s="30" t="s">
        <v>3413</v>
      </c>
      <c r="C1033" s="35" t="n">
        <v>1455</v>
      </c>
      <c r="D1033" s="30" t="s">
        <v>31</v>
      </c>
      <c r="E1033" s="33" t="n">
        <f aca="false">(C1033*1.5)</f>
        <v>2182.5</v>
      </c>
    </row>
    <row r="1034" customFormat="false" ht="26.85" hidden="false" customHeight="false" outlineLevel="0" collapsed="false">
      <c r="A1034" s="29" t="s">
        <v>1073</v>
      </c>
      <c r="B1034" s="30" t="s">
        <v>3415</v>
      </c>
      <c r="C1034" s="31" t="n">
        <v>930</v>
      </c>
      <c r="D1034" s="30" t="s">
        <v>279</v>
      </c>
      <c r="E1034" s="33" t="n">
        <f aca="false">(C1034*1.8)</f>
        <v>1674</v>
      </c>
    </row>
    <row r="1035" customFormat="false" ht="14.15" hidden="false" customHeight="false" outlineLevel="0" collapsed="false">
      <c r="A1035" s="29" t="s">
        <v>1074</v>
      </c>
      <c r="B1035" s="30" t="s">
        <v>3416</v>
      </c>
      <c r="C1035" s="35" t="n">
        <v>1520</v>
      </c>
      <c r="D1035" s="30" t="s">
        <v>31</v>
      </c>
      <c r="E1035" s="33" t="n">
        <f aca="false">(C1035*1.48)</f>
        <v>2249.6</v>
      </c>
    </row>
    <row r="1036" customFormat="false" ht="14.15" hidden="false" customHeight="false" outlineLevel="0" collapsed="false">
      <c r="A1036" s="29" t="s">
        <v>1075</v>
      </c>
      <c r="B1036" s="30" t="s">
        <v>3418</v>
      </c>
      <c r="C1036" s="35" t="n">
        <v>4015</v>
      </c>
      <c r="D1036" s="30" t="s">
        <v>506</v>
      </c>
      <c r="E1036" s="33" t="n">
        <f aca="false">(C1036*1.21)</f>
        <v>4858.15</v>
      </c>
    </row>
    <row r="1037" customFormat="false" ht="26.85" hidden="false" customHeight="false" outlineLevel="0" collapsed="false">
      <c r="A1037" s="29" t="s">
        <v>1076</v>
      </c>
      <c r="B1037" s="30" t="s">
        <v>3420</v>
      </c>
      <c r="C1037" s="35" t="n">
        <v>2415</v>
      </c>
      <c r="D1037" s="30" t="s">
        <v>506</v>
      </c>
      <c r="E1037" s="33" t="n">
        <f aca="false">(C1037*1.34)</f>
        <v>3236.1</v>
      </c>
    </row>
    <row r="1038" customFormat="false" ht="26.85" hidden="false" customHeight="false" outlineLevel="0" collapsed="false">
      <c r="A1038" s="29" t="s">
        <v>1077</v>
      </c>
      <c r="B1038" s="30" t="s">
        <v>3422</v>
      </c>
      <c r="C1038" s="35" t="n">
        <v>4085</v>
      </c>
      <c r="D1038" s="30" t="s">
        <v>237</v>
      </c>
      <c r="E1038" s="33" t="n">
        <f aca="false">(C1038*1.2)</f>
        <v>4902</v>
      </c>
    </row>
    <row r="1039" customFormat="false" ht="52.2" hidden="false" customHeight="false" outlineLevel="0" collapsed="false">
      <c r="A1039" s="29" t="s">
        <v>1078</v>
      </c>
      <c r="B1039" s="30" t="s">
        <v>3425</v>
      </c>
      <c r="C1039" s="35" t="n">
        <v>11980</v>
      </c>
      <c r="D1039" s="30" t="s">
        <v>506</v>
      </c>
      <c r="E1039" s="33" t="n">
        <f aca="false">(C1039*1.2)</f>
        <v>14376</v>
      </c>
    </row>
    <row r="1040" customFormat="false" ht="39.55" hidden="false" customHeight="false" outlineLevel="0" collapsed="false">
      <c r="A1040" s="29" t="s">
        <v>1079</v>
      </c>
      <c r="B1040" s="30" t="s">
        <v>3427</v>
      </c>
      <c r="C1040" s="35" t="n">
        <v>9050</v>
      </c>
      <c r="D1040" s="30" t="s">
        <v>506</v>
      </c>
      <c r="E1040" s="33" t="n">
        <f aca="false">(C1040*1.2)</f>
        <v>10860</v>
      </c>
    </row>
    <row r="1041" customFormat="false" ht="39.55" hidden="false" customHeight="false" outlineLevel="0" collapsed="false">
      <c r="A1041" s="29" t="s">
        <v>1080</v>
      </c>
      <c r="B1041" s="30" t="s">
        <v>3429</v>
      </c>
      <c r="C1041" s="35" t="n">
        <v>3280</v>
      </c>
      <c r="D1041" s="30" t="s">
        <v>506</v>
      </c>
      <c r="E1041" s="33" t="n">
        <f aca="false">(C1041*1.27)</f>
        <v>4165.6</v>
      </c>
    </row>
    <row r="1042" customFormat="false" ht="39.55" hidden="false" customHeight="false" outlineLevel="0" collapsed="false">
      <c r="A1042" s="29" t="s">
        <v>1081</v>
      </c>
      <c r="B1042" s="30" t="s">
        <v>3431</v>
      </c>
      <c r="C1042" s="35" t="n">
        <v>9050</v>
      </c>
      <c r="D1042" s="30" t="s">
        <v>1082</v>
      </c>
      <c r="E1042" s="33" t="n">
        <f aca="false">(C1042*1.2)</f>
        <v>10860</v>
      </c>
    </row>
    <row r="1043" customFormat="false" ht="39.55" hidden="false" customHeight="false" outlineLevel="0" collapsed="false">
      <c r="A1043" s="29" t="s">
        <v>1083</v>
      </c>
      <c r="B1043" s="30" t="s">
        <v>3432</v>
      </c>
      <c r="C1043" s="35" t="n">
        <v>11980</v>
      </c>
      <c r="D1043" s="30" t="s">
        <v>635</v>
      </c>
      <c r="E1043" s="33" t="n">
        <f aca="false">(C1043*1.2)</f>
        <v>14376</v>
      </c>
    </row>
    <row r="1044" customFormat="false" ht="26.85" hidden="false" customHeight="false" outlineLevel="0" collapsed="false">
      <c r="A1044" s="29" t="s">
        <v>1084</v>
      </c>
      <c r="B1044" s="30" t="s">
        <v>3433</v>
      </c>
      <c r="C1044" s="35" t="n">
        <v>3280</v>
      </c>
      <c r="D1044" s="30" t="s">
        <v>1082</v>
      </c>
      <c r="E1044" s="33" t="n">
        <f aca="false">(C1044*1.27)</f>
        <v>4165.6</v>
      </c>
    </row>
    <row r="1045" customFormat="false" ht="52.2" hidden="false" customHeight="false" outlineLevel="0" collapsed="false">
      <c r="A1045" s="29" t="s">
        <v>1085</v>
      </c>
      <c r="B1045" s="30" t="s">
        <v>3434</v>
      </c>
      <c r="C1045" s="35" t="n">
        <v>5480</v>
      </c>
      <c r="D1045" s="30" t="s">
        <v>635</v>
      </c>
      <c r="E1045" s="33" t="n">
        <f aca="false">(C1045*1.2)</f>
        <v>6576</v>
      </c>
    </row>
    <row r="1046" customFormat="false" ht="26.85" hidden="false" customHeight="false" outlineLevel="0" collapsed="false">
      <c r="A1046" s="29" t="s">
        <v>1086</v>
      </c>
      <c r="B1046" s="30" t="s">
        <v>3436</v>
      </c>
      <c r="C1046" s="35" t="n">
        <v>19465</v>
      </c>
      <c r="D1046" s="30" t="s">
        <v>1087</v>
      </c>
      <c r="E1046" s="33" t="n">
        <f aca="false">(C1046*1.2)</f>
        <v>23358</v>
      </c>
    </row>
    <row r="1047" customFormat="false" ht="26.85" hidden="false" customHeight="false" outlineLevel="0" collapsed="false">
      <c r="A1047" s="29" t="s">
        <v>1088</v>
      </c>
      <c r="B1047" s="30" t="s">
        <v>3438</v>
      </c>
      <c r="C1047" s="35" t="n">
        <v>9775</v>
      </c>
      <c r="D1047" s="30" t="s">
        <v>1087</v>
      </c>
      <c r="E1047" s="33" t="n">
        <f aca="false">(C1047*1.2)</f>
        <v>11730</v>
      </c>
    </row>
    <row r="1048" customFormat="false" ht="39.55" hidden="false" customHeight="false" outlineLevel="0" collapsed="false">
      <c r="A1048" s="29" t="s">
        <v>1089</v>
      </c>
      <c r="B1048" s="30" t="s">
        <v>3440</v>
      </c>
      <c r="C1048" s="35" t="n">
        <v>14025</v>
      </c>
      <c r="D1048" s="30" t="s">
        <v>635</v>
      </c>
      <c r="E1048" s="33" t="n">
        <f aca="false">(C1048*1.2)</f>
        <v>16830</v>
      </c>
    </row>
    <row r="1049" customFormat="false" ht="39.55" hidden="false" customHeight="false" outlineLevel="0" collapsed="false">
      <c r="A1049" s="29" t="s">
        <v>1090</v>
      </c>
      <c r="B1049" s="30" t="s">
        <v>3442</v>
      </c>
      <c r="C1049" s="35" t="n">
        <v>6800</v>
      </c>
      <c r="D1049" s="30" t="s">
        <v>635</v>
      </c>
      <c r="E1049" s="33" t="n">
        <f aca="false">(C1049*1.2)</f>
        <v>8160</v>
      </c>
    </row>
    <row r="1050" customFormat="false" ht="26.85" hidden="false" customHeight="false" outlineLevel="0" collapsed="false">
      <c r="A1050" s="29" t="s">
        <v>1091</v>
      </c>
      <c r="B1050" s="30" t="s">
        <v>3444</v>
      </c>
      <c r="C1050" s="35" t="n">
        <v>5755</v>
      </c>
      <c r="D1050" s="30" t="s">
        <v>506</v>
      </c>
      <c r="E1050" s="33" t="n">
        <f aca="false">(C1050*1.2)</f>
        <v>6906</v>
      </c>
    </row>
    <row r="1051" customFormat="false" ht="26.85" hidden="false" customHeight="false" outlineLevel="0" collapsed="false">
      <c r="A1051" s="29" t="s">
        <v>1092</v>
      </c>
      <c r="B1051" s="30" t="s">
        <v>3447</v>
      </c>
      <c r="C1051" s="31" t="n">
        <v>400</v>
      </c>
      <c r="D1051" s="30" t="s">
        <v>135</v>
      </c>
      <c r="E1051" s="33" t="n">
        <f aca="false">(C1051*2.55)</f>
        <v>1020</v>
      </c>
    </row>
    <row r="1052" customFormat="false" ht="39.55" hidden="false" customHeight="false" outlineLevel="0" collapsed="false">
      <c r="A1052" s="29" t="s">
        <v>1093</v>
      </c>
      <c r="B1052" s="30" t="s">
        <v>3448</v>
      </c>
      <c r="C1052" s="31" t="n">
        <v>400</v>
      </c>
      <c r="D1052" s="30" t="s">
        <v>135</v>
      </c>
      <c r="E1052" s="33" t="n">
        <f aca="false">(C1052*2.55)</f>
        <v>1020</v>
      </c>
    </row>
    <row r="1053" customFormat="false" ht="26.85" hidden="false" customHeight="false" outlineLevel="0" collapsed="false">
      <c r="A1053" s="29" t="s">
        <v>1094</v>
      </c>
      <c r="B1053" s="30" t="s">
        <v>3449</v>
      </c>
      <c r="C1053" s="31" t="n">
        <v>400</v>
      </c>
      <c r="D1053" s="30" t="s">
        <v>135</v>
      </c>
      <c r="E1053" s="33" t="n">
        <f aca="false">(C1053*2.55)</f>
        <v>1020</v>
      </c>
    </row>
    <row r="1054" customFormat="false" ht="26.85" hidden="false" customHeight="false" outlineLevel="0" collapsed="false">
      <c r="A1054" s="29" t="s">
        <v>1095</v>
      </c>
      <c r="B1054" s="30" t="s">
        <v>3450</v>
      </c>
      <c r="C1054" s="31" t="n">
        <v>400</v>
      </c>
      <c r="D1054" s="30" t="s">
        <v>135</v>
      </c>
      <c r="E1054" s="33" t="n">
        <f aca="false">(C1054*2.55)</f>
        <v>1020</v>
      </c>
    </row>
    <row r="1055" customFormat="false" ht="26.85" hidden="false" customHeight="false" outlineLevel="0" collapsed="false">
      <c r="A1055" s="29" t="s">
        <v>1096</v>
      </c>
      <c r="B1055" s="30" t="s">
        <v>3451</v>
      </c>
      <c r="C1055" s="31" t="n">
        <v>400</v>
      </c>
      <c r="D1055" s="30" t="s">
        <v>135</v>
      </c>
      <c r="E1055" s="33" t="n">
        <f aca="false">(C1055*2.55)</f>
        <v>1020</v>
      </c>
    </row>
    <row r="1056" customFormat="false" ht="26.85" hidden="false" customHeight="false" outlineLevel="0" collapsed="false">
      <c r="A1056" s="29" t="s">
        <v>1097</v>
      </c>
      <c r="B1056" s="30" t="s">
        <v>3452</v>
      </c>
      <c r="C1056" s="31" t="n">
        <v>400</v>
      </c>
      <c r="D1056" s="30" t="s">
        <v>135</v>
      </c>
      <c r="E1056" s="33" t="n">
        <f aca="false">(C1056*2.55)</f>
        <v>1020</v>
      </c>
    </row>
    <row r="1057" customFormat="false" ht="26.85" hidden="false" customHeight="false" outlineLevel="0" collapsed="false">
      <c r="A1057" s="29" t="s">
        <v>1098</v>
      </c>
      <c r="B1057" s="30" t="s">
        <v>3453</v>
      </c>
      <c r="C1057" s="31" t="n">
        <v>805</v>
      </c>
      <c r="D1057" s="30" t="s">
        <v>135</v>
      </c>
      <c r="E1057" s="33" t="n">
        <f aca="false">(C1057*1.9)</f>
        <v>1529.5</v>
      </c>
    </row>
    <row r="1058" customFormat="false" ht="39.55" hidden="false" customHeight="false" outlineLevel="0" collapsed="false">
      <c r="A1058" s="29" t="s">
        <v>1099</v>
      </c>
      <c r="B1058" s="30" t="s">
        <v>3454</v>
      </c>
      <c r="C1058" s="31" t="n">
        <v>400</v>
      </c>
      <c r="D1058" s="30" t="s">
        <v>135</v>
      </c>
      <c r="E1058" s="33" t="n">
        <f aca="false">(C1058*2.55)</f>
        <v>1020</v>
      </c>
    </row>
    <row r="1059" customFormat="false" ht="26.85" hidden="false" customHeight="false" outlineLevel="0" collapsed="false">
      <c r="A1059" s="29" t="s">
        <v>1100</v>
      </c>
      <c r="B1059" s="30" t="s">
        <v>3455</v>
      </c>
      <c r="C1059" s="31" t="n">
        <v>400</v>
      </c>
      <c r="D1059" s="30" t="s">
        <v>135</v>
      </c>
      <c r="E1059" s="33" t="n">
        <f aca="false">(C1059*2.55)</f>
        <v>1020</v>
      </c>
    </row>
    <row r="1060" customFormat="false" ht="39.55" hidden="false" customHeight="false" outlineLevel="0" collapsed="false">
      <c r="A1060" s="29" t="s">
        <v>1101</v>
      </c>
      <c r="B1060" s="30" t="s">
        <v>3456</v>
      </c>
      <c r="C1060" s="31" t="n">
        <v>400</v>
      </c>
      <c r="D1060" s="30" t="s">
        <v>135</v>
      </c>
      <c r="E1060" s="33" t="n">
        <f aca="false">(C1060*2.55)</f>
        <v>1020</v>
      </c>
    </row>
    <row r="1061" customFormat="false" ht="26.85" hidden="false" customHeight="false" outlineLevel="0" collapsed="false">
      <c r="A1061" s="29" t="s">
        <v>1102</v>
      </c>
      <c r="B1061" s="30" t="s">
        <v>3457</v>
      </c>
      <c r="C1061" s="31" t="n">
        <v>400</v>
      </c>
      <c r="D1061" s="30" t="s">
        <v>135</v>
      </c>
      <c r="E1061" s="33" t="n">
        <f aca="false">(C1061*2.55)</f>
        <v>1020</v>
      </c>
    </row>
    <row r="1062" customFormat="false" ht="26.85" hidden="false" customHeight="false" outlineLevel="0" collapsed="false">
      <c r="A1062" s="29" t="s">
        <v>1103</v>
      </c>
      <c r="B1062" s="30" t="s">
        <v>3458</v>
      </c>
      <c r="C1062" s="31" t="n">
        <v>605</v>
      </c>
      <c r="D1062" s="30" t="s">
        <v>135</v>
      </c>
      <c r="E1062" s="33" t="n">
        <f aca="false">(C1062*2.2)</f>
        <v>1331</v>
      </c>
    </row>
    <row r="1063" customFormat="false" ht="26.85" hidden="false" customHeight="false" outlineLevel="0" collapsed="false">
      <c r="A1063" s="29" t="s">
        <v>1104</v>
      </c>
      <c r="B1063" s="30" t="s">
        <v>3459</v>
      </c>
      <c r="C1063" s="31" t="n">
        <v>400</v>
      </c>
      <c r="D1063" s="30" t="s">
        <v>135</v>
      </c>
      <c r="E1063" s="33" t="n">
        <f aca="false">(C1063*2.55)</f>
        <v>1020</v>
      </c>
    </row>
    <row r="1064" customFormat="false" ht="26.85" hidden="false" customHeight="false" outlineLevel="0" collapsed="false">
      <c r="A1064" s="29" t="s">
        <v>1105</v>
      </c>
      <c r="B1064" s="30" t="s">
        <v>3460</v>
      </c>
      <c r="C1064" s="31" t="n">
        <v>400</v>
      </c>
      <c r="D1064" s="30" t="s">
        <v>135</v>
      </c>
      <c r="E1064" s="33" t="n">
        <f aca="false">(C1064*2.55)</f>
        <v>1020</v>
      </c>
    </row>
    <row r="1065" customFormat="false" ht="26.85" hidden="false" customHeight="false" outlineLevel="0" collapsed="false">
      <c r="A1065" s="29" t="s">
        <v>1106</v>
      </c>
      <c r="B1065" s="30" t="s">
        <v>3461</v>
      </c>
      <c r="C1065" s="31" t="n">
        <v>400</v>
      </c>
      <c r="D1065" s="30" t="s">
        <v>135</v>
      </c>
      <c r="E1065" s="33" t="n">
        <f aca="false">(C1065*2.55)</f>
        <v>1020</v>
      </c>
    </row>
    <row r="1066" customFormat="false" ht="26.85" hidden="false" customHeight="false" outlineLevel="0" collapsed="false">
      <c r="A1066" s="29" t="s">
        <v>1107</v>
      </c>
      <c r="B1066" s="30" t="s">
        <v>3462</v>
      </c>
      <c r="C1066" s="31" t="n">
        <v>400</v>
      </c>
      <c r="D1066" s="30" t="s">
        <v>135</v>
      </c>
      <c r="E1066" s="33" t="n">
        <f aca="false">(C1066*2.55)</f>
        <v>1020</v>
      </c>
    </row>
    <row r="1067" customFormat="false" ht="26.85" hidden="false" customHeight="false" outlineLevel="0" collapsed="false">
      <c r="A1067" s="29" t="s">
        <v>1108</v>
      </c>
      <c r="B1067" s="30" t="s">
        <v>3463</v>
      </c>
      <c r="C1067" s="31" t="n">
        <v>400</v>
      </c>
      <c r="D1067" s="30" t="s">
        <v>135</v>
      </c>
      <c r="E1067" s="33" t="n">
        <f aca="false">(C1067*2.55)</f>
        <v>1020</v>
      </c>
    </row>
    <row r="1068" customFormat="false" ht="52.2" hidden="false" customHeight="false" outlineLevel="0" collapsed="false">
      <c r="A1068" s="29" t="s">
        <v>1109</v>
      </c>
      <c r="B1068" s="30" t="s">
        <v>3464</v>
      </c>
      <c r="C1068" s="31" t="n">
        <v>400</v>
      </c>
      <c r="D1068" s="30" t="s">
        <v>135</v>
      </c>
      <c r="E1068" s="33" t="n">
        <f aca="false">(C1068*2.55)</f>
        <v>1020</v>
      </c>
    </row>
    <row r="1069" customFormat="false" ht="39.55" hidden="false" customHeight="false" outlineLevel="0" collapsed="false">
      <c r="A1069" s="29" t="s">
        <v>1110</v>
      </c>
      <c r="B1069" s="30" t="s">
        <v>3465</v>
      </c>
      <c r="C1069" s="31" t="n">
        <v>400</v>
      </c>
      <c r="D1069" s="30" t="s">
        <v>135</v>
      </c>
      <c r="E1069" s="33" t="n">
        <f aca="false">(C1069*2.55)</f>
        <v>1020</v>
      </c>
    </row>
    <row r="1070" customFormat="false" ht="39.55" hidden="false" customHeight="false" outlineLevel="0" collapsed="false">
      <c r="A1070" s="29" t="s">
        <v>1111</v>
      </c>
      <c r="B1070" s="30" t="s">
        <v>3466</v>
      </c>
      <c r="C1070" s="31" t="n">
        <v>400</v>
      </c>
      <c r="D1070" s="30" t="s">
        <v>135</v>
      </c>
      <c r="E1070" s="33" t="n">
        <f aca="false">(C1070*2.55)</f>
        <v>1020</v>
      </c>
    </row>
    <row r="1071" customFormat="false" ht="39.55" hidden="false" customHeight="false" outlineLevel="0" collapsed="false">
      <c r="A1071" s="29" t="s">
        <v>1112</v>
      </c>
      <c r="B1071" s="30" t="s">
        <v>3467</v>
      </c>
      <c r="C1071" s="31" t="n">
        <v>400</v>
      </c>
      <c r="D1071" s="30" t="s">
        <v>135</v>
      </c>
      <c r="E1071" s="33" t="n">
        <f aca="false">(C1071*2.55)</f>
        <v>1020</v>
      </c>
    </row>
    <row r="1072" customFormat="false" ht="39.55" hidden="false" customHeight="false" outlineLevel="0" collapsed="false">
      <c r="A1072" s="29" t="s">
        <v>1113</v>
      </c>
      <c r="B1072" s="30" t="s">
        <v>3468</v>
      </c>
      <c r="C1072" s="31" t="n">
        <v>400</v>
      </c>
      <c r="D1072" s="30" t="s">
        <v>135</v>
      </c>
      <c r="E1072" s="33" t="n">
        <f aca="false">(C1072*2.55)</f>
        <v>1020</v>
      </c>
    </row>
    <row r="1073" customFormat="false" ht="39.55" hidden="false" customHeight="false" outlineLevel="0" collapsed="false">
      <c r="A1073" s="29" t="s">
        <v>1114</v>
      </c>
      <c r="B1073" s="30" t="s">
        <v>3469</v>
      </c>
      <c r="C1073" s="31" t="n">
        <v>400</v>
      </c>
      <c r="D1073" s="30" t="s">
        <v>135</v>
      </c>
      <c r="E1073" s="33" t="n">
        <f aca="false">(C1073*2.55)</f>
        <v>1020</v>
      </c>
    </row>
    <row r="1074" customFormat="false" ht="39.55" hidden="false" customHeight="false" outlineLevel="0" collapsed="false">
      <c r="A1074" s="29" t="s">
        <v>1115</v>
      </c>
      <c r="B1074" s="30" t="s">
        <v>3470</v>
      </c>
      <c r="C1074" s="31" t="n">
        <v>400</v>
      </c>
      <c r="D1074" s="30" t="s">
        <v>135</v>
      </c>
      <c r="E1074" s="33" t="n">
        <f aca="false">(C1074*2.55)</f>
        <v>1020</v>
      </c>
    </row>
    <row r="1075" customFormat="false" ht="13.8" hidden="false" customHeight="false" outlineLevel="0" collapsed="false">
      <c r="A1075" s="29" t="s">
        <v>1116</v>
      </c>
      <c r="B1075" s="30" t="s">
        <v>3471</v>
      </c>
      <c r="C1075" s="31" t="n">
        <v>400</v>
      </c>
      <c r="D1075" s="30" t="s">
        <v>135</v>
      </c>
      <c r="E1075" s="33" t="n">
        <f aca="false">(C1075*2.55)</f>
        <v>1020</v>
      </c>
    </row>
    <row r="1076" customFormat="false" ht="14.15" hidden="false" customHeight="false" outlineLevel="0" collapsed="false">
      <c r="A1076" s="29" t="s">
        <v>1117</v>
      </c>
      <c r="B1076" s="30" t="s">
        <v>3472</v>
      </c>
      <c r="C1076" s="31" t="n">
        <v>400</v>
      </c>
      <c r="D1076" s="30" t="s">
        <v>135</v>
      </c>
      <c r="E1076" s="33" t="n">
        <f aca="false">(C1076*2.55)</f>
        <v>1020</v>
      </c>
    </row>
    <row r="1077" customFormat="false" ht="14.15" hidden="false" customHeight="false" outlineLevel="0" collapsed="false">
      <c r="A1077" s="29" t="s">
        <v>1118</v>
      </c>
      <c r="B1077" s="30" t="s">
        <v>3473</v>
      </c>
      <c r="C1077" s="31" t="n">
        <v>400</v>
      </c>
      <c r="D1077" s="30" t="s">
        <v>135</v>
      </c>
      <c r="E1077" s="33" t="n">
        <f aca="false">(C1077*2.55)</f>
        <v>1020</v>
      </c>
    </row>
    <row r="1078" customFormat="false" ht="39.55" hidden="false" customHeight="false" outlineLevel="0" collapsed="false">
      <c r="A1078" s="29" t="s">
        <v>1119</v>
      </c>
      <c r="B1078" s="30" t="s">
        <v>3474</v>
      </c>
      <c r="C1078" s="31" t="n">
        <v>400</v>
      </c>
      <c r="D1078" s="30" t="s">
        <v>135</v>
      </c>
      <c r="E1078" s="33" t="n">
        <f aca="false">(C1078*2.55)</f>
        <v>1020</v>
      </c>
    </row>
    <row r="1079" customFormat="false" ht="26.85" hidden="false" customHeight="false" outlineLevel="0" collapsed="false">
      <c r="A1079" s="29" t="s">
        <v>1120</v>
      </c>
      <c r="B1079" s="30" t="s">
        <v>3475</v>
      </c>
      <c r="C1079" s="31" t="n">
        <v>400</v>
      </c>
      <c r="D1079" s="30" t="s">
        <v>135</v>
      </c>
      <c r="E1079" s="33" t="n">
        <f aca="false">(C1079*2.55)</f>
        <v>1020</v>
      </c>
    </row>
    <row r="1080" customFormat="false" ht="26.85" hidden="false" customHeight="false" outlineLevel="0" collapsed="false">
      <c r="A1080" s="29" t="s">
        <v>1121</v>
      </c>
      <c r="B1080" s="30" t="s">
        <v>3476</v>
      </c>
      <c r="C1080" s="31" t="n">
        <v>605</v>
      </c>
      <c r="D1080" s="34" t="n">
        <v>5</v>
      </c>
      <c r="E1080" s="33" t="n">
        <f aca="false">(C1080*2.2)</f>
        <v>1331</v>
      </c>
    </row>
    <row r="1081" customFormat="false" ht="14.15" hidden="false" customHeight="false" outlineLevel="0" collapsed="false">
      <c r="A1081" s="29" t="s">
        <v>1122</v>
      </c>
      <c r="B1081" s="30" t="s">
        <v>3477</v>
      </c>
      <c r="C1081" s="35" t="n">
        <v>1005</v>
      </c>
      <c r="D1081" s="34" t="n">
        <v>10</v>
      </c>
      <c r="E1081" s="33" t="n">
        <f aca="false">(C1081*1.79)</f>
        <v>1798.95</v>
      </c>
    </row>
    <row r="1082" customFormat="false" ht="14.15" hidden="false" customHeight="false" outlineLevel="0" collapsed="false">
      <c r="A1082" s="29" t="s">
        <v>1123</v>
      </c>
      <c r="B1082" s="30" t="s">
        <v>3479</v>
      </c>
      <c r="C1082" s="31" t="n">
        <v>400</v>
      </c>
      <c r="D1082" s="30" t="s">
        <v>135</v>
      </c>
      <c r="E1082" s="33" t="n">
        <f aca="false">(C1082*2.55)</f>
        <v>1020</v>
      </c>
    </row>
    <row r="1083" customFormat="false" ht="26.85" hidden="false" customHeight="false" outlineLevel="0" collapsed="false">
      <c r="A1083" s="29" t="s">
        <v>1124</v>
      </c>
      <c r="B1083" s="30" t="s">
        <v>3480</v>
      </c>
      <c r="C1083" s="31" t="n">
        <v>355</v>
      </c>
      <c r="D1083" s="30" t="s">
        <v>135</v>
      </c>
      <c r="E1083" s="33" t="n">
        <f aca="false">(C1083*2.8)</f>
        <v>994</v>
      </c>
    </row>
    <row r="1084" customFormat="false" ht="64.9" hidden="false" customHeight="false" outlineLevel="0" collapsed="false">
      <c r="A1084" s="29" t="s">
        <v>1125</v>
      </c>
      <c r="B1084" s="30" t="s">
        <v>3481</v>
      </c>
      <c r="C1084" s="31" t="n">
        <v>355</v>
      </c>
      <c r="D1084" s="30" t="s">
        <v>135</v>
      </c>
      <c r="E1084" s="33" t="n">
        <f aca="false">(C1084*2.8)</f>
        <v>994</v>
      </c>
    </row>
    <row r="1085" customFormat="false" ht="26.85" hidden="false" customHeight="false" outlineLevel="0" collapsed="false">
      <c r="A1085" s="29" t="s">
        <v>1126</v>
      </c>
      <c r="B1085" s="30" t="s">
        <v>3482</v>
      </c>
      <c r="C1085" s="31" t="n">
        <v>355</v>
      </c>
      <c r="D1085" s="30" t="s">
        <v>135</v>
      </c>
      <c r="E1085" s="33" t="n">
        <f aca="false">(C1085*2.8)</f>
        <v>994</v>
      </c>
    </row>
    <row r="1086" customFormat="false" ht="52.2" hidden="false" customHeight="false" outlineLevel="0" collapsed="false">
      <c r="A1086" s="29" t="s">
        <v>1127</v>
      </c>
      <c r="B1086" s="30" t="s">
        <v>3483</v>
      </c>
      <c r="C1086" s="31" t="n">
        <v>355</v>
      </c>
      <c r="D1086" s="30" t="s">
        <v>135</v>
      </c>
      <c r="E1086" s="33" t="n">
        <f aca="false">(C1086*2.8)</f>
        <v>994</v>
      </c>
    </row>
    <row r="1087" customFormat="false" ht="39.55" hidden="false" customHeight="false" outlineLevel="0" collapsed="false">
      <c r="A1087" s="29" t="s">
        <v>1128</v>
      </c>
      <c r="B1087" s="30" t="s">
        <v>3484</v>
      </c>
      <c r="C1087" s="31" t="n">
        <v>730</v>
      </c>
      <c r="D1087" s="30" t="s">
        <v>135</v>
      </c>
      <c r="E1087" s="33" t="n">
        <f aca="false">(C1087*2)</f>
        <v>1460</v>
      </c>
    </row>
    <row r="1088" customFormat="false" ht="13.8" hidden="false" customHeight="false" outlineLevel="0" collapsed="false">
      <c r="A1088" s="29" t="s">
        <v>1129</v>
      </c>
      <c r="B1088" s="30" t="s">
        <v>3485</v>
      </c>
      <c r="C1088" s="35" t="n">
        <v>3850</v>
      </c>
      <c r="D1088" s="30" t="s">
        <v>237</v>
      </c>
      <c r="E1088" s="33" t="n">
        <f aca="false">(C1088*1.22)</f>
        <v>4697</v>
      </c>
    </row>
    <row r="1089" customFormat="false" ht="26.85" hidden="false" customHeight="false" outlineLevel="0" collapsed="false">
      <c r="A1089" s="29" t="s">
        <v>1130</v>
      </c>
      <c r="B1089" s="30" t="s">
        <v>3487</v>
      </c>
      <c r="C1089" s="35" t="n">
        <v>3700</v>
      </c>
      <c r="D1089" s="34" t="n">
        <v>10</v>
      </c>
      <c r="E1089" s="33" t="n">
        <f aca="false">(C1089*1.23)</f>
        <v>4551</v>
      </c>
    </row>
    <row r="1090" customFormat="false" ht="39.55" hidden="false" customHeight="false" outlineLevel="0" collapsed="false">
      <c r="A1090" s="29" t="s">
        <v>1131</v>
      </c>
      <c r="B1090" s="30" t="s">
        <v>3489</v>
      </c>
      <c r="C1090" s="35" t="n">
        <v>7640</v>
      </c>
      <c r="D1090" s="30" t="s">
        <v>472</v>
      </c>
      <c r="E1090" s="33" t="n">
        <f aca="false">(C1090*1.2)</f>
        <v>9168</v>
      </c>
    </row>
    <row r="1091" customFormat="false" ht="39.55" hidden="false" customHeight="false" outlineLevel="0" collapsed="false">
      <c r="A1091" s="29" t="s">
        <v>1132</v>
      </c>
      <c r="B1091" s="30" t="s">
        <v>3491</v>
      </c>
      <c r="C1091" s="35" t="n">
        <v>7973</v>
      </c>
      <c r="D1091" s="30" t="s">
        <v>237</v>
      </c>
      <c r="E1091" s="33" t="n">
        <f aca="false">(C1091*1.2)</f>
        <v>9567.6</v>
      </c>
    </row>
    <row r="1092" customFormat="false" ht="13.8" hidden="false" customHeight="false" outlineLevel="0" collapsed="false">
      <c r="A1092" s="29" t="s">
        <v>1133</v>
      </c>
      <c r="B1092" s="30" t="s">
        <v>3493</v>
      </c>
      <c r="C1092" s="35" t="n">
        <v>7973</v>
      </c>
      <c r="D1092" s="30" t="s">
        <v>237</v>
      </c>
      <c r="E1092" s="33" t="n">
        <f aca="false">(C1092*1.2)</f>
        <v>9567.6</v>
      </c>
    </row>
    <row r="1093" customFormat="false" ht="14.15" hidden="false" customHeight="false" outlineLevel="0" collapsed="false">
      <c r="A1093" s="29" t="s">
        <v>1134</v>
      </c>
      <c r="B1093" s="30" t="s">
        <v>3494</v>
      </c>
      <c r="C1093" s="35" t="n">
        <v>7973</v>
      </c>
      <c r="D1093" s="30" t="s">
        <v>237</v>
      </c>
      <c r="E1093" s="33" t="n">
        <f aca="false">(C1093*1.2)</f>
        <v>9567.6</v>
      </c>
    </row>
    <row r="1094" customFormat="false" ht="14.15" hidden="false" customHeight="false" outlineLevel="0" collapsed="false">
      <c r="A1094" s="29" t="s">
        <v>1135</v>
      </c>
      <c r="B1094" s="30" t="s">
        <v>3495</v>
      </c>
      <c r="C1094" s="35" t="n">
        <v>7973</v>
      </c>
      <c r="D1094" s="30" t="s">
        <v>237</v>
      </c>
      <c r="E1094" s="33" t="n">
        <f aca="false">(C1094*1.2)</f>
        <v>9567.6</v>
      </c>
    </row>
    <row r="1095" customFormat="false" ht="14.15" hidden="false" customHeight="false" outlineLevel="0" collapsed="false">
      <c r="A1095" s="29" t="s">
        <v>1136</v>
      </c>
      <c r="B1095" s="30" t="s">
        <v>3496</v>
      </c>
      <c r="C1095" s="35" t="n">
        <v>7973</v>
      </c>
      <c r="D1095" s="30" t="s">
        <v>237</v>
      </c>
      <c r="E1095" s="33" t="n">
        <f aca="false">(C1095*1.2)</f>
        <v>9567.6</v>
      </c>
    </row>
    <row r="1096" customFormat="false" ht="14.15" hidden="false" customHeight="false" outlineLevel="0" collapsed="false">
      <c r="A1096" s="29" t="s">
        <v>1137</v>
      </c>
      <c r="B1096" s="30" t="s">
        <v>3497</v>
      </c>
      <c r="C1096" s="35" t="n">
        <v>7973</v>
      </c>
      <c r="D1096" s="30" t="s">
        <v>237</v>
      </c>
      <c r="E1096" s="33" t="n">
        <f aca="false">(C1096*1.2)</f>
        <v>9567.6</v>
      </c>
    </row>
    <row r="1097" customFormat="false" ht="14.15" hidden="false" customHeight="false" outlineLevel="0" collapsed="false">
      <c r="A1097" s="29" t="s">
        <v>1138</v>
      </c>
      <c r="B1097" s="30" t="s">
        <v>3498</v>
      </c>
      <c r="C1097" s="35" t="n">
        <v>7973</v>
      </c>
      <c r="D1097" s="30" t="s">
        <v>237</v>
      </c>
      <c r="E1097" s="33" t="n">
        <f aca="false">(C1097*1.2)</f>
        <v>9567.6</v>
      </c>
    </row>
    <row r="1098" customFormat="false" ht="14.15" hidden="false" customHeight="false" outlineLevel="0" collapsed="false">
      <c r="A1098" s="29" t="s">
        <v>1139</v>
      </c>
      <c r="B1098" s="30" t="s">
        <v>3499</v>
      </c>
      <c r="C1098" s="35" t="n">
        <v>7973</v>
      </c>
      <c r="D1098" s="30" t="s">
        <v>237</v>
      </c>
      <c r="E1098" s="33" t="n">
        <f aca="false">(C1098*1.2)</f>
        <v>9567.6</v>
      </c>
    </row>
    <row r="1099" customFormat="false" ht="14.15" hidden="false" customHeight="false" outlineLevel="0" collapsed="false">
      <c r="A1099" s="29" t="s">
        <v>1140</v>
      </c>
      <c r="B1099" s="30" t="s">
        <v>3500</v>
      </c>
      <c r="C1099" s="35" t="n">
        <v>7973</v>
      </c>
      <c r="D1099" s="30" t="s">
        <v>237</v>
      </c>
      <c r="E1099" s="33" t="n">
        <f aca="false">(C1099*1.2)</f>
        <v>9567.6</v>
      </c>
    </row>
    <row r="1100" customFormat="false" ht="14.15" hidden="false" customHeight="false" outlineLevel="0" collapsed="false">
      <c r="A1100" s="29" t="s">
        <v>1141</v>
      </c>
      <c r="B1100" s="30" t="s">
        <v>3501</v>
      </c>
      <c r="C1100" s="35" t="n">
        <v>7973</v>
      </c>
      <c r="D1100" s="30" t="s">
        <v>237</v>
      </c>
      <c r="E1100" s="33" t="n">
        <f aca="false">(C1100*1.2)</f>
        <v>9567.6</v>
      </c>
    </row>
    <row r="1101" customFormat="false" ht="14.15" hidden="false" customHeight="false" outlineLevel="0" collapsed="false">
      <c r="A1101" s="29" t="s">
        <v>1142</v>
      </c>
      <c r="B1101" s="30" t="s">
        <v>3502</v>
      </c>
      <c r="C1101" s="35" t="n">
        <v>7973</v>
      </c>
      <c r="D1101" s="30" t="s">
        <v>237</v>
      </c>
      <c r="E1101" s="33" t="n">
        <f aca="false">(C1101*1.2)</f>
        <v>9567.6</v>
      </c>
    </row>
    <row r="1102" customFormat="false" ht="14.15" hidden="false" customHeight="false" outlineLevel="0" collapsed="false">
      <c r="A1102" s="29" t="s">
        <v>1143</v>
      </c>
      <c r="B1102" s="30" t="s">
        <v>3503</v>
      </c>
      <c r="C1102" s="35" t="n">
        <v>7973</v>
      </c>
      <c r="D1102" s="30" t="s">
        <v>237</v>
      </c>
      <c r="E1102" s="33" t="n">
        <f aca="false">(C1102*1.2)</f>
        <v>9567.6</v>
      </c>
    </row>
    <row r="1103" customFormat="false" ht="14.15" hidden="false" customHeight="false" outlineLevel="0" collapsed="false">
      <c r="A1103" s="29" t="s">
        <v>1144</v>
      </c>
      <c r="B1103" s="30" t="s">
        <v>3504</v>
      </c>
      <c r="C1103" s="35" t="n">
        <v>7973</v>
      </c>
      <c r="D1103" s="30" t="s">
        <v>237</v>
      </c>
      <c r="E1103" s="33" t="n">
        <f aca="false">(C1103*1.2)</f>
        <v>9567.6</v>
      </c>
    </row>
    <row r="1104" customFormat="false" ht="14.15" hidden="false" customHeight="false" outlineLevel="0" collapsed="false">
      <c r="A1104" s="29" t="s">
        <v>1145</v>
      </c>
      <c r="B1104" s="30" t="s">
        <v>3505</v>
      </c>
      <c r="C1104" s="35" t="n">
        <v>7973</v>
      </c>
      <c r="D1104" s="30" t="s">
        <v>237</v>
      </c>
      <c r="E1104" s="33" t="n">
        <f aca="false">(C1104*1.2)</f>
        <v>9567.6</v>
      </c>
    </row>
    <row r="1105" customFormat="false" ht="14.15" hidden="false" customHeight="false" outlineLevel="0" collapsed="false">
      <c r="A1105" s="29" t="s">
        <v>1146</v>
      </c>
      <c r="B1105" s="30" t="s">
        <v>3506</v>
      </c>
      <c r="C1105" s="35" t="n">
        <v>7973</v>
      </c>
      <c r="D1105" s="30" t="s">
        <v>237</v>
      </c>
      <c r="E1105" s="33" t="n">
        <f aca="false">(C1105*1.2)</f>
        <v>9567.6</v>
      </c>
    </row>
    <row r="1106" customFormat="false" ht="14.15" hidden="false" customHeight="false" outlineLevel="0" collapsed="false">
      <c r="A1106" s="29" t="s">
        <v>1147</v>
      </c>
      <c r="B1106" s="30" t="s">
        <v>3507</v>
      </c>
      <c r="C1106" s="35" t="n">
        <v>7973</v>
      </c>
      <c r="D1106" s="30" t="s">
        <v>237</v>
      </c>
      <c r="E1106" s="33" t="n">
        <f aca="false">(C1106*1.2)</f>
        <v>9567.6</v>
      </c>
    </row>
    <row r="1107" customFormat="false" ht="14.15" hidden="false" customHeight="false" outlineLevel="0" collapsed="false">
      <c r="A1107" s="29" t="s">
        <v>1148</v>
      </c>
      <c r="B1107" s="30" t="s">
        <v>3508</v>
      </c>
      <c r="C1107" s="35" t="n">
        <v>7973</v>
      </c>
      <c r="D1107" s="30" t="s">
        <v>237</v>
      </c>
      <c r="E1107" s="33" t="n">
        <f aca="false">(C1107*1.2)</f>
        <v>9567.6</v>
      </c>
    </row>
    <row r="1108" customFormat="false" ht="14.15" hidden="false" customHeight="false" outlineLevel="0" collapsed="false">
      <c r="A1108" s="29" t="s">
        <v>1149</v>
      </c>
      <c r="B1108" s="30" t="s">
        <v>3509</v>
      </c>
      <c r="C1108" s="35" t="n">
        <v>7973</v>
      </c>
      <c r="D1108" s="30" t="s">
        <v>237</v>
      </c>
      <c r="E1108" s="33" t="n">
        <f aca="false">(C1108*1.2)</f>
        <v>9567.6</v>
      </c>
    </row>
    <row r="1109" customFormat="false" ht="14.15" hidden="false" customHeight="false" outlineLevel="0" collapsed="false">
      <c r="A1109" s="29" t="s">
        <v>1150</v>
      </c>
      <c r="B1109" s="30" t="s">
        <v>3510</v>
      </c>
      <c r="C1109" s="35" t="n">
        <v>7973</v>
      </c>
      <c r="D1109" s="30" t="s">
        <v>237</v>
      </c>
      <c r="E1109" s="33" t="n">
        <f aca="false">(C1109*1.2)</f>
        <v>9567.6</v>
      </c>
    </row>
    <row r="1110" customFormat="false" ht="14.15" hidden="false" customHeight="false" outlineLevel="0" collapsed="false">
      <c r="A1110" s="29" t="s">
        <v>1151</v>
      </c>
      <c r="B1110" s="30" t="s">
        <v>3511</v>
      </c>
      <c r="C1110" s="35" t="n">
        <v>7973</v>
      </c>
      <c r="D1110" s="30" t="s">
        <v>237</v>
      </c>
      <c r="E1110" s="33" t="n">
        <f aca="false">(C1110*1.2)</f>
        <v>9567.6</v>
      </c>
    </row>
    <row r="1111" customFormat="false" ht="14.15" hidden="false" customHeight="false" outlineLevel="0" collapsed="false">
      <c r="A1111" s="29" t="s">
        <v>1152</v>
      </c>
      <c r="B1111" s="30" t="s">
        <v>3512</v>
      </c>
      <c r="C1111" s="35" t="n">
        <v>7973</v>
      </c>
      <c r="D1111" s="30" t="s">
        <v>237</v>
      </c>
      <c r="E1111" s="33" t="n">
        <f aca="false">(C1111*1.2)</f>
        <v>9567.6</v>
      </c>
    </row>
    <row r="1112" customFormat="false" ht="14.15" hidden="false" customHeight="false" outlineLevel="0" collapsed="false">
      <c r="A1112" s="29" t="s">
        <v>1153</v>
      </c>
      <c r="B1112" s="30" t="s">
        <v>3513</v>
      </c>
      <c r="C1112" s="31" t="n">
        <v>400</v>
      </c>
      <c r="D1112" s="30" t="s">
        <v>135</v>
      </c>
      <c r="E1112" s="33" t="n">
        <f aca="false">(C1112*2.55)</f>
        <v>1020</v>
      </c>
    </row>
    <row r="1113" customFormat="false" ht="14.15" hidden="false" customHeight="false" outlineLevel="0" collapsed="false">
      <c r="A1113" s="29" t="s">
        <v>1154</v>
      </c>
      <c r="B1113" s="30" t="s">
        <v>3514</v>
      </c>
      <c r="C1113" s="35" t="n">
        <v>2040</v>
      </c>
      <c r="D1113" s="30" t="s">
        <v>237</v>
      </c>
      <c r="E1113" s="33" t="n">
        <f aca="false">(C1113*1.39)</f>
        <v>2835.6</v>
      </c>
    </row>
    <row r="1114" customFormat="false" ht="14.15" hidden="false" customHeight="false" outlineLevel="0" collapsed="false">
      <c r="A1114" s="29" t="s">
        <v>1155</v>
      </c>
      <c r="B1114" s="30" t="s">
        <v>3515</v>
      </c>
      <c r="C1114" s="35" t="n">
        <v>3555</v>
      </c>
      <c r="D1114" s="30" t="s">
        <v>237</v>
      </c>
      <c r="E1114" s="33" t="n">
        <f aca="false">(C1114*1.25)</f>
        <v>4443.75</v>
      </c>
    </row>
    <row r="1115" customFormat="false" ht="14.15" hidden="false" customHeight="false" outlineLevel="0" collapsed="false">
      <c r="A1115" s="29" t="s">
        <v>1156</v>
      </c>
      <c r="B1115" s="30" t="s">
        <v>3516</v>
      </c>
      <c r="C1115" s="35" t="n">
        <v>2045</v>
      </c>
      <c r="D1115" s="30" t="s">
        <v>399</v>
      </c>
      <c r="E1115" s="33" t="n">
        <f aca="false">(C1115*1.39)</f>
        <v>2842.55</v>
      </c>
    </row>
    <row r="1116" customFormat="false" ht="14.15" hidden="false" customHeight="false" outlineLevel="0" collapsed="false">
      <c r="A1116" s="29" t="s">
        <v>1157</v>
      </c>
      <c r="B1116" s="30" t="s">
        <v>3517</v>
      </c>
      <c r="C1116" s="35" t="n">
        <v>1075</v>
      </c>
      <c r="D1116" s="30" t="s">
        <v>279</v>
      </c>
      <c r="E1116" s="33" t="n">
        <f aca="false">(C1116*1.71)</f>
        <v>1838.25</v>
      </c>
    </row>
    <row r="1117" customFormat="false" ht="14.15" hidden="false" customHeight="false" outlineLevel="0" collapsed="false">
      <c r="A1117" s="29" t="s">
        <v>1158</v>
      </c>
      <c r="B1117" s="30" t="s">
        <v>3520</v>
      </c>
      <c r="C1117" s="31" t="n">
        <v>895</v>
      </c>
      <c r="D1117" s="32" t="n">
        <v>1</v>
      </c>
      <c r="E1117" s="33" t="n">
        <f aca="false">(C1117*1.8)</f>
        <v>1611</v>
      </c>
    </row>
    <row r="1118" customFormat="false" ht="14.15" hidden="false" customHeight="false" outlineLevel="0" collapsed="false">
      <c r="A1118" s="29" t="s">
        <v>1159</v>
      </c>
      <c r="B1118" s="30" t="s">
        <v>3521</v>
      </c>
      <c r="C1118" s="35" t="n">
        <v>2890</v>
      </c>
      <c r="D1118" s="30" t="s">
        <v>506</v>
      </c>
      <c r="E1118" s="33" t="n">
        <f aca="false">(C1118*1.31)</f>
        <v>3785.9</v>
      </c>
    </row>
    <row r="1119" customFormat="false" ht="14.15" hidden="false" customHeight="false" outlineLevel="0" collapsed="false">
      <c r="A1119" s="29" t="s">
        <v>1160</v>
      </c>
      <c r="B1119" s="30" t="s">
        <v>3523</v>
      </c>
      <c r="C1119" s="35" t="n">
        <v>2420</v>
      </c>
      <c r="D1119" s="30" t="s">
        <v>506</v>
      </c>
      <c r="E1119" s="33" t="n">
        <f aca="false">(C1119*1.34)</f>
        <v>3242.8</v>
      </c>
    </row>
    <row r="1120" customFormat="false" ht="14.15" hidden="false" customHeight="false" outlineLevel="0" collapsed="false">
      <c r="A1120" s="29" t="s">
        <v>1161</v>
      </c>
      <c r="B1120" s="30" t="s">
        <v>3525</v>
      </c>
      <c r="C1120" s="31" t="n">
        <v>650</v>
      </c>
      <c r="D1120" s="30" t="s">
        <v>506</v>
      </c>
      <c r="E1120" s="33" t="n">
        <f aca="false">(C1120*2.05)</f>
        <v>1332.5</v>
      </c>
    </row>
    <row r="1121" customFormat="false" ht="14.15" hidden="false" customHeight="false" outlineLevel="0" collapsed="false">
      <c r="A1121" s="29" t="s">
        <v>1162</v>
      </c>
      <c r="B1121" s="30" t="s">
        <v>3526</v>
      </c>
      <c r="C1121" s="31" t="n">
        <v>710</v>
      </c>
      <c r="D1121" s="30" t="s">
        <v>506</v>
      </c>
      <c r="E1121" s="33" t="n">
        <f aca="false">(C1121*2)</f>
        <v>1420</v>
      </c>
    </row>
    <row r="1122" customFormat="false" ht="13.8" hidden="false" customHeight="false" outlineLevel="0" collapsed="false">
      <c r="A1122" s="29" t="s">
        <v>1163</v>
      </c>
      <c r="B1122" s="30" t="s">
        <v>3527</v>
      </c>
      <c r="C1122" s="35" t="n">
        <v>1810</v>
      </c>
      <c r="D1122" s="30" t="s">
        <v>31</v>
      </c>
      <c r="E1122" s="33" t="n">
        <f aca="false">(C1122*1.4)</f>
        <v>2534</v>
      </c>
    </row>
    <row r="1123" customFormat="false" ht="14.15" hidden="false" customHeight="false" outlineLevel="0" collapsed="false">
      <c r="A1123" s="29" t="s">
        <v>1164</v>
      </c>
      <c r="B1123" s="30" t="s">
        <v>3529</v>
      </c>
      <c r="C1123" s="31" t="n">
        <v>655</v>
      </c>
      <c r="D1123" s="32" t="n">
        <v>1</v>
      </c>
      <c r="E1123" s="33" t="n">
        <f aca="false">(C1123*2.04)</f>
        <v>1336.2</v>
      </c>
    </row>
    <row r="1124" customFormat="false" ht="26.85" hidden="false" customHeight="false" outlineLevel="0" collapsed="false">
      <c r="A1124" s="29" t="s">
        <v>1165</v>
      </c>
      <c r="B1124" s="30" t="s">
        <v>3530</v>
      </c>
      <c r="C1124" s="35" t="n">
        <v>1700</v>
      </c>
      <c r="D1124" s="30" t="s">
        <v>31</v>
      </c>
      <c r="E1124" s="33" t="n">
        <f aca="false">(C1124*1.4)</f>
        <v>2380</v>
      </c>
    </row>
    <row r="1125" customFormat="false" ht="26.85" hidden="false" customHeight="false" outlineLevel="0" collapsed="false">
      <c r="A1125" s="29" t="s">
        <v>1166</v>
      </c>
      <c r="B1125" s="30" t="s">
        <v>3532</v>
      </c>
      <c r="C1125" s="35" t="n">
        <v>2385</v>
      </c>
      <c r="D1125" s="30" t="s">
        <v>31</v>
      </c>
      <c r="E1125" s="33" t="n">
        <f aca="false">(C1125*1.35)</f>
        <v>3219.75</v>
      </c>
    </row>
    <row r="1126" customFormat="false" ht="26.85" hidden="false" customHeight="false" outlineLevel="0" collapsed="false">
      <c r="A1126" s="29" t="s">
        <v>1167</v>
      </c>
      <c r="B1126" s="30" t="s">
        <v>3534</v>
      </c>
      <c r="C1126" s="35" t="n">
        <v>2035</v>
      </c>
      <c r="D1126" s="30" t="s">
        <v>279</v>
      </c>
      <c r="E1126" s="33" t="n">
        <f aca="false">(C1126*1.39)</f>
        <v>2828.65</v>
      </c>
    </row>
    <row r="1127" customFormat="false" ht="14.15" hidden="false" customHeight="false" outlineLevel="0" collapsed="false">
      <c r="A1127" s="29" t="s">
        <v>1168</v>
      </c>
      <c r="B1127" s="30" t="s">
        <v>3536</v>
      </c>
      <c r="C1127" s="35" t="n">
        <v>1915</v>
      </c>
      <c r="D1127" s="30" t="s">
        <v>399</v>
      </c>
      <c r="E1127" s="33" t="n">
        <f aca="false">(C1127*1.4)</f>
        <v>2681</v>
      </c>
    </row>
    <row r="1128" customFormat="false" ht="14.15" hidden="false" customHeight="false" outlineLevel="0" collapsed="false">
      <c r="A1128" s="29" t="s">
        <v>1169</v>
      </c>
      <c r="B1128" s="30" t="s">
        <v>3539</v>
      </c>
      <c r="C1128" s="35" t="n">
        <v>1355</v>
      </c>
      <c r="D1128" s="30" t="s">
        <v>56</v>
      </c>
      <c r="E1128" s="33" t="n">
        <f aca="false">(C1128*1.5)</f>
        <v>2032.5</v>
      </c>
    </row>
    <row r="1129" customFormat="false" ht="14.15" hidden="false" customHeight="false" outlineLevel="0" collapsed="false">
      <c r="A1129" s="29" t="s">
        <v>1170</v>
      </c>
      <c r="B1129" s="30" t="s">
        <v>3540</v>
      </c>
      <c r="C1129" s="35" t="n">
        <v>1915</v>
      </c>
      <c r="D1129" s="30" t="s">
        <v>279</v>
      </c>
      <c r="E1129" s="33" t="n">
        <f aca="false">(C1129*1.4)</f>
        <v>2681</v>
      </c>
    </row>
    <row r="1130" customFormat="false" ht="26.85" hidden="false" customHeight="false" outlineLevel="0" collapsed="false">
      <c r="A1130" s="29" t="s">
        <v>1171</v>
      </c>
      <c r="B1130" s="30" t="s">
        <v>3541</v>
      </c>
      <c r="C1130" s="31" t="n">
        <v>650</v>
      </c>
      <c r="D1130" s="30" t="s">
        <v>399</v>
      </c>
      <c r="E1130" s="33" t="n">
        <f aca="false">(C1130*2.05)</f>
        <v>1332.5</v>
      </c>
    </row>
    <row r="1131" customFormat="false" ht="14.15" hidden="false" customHeight="false" outlineLevel="0" collapsed="false">
      <c r="A1131" s="29" t="s">
        <v>1172</v>
      </c>
      <c r="B1131" s="30" t="s">
        <v>3542</v>
      </c>
      <c r="C1131" s="31" t="n">
        <v>650</v>
      </c>
      <c r="D1131" s="30" t="s">
        <v>399</v>
      </c>
      <c r="E1131" s="33" t="n">
        <f aca="false">(C1131*2.05)</f>
        <v>1332.5</v>
      </c>
    </row>
    <row r="1132" customFormat="false" ht="26.85" hidden="false" customHeight="false" outlineLevel="0" collapsed="false">
      <c r="A1132" s="29" t="s">
        <v>1173</v>
      </c>
      <c r="B1132" s="30" t="s">
        <v>3543</v>
      </c>
      <c r="C1132" s="31" t="n">
        <v>650</v>
      </c>
      <c r="D1132" s="30" t="s">
        <v>399</v>
      </c>
      <c r="E1132" s="33" t="n">
        <f aca="false">(C1132*2.05)</f>
        <v>1332.5</v>
      </c>
    </row>
    <row r="1133" customFormat="false" ht="26.85" hidden="false" customHeight="false" outlineLevel="0" collapsed="false">
      <c r="A1133" s="29" t="s">
        <v>1174</v>
      </c>
      <c r="B1133" s="30" t="s">
        <v>3544</v>
      </c>
      <c r="C1133" s="31" t="n">
        <v>290</v>
      </c>
      <c r="D1133" s="32" t="n">
        <v>1</v>
      </c>
      <c r="E1133" s="33" t="n">
        <f aca="false">(C1133*3)</f>
        <v>870</v>
      </c>
    </row>
    <row r="1134" customFormat="false" ht="26.85" hidden="false" customHeight="false" outlineLevel="0" collapsed="false">
      <c r="A1134" s="29" t="s">
        <v>1175</v>
      </c>
      <c r="B1134" s="30" t="s">
        <v>3545</v>
      </c>
      <c r="C1134" s="31" t="n">
        <v>290</v>
      </c>
      <c r="D1134" s="32" t="n">
        <v>1</v>
      </c>
      <c r="E1134" s="33" t="n">
        <f aca="false">(C1134*3)</f>
        <v>870</v>
      </c>
    </row>
    <row r="1135" customFormat="false" ht="14.15" hidden="false" customHeight="false" outlineLevel="0" collapsed="false">
      <c r="A1135" s="29" t="s">
        <v>1176</v>
      </c>
      <c r="B1135" s="30" t="s">
        <v>3546</v>
      </c>
      <c r="C1135" s="31" t="n">
        <v>125</v>
      </c>
      <c r="D1135" s="30" t="s">
        <v>135</v>
      </c>
      <c r="E1135" s="33" t="n">
        <f aca="false">(C1135*3)</f>
        <v>375</v>
      </c>
    </row>
    <row r="1136" customFormat="false" ht="26.85" hidden="false" customHeight="false" outlineLevel="0" collapsed="false">
      <c r="A1136" s="29" t="s">
        <v>1177</v>
      </c>
      <c r="B1136" s="30" t="s">
        <v>3547</v>
      </c>
      <c r="C1136" s="35" t="n">
        <v>5855</v>
      </c>
      <c r="D1136" s="30" t="s">
        <v>135</v>
      </c>
      <c r="E1136" s="33" t="n">
        <f aca="false">(C1136*1.2)</f>
        <v>7026</v>
      </c>
    </row>
    <row r="1137" customFormat="false" ht="26.85" hidden="false" customHeight="false" outlineLevel="0" collapsed="false">
      <c r="A1137" s="29" t="s">
        <v>1178</v>
      </c>
      <c r="B1137" s="30" t="s">
        <v>3549</v>
      </c>
      <c r="C1137" s="35" t="n">
        <v>5810</v>
      </c>
      <c r="D1137" s="30" t="s">
        <v>135</v>
      </c>
      <c r="E1137" s="33" t="n">
        <f aca="false">(C1137*1.2)</f>
        <v>6972</v>
      </c>
    </row>
    <row r="1138" customFormat="false" ht="26.85" hidden="false" customHeight="false" outlineLevel="0" collapsed="false">
      <c r="A1138" s="29" t="s">
        <v>1179</v>
      </c>
      <c r="B1138" s="30" t="s">
        <v>3551</v>
      </c>
      <c r="C1138" s="35" t="n">
        <v>6315</v>
      </c>
      <c r="D1138" s="30" t="s">
        <v>135</v>
      </c>
      <c r="E1138" s="33" t="n">
        <f aca="false">(C1138*1.2)</f>
        <v>7578</v>
      </c>
    </row>
    <row r="1139" customFormat="false" ht="26.85" hidden="false" customHeight="false" outlineLevel="0" collapsed="false">
      <c r="A1139" s="29" t="s">
        <v>1180</v>
      </c>
      <c r="B1139" s="30" t="s">
        <v>3553</v>
      </c>
      <c r="C1139" s="35" t="n">
        <v>6315</v>
      </c>
      <c r="D1139" s="30" t="s">
        <v>135</v>
      </c>
      <c r="E1139" s="33" t="n">
        <f aca="false">(C1139*1.2)</f>
        <v>7578</v>
      </c>
    </row>
    <row r="1140" customFormat="false" ht="14.15" hidden="false" customHeight="false" outlineLevel="0" collapsed="false">
      <c r="A1140" s="29" t="s">
        <v>1181</v>
      </c>
      <c r="B1140" s="30" t="s">
        <v>3554</v>
      </c>
      <c r="C1140" s="35" t="n">
        <v>7065</v>
      </c>
      <c r="D1140" s="30" t="s">
        <v>135</v>
      </c>
      <c r="E1140" s="33" t="n">
        <f aca="false">(C1140*1.2)</f>
        <v>8478</v>
      </c>
    </row>
    <row r="1141" customFormat="false" ht="14.15" hidden="false" customHeight="false" outlineLevel="0" collapsed="false">
      <c r="A1141" s="29" t="s">
        <v>1182</v>
      </c>
      <c r="B1141" s="30" t="s">
        <v>3555</v>
      </c>
      <c r="C1141" s="35" t="n">
        <v>7185</v>
      </c>
      <c r="D1141" s="30" t="s">
        <v>135</v>
      </c>
      <c r="E1141" s="33" t="n">
        <f aca="false">(C1141*1.2)</f>
        <v>8622</v>
      </c>
    </row>
    <row r="1142" customFormat="false" ht="26.85" hidden="false" customHeight="false" outlineLevel="0" collapsed="false">
      <c r="A1142" s="29" t="s">
        <v>1183</v>
      </c>
      <c r="B1142" s="30" t="s">
        <v>3557</v>
      </c>
      <c r="C1142" s="35" t="n">
        <v>4590</v>
      </c>
      <c r="D1142" s="30" t="s">
        <v>135</v>
      </c>
      <c r="E1142" s="33" t="n">
        <f aca="false">(C1142*1.2)</f>
        <v>5508</v>
      </c>
    </row>
    <row r="1143" customFormat="false" ht="39.55" hidden="false" customHeight="false" outlineLevel="0" collapsed="false">
      <c r="A1143" s="29" t="s">
        <v>1184</v>
      </c>
      <c r="B1143" s="30" t="s">
        <v>3558</v>
      </c>
      <c r="C1143" s="35" t="n">
        <v>3230</v>
      </c>
      <c r="D1143" s="30" t="s">
        <v>135</v>
      </c>
      <c r="E1143" s="33" t="n">
        <f aca="false">(C1143*1.27)</f>
        <v>4102.1</v>
      </c>
    </row>
    <row r="1144" customFormat="false" ht="26.85" hidden="false" customHeight="false" outlineLevel="0" collapsed="false">
      <c r="A1144" s="29" t="s">
        <v>1185</v>
      </c>
      <c r="B1144" s="30" t="s">
        <v>3560</v>
      </c>
      <c r="C1144" s="35" t="n">
        <v>1870</v>
      </c>
      <c r="D1144" s="30" t="s">
        <v>135</v>
      </c>
      <c r="E1144" s="33" t="n">
        <f aca="false">(C1144*1.4)</f>
        <v>2618</v>
      </c>
    </row>
    <row r="1145" customFormat="false" ht="39.55" hidden="false" customHeight="false" outlineLevel="0" collapsed="false">
      <c r="A1145" s="29" t="s">
        <v>1186</v>
      </c>
      <c r="B1145" s="30" t="s">
        <v>3562</v>
      </c>
      <c r="C1145" s="35" t="n">
        <v>2040</v>
      </c>
      <c r="D1145" s="30" t="s">
        <v>135</v>
      </c>
      <c r="E1145" s="33" t="n">
        <f aca="false">(C1145*1.39)</f>
        <v>2835.6</v>
      </c>
    </row>
    <row r="1146" customFormat="false" ht="39.55" hidden="false" customHeight="false" outlineLevel="0" collapsed="false">
      <c r="A1146" s="29" t="s">
        <v>1187</v>
      </c>
      <c r="B1146" s="30" t="s">
        <v>3563</v>
      </c>
      <c r="C1146" s="35" t="n">
        <v>1615</v>
      </c>
      <c r="D1146" s="30" t="s">
        <v>135</v>
      </c>
      <c r="E1146" s="33" t="n">
        <f aca="false">(C1146*1.43)</f>
        <v>2309.45</v>
      </c>
    </row>
    <row r="1147" customFormat="false" ht="26.85" hidden="false" customHeight="false" outlineLevel="0" collapsed="false">
      <c r="A1147" s="29" t="s">
        <v>1188</v>
      </c>
      <c r="B1147" s="30" t="s">
        <v>3565</v>
      </c>
      <c r="C1147" s="35" t="n">
        <v>1615</v>
      </c>
      <c r="D1147" s="30" t="s">
        <v>135</v>
      </c>
      <c r="E1147" s="33" t="n">
        <f aca="false">(C1147*1.43)</f>
        <v>2309.45</v>
      </c>
    </row>
    <row r="1148" customFormat="false" ht="26.85" hidden="false" customHeight="false" outlineLevel="0" collapsed="false">
      <c r="A1148" s="29" t="s">
        <v>1189</v>
      </c>
      <c r="B1148" s="30" t="s">
        <v>3566</v>
      </c>
      <c r="C1148" s="35" t="n">
        <v>1840</v>
      </c>
      <c r="D1148" s="30" t="s">
        <v>135</v>
      </c>
      <c r="E1148" s="33" t="n">
        <f aca="false">(C1148*1.4)</f>
        <v>2576</v>
      </c>
    </row>
    <row r="1149" customFormat="false" ht="26.85" hidden="false" customHeight="false" outlineLevel="0" collapsed="false">
      <c r="A1149" s="29" t="s">
        <v>1190</v>
      </c>
      <c r="B1149" s="30" t="s">
        <v>3568</v>
      </c>
      <c r="C1149" s="35" t="n">
        <v>2465</v>
      </c>
      <c r="D1149" s="30" t="s">
        <v>135</v>
      </c>
      <c r="E1149" s="33" t="n">
        <f aca="false">(C1149*1.34)</f>
        <v>3303.1</v>
      </c>
    </row>
    <row r="1150" customFormat="false" ht="26.85" hidden="false" customHeight="false" outlineLevel="0" collapsed="false">
      <c r="A1150" s="29" t="s">
        <v>1191</v>
      </c>
      <c r="B1150" s="30" t="s">
        <v>3570</v>
      </c>
      <c r="C1150" s="35" t="n">
        <v>2255</v>
      </c>
      <c r="D1150" s="30" t="s">
        <v>135</v>
      </c>
      <c r="E1150" s="33" t="n">
        <f aca="false">(C1150*1.36)</f>
        <v>3066.8</v>
      </c>
    </row>
    <row r="1151" customFormat="false" ht="26.85" hidden="false" customHeight="false" outlineLevel="0" collapsed="false">
      <c r="A1151" s="29" t="s">
        <v>1192</v>
      </c>
      <c r="B1151" s="30" t="s">
        <v>3572</v>
      </c>
      <c r="C1151" s="35" t="n">
        <v>3480</v>
      </c>
      <c r="D1151" s="30" t="s">
        <v>135</v>
      </c>
      <c r="E1151" s="33" t="n">
        <f aca="false">(C1151*1.25)</f>
        <v>4350</v>
      </c>
    </row>
    <row r="1152" customFormat="false" ht="26.85" hidden="false" customHeight="false" outlineLevel="0" collapsed="false">
      <c r="A1152" s="29" t="s">
        <v>1193</v>
      </c>
      <c r="B1152" s="30" t="s">
        <v>3574</v>
      </c>
      <c r="C1152" s="35" t="n">
        <v>1710</v>
      </c>
      <c r="D1152" s="30" t="s">
        <v>1043</v>
      </c>
      <c r="E1152" s="33" t="n">
        <f aca="false">(C1152*1.4)</f>
        <v>2394</v>
      </c>
    </row>
    <row r="1153" customFormat="false" ht="14.15" hidden="false" customHeight="false" outlineLevel="0" collapsed="false">
      <c r="A1153" s="29" t="s">
        <v>1194</v>
      </c>
      <c r="B1153" s="30" t="s">
        <v>3576</v>
      </c>
      <c r="C1153" s="35" t="n">
        <v>1710</v>
      </c>
      <c r="D1153" s="30" t="s">
        <v>1043</v>
      </c>
      <c r="E1153" s="33" t="n">
        <f aca="false">(C1153*1.4)</f>
        <v>2394</v>
      </c>
    </row>
    <row r="1154" customFormat="false" ht="14.15" hidden="false" customHeight="false" outlineLevel="0" collapsed="false">
      <c r="A1154" s="29" t="s">
        <v>1195</v>
      </c>
      <c r="B1154" s="30" t="s">
        <v>3577</v>
      </c>
      <c r="C1154" s="35" t="n">
        <v>1710</v>
      </c>
      <c r="D1154" s="30" t="s">
        <v>1043</v>
      </c>
      <c r="E1154" s="33" t="n">
        <f aca="false">(C1154*1.4)</f>
        <v>2394</v>
      </c>
    </row>
    <row r="1155" customFormat="false" ht="26.85" hidden="false" customHeight="false" outlineLevel="0" collapsed="false">
      <c r="A1155" s="29" t="s">
        <v>1196</v>
      </c>
      <c r="B1155" s="30" t="s">
        <v>3579</v>
      </c>
      <c r="C1155" s="31" t="n">
        <v>630</v>
      </c>
      <c r="D1155" s="30" t="s">
        <v>73</v>
      </c>
      <c r="E1155" s="33" t="n">
        <f aca="false">(C1155*2.12)</f>
        <v>1335.6</v>
      </c>
    </row>
    <row r="1156" customFormat="false" ht="26.85" hidden="false" customHeight="false" outlineLevel="0" collapsed="false">
      <c r="A1156" s="29" t="s">
        <v>1197</v>
      </c>
      <c r="B1156" s="30" t="s">
        <v>3580</v>
      </c>
      <c r="C1156" s="31" t="n">
        <v>630</v>
      </c>
      <c r="D1156" s="30" t="s">
        <v>73</v>
      </c>
      <c r="E1156" s="33" t="n">
        <f aca="false">(C1156*2.12)</f>
        <v>1335.6</v>
      </c>
    </row>
    <row r="1157" customFormat="false" ht="26.85" hidden="false" customHeight="false" outlineLevel="0" collapsed="false">
      <c r="A1157" s="29" t="s">
        <v>1198</v>
      </c>
      <c r="B1157" s="30" t="s">
        <v>3581</v>
      </c>
      <c r="C1157" s="31" t="n">
        <v>320</v>
      </c>
      <c r="D1157" s="30" t="s">
        <v>73</v>
      </c>
      <c r="E1157" s="33" t="n">
        <f aca="false">(C1157*3)</f>
        <v>960</v>
      </c>
    </row>
    <row r="1158" customFormat="false" ht="26.85" hidden="false" customHeight="false" outlineLevel="0" collapsed="false">
      <c r="A1158" s="29" t="s">
        <v>1199</v>
      </c>
      <c r="B1158" s="30" t="s">
        <v>3582</v>
      </c>
      <c r="C1158" s="31" t="n">
        <v>340</v>
      </c>
      <c r="D1158" s="30" t="s">
        <v>73</v>
      </c>
      <c r="E1158" s="33" t="n">
        <f aca="false">(C1158*2.9)</f>
        <v>986</v>
      </c>
    </row>
    <row r="1159" customFormat="false" ht="39.55" hidden="false" customHeight="false" outlineLevel="0" collapsed="false">
      <c r="A1159" s="29" t="s">
        <v>1200</v>
      </c>
      <c r="B1159" s="30" t="s">
        <v>3583</v>
      </c>
      <c r="C1159" s="31" t="n">
        <v>310</v>
      </c>
      <c r="D1159" s="30" t="s">
        <v>73</v>
      </c>
      <c r="E1159" s="33" t="n">
        <f aca="false">(C1159*3)</f>
        <v>930</v>
      </c>
    </row>
    <row r="1160" customFormat="false" ht="52.2" hidden="false" customHeight="false" outlineLevel="0" collapsed="false">
      <c r="A1160" s="29" t="s">
        <v>1201</v>
      </c>
      <c r="B1160" s="30" t="s">
        <v>3584</v>
      </c>
      <c r="C1160" s="31" t="n">
        <v>270</v>
      </c>
      <c r="D1160" s="30" t="s">
        <v>73</v>
      </c>
      <c r="E1160" s="33" t="n">
        <f aca="false">(C1160*3)</f>
        <v>810</v>
      </c>
    </row>
    <row r="1161" customFormat="false" ht="26.85" hidden="false" customHeight="false" outlineLevel="0" collapsed="false">
      <c r="A1161" s="29" t="s">
        <v>1202</v>
      </c>
      <c r="B1161" s="30" t="s">
        <v>3585</v>
      </c>
      <c r="C1161" s="31" t="n">
        <v>320</v>
      </c>
      <c r="D1161" s="30" t="s">
        <v>73</v>
      </c>
      <c r="E1161" s="33" t="n">
        <f aca="false">(C1161*3)</f>
        <v>960</v>
      </c>
    </row>
    <row r="1162" customFormat="false" ht="39.55" hidden="false" customHeight="false" outlineLevel="0" collapsed="false">
      <c r="A1162" s="29" t="s">
        <v>1203</v>
      </c>
      <c r="B1162" s="30" t="s">
        <v>3586</v>
      </c>
      <c r="C1162" s="31" t="n">
        <v>310</v>
      </c>
      <c r="D1162" s="30" t="s">
        <v>73</v>
      </c>
      <c r="E1162" s="33" t="n">
        <f aca="false">(C1162*3)</f>
        <v>930</v>
      </c>
    </row>
    <row r="1163" customFormat="false" ht="26.85" hidden="false" customHeight="false" outlineLevel="0" collapsed="false">
      <c r="A1163" s="29" t="s">
        <v>1204</v>
      </c>
      <c r="B1163" s="30" t="s">
        <v>3587</v>
      </c>
      <c r="C1163" s="31" t="n">
        <v>340</v>
      </c>
      <c r="D1163" s="30" t="s">
        <v>73</v>
      </c>
      <c r="E1163" s="33" t="n">
        <f aca="false">(C1163*2.9)</f>
        <v>986</v>
      </c>
    </row>
    <row r="1164" customFormat="false" ht="14.15" hidden="false" customHeight="false" outlineLevel="0" collapsed="false">
      <c r="A1164" s="29" t="s">
        <v>1205</v>
      </c>
      <c r="B1164" s="30" t="s">
        <v>3588</v>
      </c>
      <c r="C1164" s="31" t="n">
        <v>270</v>
      </c>
      <c r="D1164" s="30" t="s">
        <v>73</v>
      </c>
      <c r="E1164" s="33" t="n">
        <f aca="false">(C1164*3)</f>
        <v>810</v>
      </c>
    </row>
    <row r="1165" customFormat="false" ht="14.15" hidden="false" customHeight="false" outlineLevel="0" collapsed="false">
      <c r="A1165" s="29" t="s">
        <v>1206</v>
      </c>
      <c r="B1165" s="30" t="s">
        <v>3589</v>
      </c>
      <c r="C1165" s="31" t="n">
        <v>320</v>
      </c>
      <c r="D1165" s="30" t="s">
        <v>73</v>
      </c>
      <c r="E1165" s="33" t="n">
        <f aca="false">(C1165*3)</f>
        <v>960</v>
      </c>
    </row>
    <row r="1166" customFormat="false" ht="14.15" hidden="false" customHeight="false" outlineLevel="0" collapsed="false">
      <c r="A1166" s="29" t="s">
        <v>1207</v>
      </c>
      <c r="B1166" s="30" t="s">
        <v>3590</v>
      </c>
      <c r="C1166" s="31" t="n">
        <v>350</v>
      </c>
      <c r="D1166" s="30" t="s">
        <v>73</v>
      </c>
      <c r="E1166" s="33" t="n">
        <f aca="false">(C1166*2.85)</f>
        <v>997.5</v>
      </c>
    </row>
    <row r="1167" customFormat="false" ht="14.15" hidden="false" customHeight="false" outlineLevel="0" collapsed="false">
      <c r="A1167" s="29" t="s">
        <v>1208</v>
      </c>
      <c r="B1167" s="30" t="s">
        <v>3591</v>
      </c>
      <c r="C1167" s="31" t="n">
        <v>270</v>
      </c>
      <c r="D1167" s="30" t="s">
        <v>73</v>
      </c>
      <c r="E1167" s="33" t="n">
        <f aca="false">(C1167*3)</f>
        <v>810</v>
      </c>
    </row>
    <row r="1168" customFormat="false" ht="26.85" hidden="false" customHeight="false" outlineLevel="0" collapsed="false">
      <c r="A1168" s="29" t="s">
        <v>1209</v>
      </c>
      <c r="B1168" s="30" t="s">
        <v>3592</v>
      </c>
      <c r="C1168" s="31" t="n">
        <v>270</v>
      </c>
      <c r="D1168" s="30" t="s">
        <v>73</v>
      </c>
      <c r="E1168" s="33" t="n">
        <f aca="false">(C1168*3)</f>
        <v>810</v>
      </c>
    </row>
    <row r="1169" customFormat="false" ht="14.15" hidden="false" customHeight="false" outlineLevel="0" collapsed="false">
      <c r="A1169" s="29" t="s">
        <v>1210</v>
      </c>
      <c r="B1169" s="30" t="s">
        <v>3593</v>
      </c>
      <c r="C1169" s="31" t="n">
        <v>360</v>
      </c>
      <c r="D1169" s="30" t="s">
        <v>73</v>
      </c>
      <c r="E1169" s="33" t="n">
        <f aca="false">(C1169*2.77)</f>
        <v>997.2</v>
      </c>
    </row>
    <row r="1170" customFormat="false" ht="14.15" hidden="false" customHeight="false" outlineLevel="0" collapsed="false">
      <c r="A1170" s="29" t="s">
        <v>1211</v>
      </c>
      <c r="B1170" s="30" t="s">
        <v>3594</v>
      </c>
      <c r="C1170" s="31" t="n">
        <v>270</v>
      </c>
      <c r="D1170" s="30" t="s">
        <v>73</v>
      </c>
      <c r="E1170" s="33" t="n">
        <f aca="false">(C1170*3)</f>
        <v>810</v>
      </c>
    </row>
    <row r="1171" customFormat="false" ht="14.15" hidden="false" customHeight="false" outlineLevel="0" collapsed="false">
      <c r="A1171" s="29" t="s">
        <v>1212</v>
      </c>
      <c r="B1171" s="30" t="s">
        <v>3595</v>
      </c>
      <c r="C1171" s="31" t="n">
        <v>270</v>
      </c>
      <c r="D1171" s="30" t="s">
        <v>73</v>
      </c>
      <c r="E1171" s="33" t="n">
        <f aca="false">(C1171*3)</f>
        <v>810</v>
      </c>
    </row>
    <row r="1172" customFormat="false" ht="14.15" hidden="false" customHeight="false" outlineLevel="0" collapsed="false">
      <c r="A1172" s="29" t="s">
        <v>1213</v>
      </c>
      <c r="B1172" s="30" t="s">
        <v>3596</v>
      </c>
      <c r="C1172" s="31" t="n">
        <v>310</v>
      </c>
      <c r="D1172" s="30" t="s">
        <v>73</v>
      </c>
      <c r="E1172" s="33" t="n">
        <f aca="false">(C1172*3)</f>
        <v>930</v>
      </c>
    </row>
    <row r="1173" customFormat="false" ht="14.15" hidden="false" customHeight="false" outlineLevel="0" collapsed="false">
      <c r="A1173" s="29" t="s">
        <v>1214</v>
      </c>
      <c r="B1173" s="30" t="s">
        <v>3597</v>
      </c>
      <c r="C1173" s="31" t="n">
        <v>320</v>
      </c>
      <c r="D1173" s="30" t="s">
        <v>73</v>
      </c>
      <c r="E1173" s="33" t="n">
        <f aca="false">(C1173*3)</f>
        <v>960</v>
      </c>
    </row>
    <row r="1174" customFormat="false" ht="26.85" hidden="false" customHeight="false" outlineLevel="0" collapsed="false">
      <c r="A1174" s="29" t="s">
        <v>1215</v>
      </c>
      <c r="B1174" s="30" t="s">
        <v>3598</v>
      </c>
      <c r="C1174" s="31" t="n">
        <v>270</v>
      </c>
      <c r="D1174" s="30" t="s">
        <v>73</v>
      </c>
      <c r="E1174" s="33" t="n">
        <f aca="false">(C1174*3)</f>
        <v>810</v>
      </c>
    </row>
    <row r="1175" customFormat="false" ht="26.85" hidden="false" customHeight="false" outlineLevel="0" collapsed="false">
      <c r="A1175" s="29" t="s">
        <v>1216</v>
      </c>
      <c r="B1175" s="30" t="s">
        <v>3599</v>
      </c>
      <c r="C1175" s="31" t="n">
        <v>270</v>
      </c>
      <c r="D1175" s="30" t="s">
        <v>73</v>
      </c>
      <c r="E1175" s="33" t="n">
        <f aca="false">(C1175*3)</f>
        <v>810</v>
      </c>
    </row>
    <row r="1176" customFormat="false" ht="26.85" hidden="false" customHeight="false" outlineLevel="0" collapsed="false">
      <c r="A1176" s="29" t="s">
        <v>1217</v>
      </c>
      <c r="B1176" s="30" t="s">
        <v>3600</v>
      </c>
      <c r="C1176" s="31" t="n">
        <v>310</v>
      </c>
      <c r="D1176" s="30" t="s">
        <v>73</v>
      </c>
      <c r="E1176" s="33" t="n">
        <f aca="false">(C1176*3)</f>
        <v>930</v>
      </c>
    </row>
    <row r="1177" customFormat="false" ht="26.85" hidden="false" customHeight="false" outlineLevel="0" collapsed="false">
      <c r="A1177" s="29" t="s">
        <v>1218</v>
      </c>
      <c r="B1177" s="30" t="s">
        <v>3601</v>
      </c>
      <c r="C1177" s="31" t="n">
        <v>310</v>
      </c>
      <c r="D1177" s="30" t="s">
        <v>73</v>
      </c>
      <c r="E1177" s="33" t="n">
        <f aca="false">(C1177*3)</f>
        <v>930</v>
      </c>
    </row>
    <row r="1178" customFormat="false" ht="26.85" hidden="false" customHeight="false" outlineLevel="0" collapsed="false">
      <c r="A1178" s="29" t="s">
        <v>1219</v>
      </c>
      <c r="B1178" s="30" t="s">
        <v>3602</v>
      </c>
      <c r="C1178" s="31" t="n">
        <v>270</v>
      </c>
      <c r="D1178" s="30" t="s">
        <v>73</v>
      </c>
      <c r="E1178" s="33" t="n">
        <f aca="false">(C1178*3)</f>
        <v>810</v>
      </c>
    </row>
    <row r="1179" customFormat="false" ht="26.85" hidden="false" customHeight="false" outlineLevel="0" collapsed="false">
      <c r="A1179" s="29" t="s">
        <v>1220</v>
      </c>
      <c r="B1179" s="30" t="s">
        <v>3603</v>
      </c>
      <c r="C1179" s="31" t="n">
        <v>320</v>
      </c>
      <c r="D1179" s="30" t="s">
        <v>73</v>
      </c>
      <c r="E1179" s="33" t="n">
        <f aca="false">(C1179*3)</f>
        <v>960</v>
      </c>
    </row>
    <row r="1180" customFormat="false" ht="26.85" hidden="false" customHeight="false" outlineLevel="0" collapsed="false">
      <c r="A1180" s="29" t="s">
        <v>1221</v>
      </c>
      <c r="B1180" s="30" t="s">
        <v>3604</v>
      </c>
      <c r="C1180" s="31" t="n">
        <v>270</v>
      </c>
      <c r="D1180" s="30" t="s">
        <v>73</v>
      </c>
      <c r="E1180" s="33" t="n">
        <f aca="false">(C1180*3)</f>
        <v>810</v>
      </c>
    </row>
    <row r="1181" customFormat="false" ht="26.85" hidden="false" customHeight="false" outlineLevel="0" collapsed="false">
      <c r="A1181" s="29" t="s">
        <v>1222</v>
      </c>
      <c r="B1181" s="30" t="s">
        <v>3605</v>
      </c>
      <c r="C1181" s="31" t="n">
        <v>310</v>
      </c>
      <c r="D1181" s="30" t="s">
        <v>73</v>
      </c>
      <c r="E1181" s="33" t="n">
        <f aca="false">(C1181*3)</f>
        <v>930</v>
      </c>
    </row>
    <row r="1182" customFormat="false" ht="39.55" hidden="false" customHeight="false" outlineLevel="0" collapsed="false">
      <c r="A1182" s="29" t="s">
        <v>1223</v>
      </c>
      <c r="B1182" s="30" t="s">
        <v>3606</v>
      </c>
      <c r="C1182" s="35" t="n">
        <v>8750</v>
      </c>
      <c r="D1182" s="34" t="n">
        <v>2</v>
      </c>
      <c r="E1182" s="33" t="n">
        <f aca="false">(C1182*1.2)</f>
        <v>10500</v>
      </c>
    </row>
    <row r="1183" customFormat="false" ht="26.85" hidden="false" customHeight="false" outlineLevel="0" collapsed="false">
      <c r="A1183" s="29" t="s">
        <v>1224</v>
      </c>
      <c r="B1183" s="30" t="s">
        <v>3608</v>
      </c>
      <c r="C1183" s="31" t="n">
        <v>300</v>
      </c>
      <c r="D1183" s="30" t="s">
        <v>73</v>
      </c>
      <c r="E1183" s="33" t="n">
        <f aca="false">(C1183*3)</f>
        <v>900</v>
      </c>
    </row>
    <row r="1184" customFormat="false" ht="26.85" hidden="false" customHeight="false" outlineLevel="0" collapsed="false">
      <c r="A1184" s="29" t="s">
        <v>1225</v>
      </c>
      <c r="B1184" s="30" t="s">
        <v>3609</v>
      </c>
      <c r="C1184" s="31" t="n">
        <v>310</v>
      </c>
      <c r="D1184" s="30" t="s">
        <v>73</v>
      </c>
      <c r="E1184" s="33" t="n">
        <f aca="false">(C1184*3)</f>
        <v>930</v>
      </c>
    </row>
    <row r="1185" customFormat="false" ht="26.85" hidden="false" customHeight="false" outlineLevel="0" collapsed="false">
      <c r="A1185" s="29" t="s">
        <v>1226</v>
      </c>
      <c r="B1185" s="30" t="s">
        <v>3610</v>
      </c>
      <c r="C1185" s="31" t="n">
        <v>360</v>
      </c>
      <c r="D1185" s="30" t="s">
        <v>73</v>
      </c>
      <c r="E1185" s="33" t="n">
        <f aca="false">(C1185*2.77)</f>
        <v>997.2</v>
      </c>
    </row>
    <row r="1186" customFormat="false" ht="14.15" hidden="false" customHeight="false" outlineLevel="0" collapsed="false">
      <c r="A1186" s="29" t="s">
        <v>1227</v>
      </c>
      <c r="B1186" s="30" t="s">
        <v>3611</v>
      </c>
      <c r="C1186" s="31" t="n">
        <v>270</v>
      </c>
      <c r="D1186" s="30" t="s">
        <v>73</v>
      </c>
      <c r="E1186" s="33" t="n">
        <f aca="false">(C1186*3)</f>
        <v>810</v>
      </c>
    </row>
    <row r="1187" customFormat="false" ht="14.15" hidden="false" customHeight="false" outlineLevel="0" collapsed="false">
      <c r="A1187" s="29" t="s">
        <v>1228</v>
      </c>
      <c r="B1187" s="30" t="s">
        <v>3612</v>
      </c>
      <c r="C1187" s="31" t="n">
        <v>740</v>
      </c>
      <c r="D1187" s="30" t="s">
        <v>271</v>
      </c>
      <c r="E1187" s="33" t="n">
        <f aca="false">(C1187*2)</f>
        <v>1480</v>
      </c>
    </row>
    <row r="1188" customFormat="false" ht="26.85" hidden="false" customHeight="false" outlineLevel="0" collapsed="false">
      <c r="A1188" s="29" t="s">
        <v>1229</v>
      </c>
      <c r="B1188" s="30" t="s">
        <v>3613</v>
      </c>
      <c r="C1188" s="35" t="n">
        <v>1900</v>
      </c>
      <c r="D1188" s="30" t="s">
        <v>271</v>
      </c>
      <c r="E1188" s="33" t="n">
        <f aca="false">(C1188*1.4)</f>
        <v>2660</v>
      </c>
    </row>
    <row r="1189" customFormat="false" ht="52.2" hidden="false" customHeight="false" outlineLevel="0" collapsed="false">
      <c r="A1189" s="29" t="s">
        <v>1230</v>
      </c>
      <c r="B1189" s="30" t="s">
        <v>3614</v>
      </c>
      <c r="C1189" s="31" t="n">
        <v>750</v>
      </c>
      <c r="D1189" s="30" t="s">
        <v>271</v>
      </c>
      <c r="E1189" s="33" t="n">
        <f aca="false">(C1189*2)</f>
        <v>1500</v>
      </c>
    </row>
    <row r="1190" customFormat="false" ht="26.85" hidden="false" customHeight="false" outlineLevel="0" collapsed="false">
      <c r="A1190" s="29" t="s">
        <v>1231</v>
      </c>
      <c r="B1190" s="30" t="s">
        <v>3615</v>
      </c>
      <c r="C1190" s="31" t="n">
        <v>750</v>
      </c>
      <c r="D1190" s="30" t="s">
        <v>271</v>
      </c>
      <c r="E1190" s="33" t="n">
        <f aca="false">(C1190*2)</f>
        <v>1500</v>
      </c>
    </row>
    <row r="1191" customFormat="false" ht="26.85" hidden="false" customHeight="false" outlineLevel="0" collapsed="false">
      <c r="A1191" s="29" t="s">
        <v>1232</v>
      </c>
      <c r="B1191" s="30" t="s">
        <v>3616</v>
      </c>
      <c r="C1191" s="31" t="n">
        <v>750</v>
      </c>
      <c r="D1191" s="30" t="s">
        <v>271</v>
      </c>
      <c r="E1191" s="33" t="n">
        <f aca="false">(C1191*2)</f>
        <v>1500</v>
      </c>
    </row>
    <row r="1192" customFormat="false" ht="14.15" hidden="false" customHeight="false" outlineLevel="0" collapsed="false">
      <c r="A1192" s="29" t="s">
        <v>1233</v>
      </c>
      <c r="B1192" s="30" t="s">
        <v>3617</v>
      </c>
      <c r="C1192" s="35" t="n">
        <v>1900</v>
      </c>
      <c r="D1192" s="30" t="s">
        <v>271</v>
      </c>
      <c r="E1192" s="33" t="n">
        <f aca="false">(C1192*1.4)</f>
        <v>2660</v>
      </c>
    </row>
    <row r="1193" customFormat="false" ht="14.15" hidden="false" customHeight="false" outlineLevel="0" collapsed="false">
      <c r="A1193" s="29" t="s">
        <v>1234</v>
      </c>
      <c r="B1193" s="30" t="s">
        <v>3618</v>
      </c>
      <c r="C1193" s="35" t="n">
        <v>1900</v>
      </c>
      <c r="D1193" s="30" t="s">
        <v>271</v>
      </c>
      <c r="E1193" s="33" t="n">
        <f aca="false">(C1193*1.4)</f>
        <v>2660</v>
      </c>
    </row>
    <row r="1194" customFormat="false" ht="14.15" hidden="false" customHeight="false" outlineLevel="0" collapsed="false">
      <c r="A1194" s="29" t="s">
        <v>1235</v>
      </c>
      <c r="B1194" s="30" t="s">
        <v>3619</v>
      </c>
      <c r="C1194" s="35" t="n">
        <v>1900</v>
      </c>
      <c r="D1194" s="30" t="s">
        <v>271</v>
      </c>
      <c r="E1194" s="33" t="n">
        <f aca="false">(C1194*1.4)</f>
        <v>2660</v>
      </c>
    </row>
    <row r="1195" customFormat="false" ht="14.15" hidden="false" customHeight="false" outlineLevel="0" collapsed="false">
      <c r="A1195" s="29" t="s">
        <v>1236</v>
      </c>
      <c r="B1195" s="30" t="s">
        <v>3620</v>
      </c>
      <c r="C1195" s="35" t="n">
        <v>1900</v>
      </c>
      <c r="D1195" s="30" t="s">
        <v>271</v>
      </c>
      <c r="E1195" s="33" t="n">
        <f aca="false">(C1195*1.4)</f>
        <v>2660</v>
      </c>
    </row>
    <row r="1196" customFormat="false" ht="52.2" hidden="false" customHeight="false" outlineLevel="0" collapsed="false">
      <c r="A1196" s="29" t="s">
        <v>1237</v>
      </c>
      <c r="B1196" s="30" t="s">
        <v>3621</v>
      </c>
      <c r="C1196" s="35" t="n">
        <v>1900</v>
      </c>
      <c r="D1196" s="30" t="s">
        <v>271</v>
      </c>
      <c r="E1196" s="33" t="n">
        <f aca="false">(C1196*1.4)</f>
        <v>2660</v>
      </c>
    </row>
    <row r="1197" customFormat="false" ht="26.85" hidden="false" customHeight="false" outlineLevel="0" collapsed="false">
      <c r="A1197" s="29" t="s">
        <v>1238</v>
      </c>
      <c r="B1197" s="30" t="s">
        <v>3622</v>
      </c>
      <c r="C1197" s="31" t="n">
        <v>300</v>
      </c>
      <c r="D1197" s="30" t="s">
        <v>73</v>
      </c>
      <c r="E1197" s="33" t="n">
        <f aca="false">(C1197*3)</f>
        <v>900</v>
      </c>
    </row>
    <row r="1198" customFormat="false" ht="26.85" hidden="false" customHeight="false" outlineLevel="0" collapsed="false">
      <c r="A1198" s="29" t="s">
        <v>1239</v>
      </c>
      <c r="B1198" s="30" t="s">
        <v>3623</v>
      </c>
      <c r="C1198" s="35" t="n">
        <v>1900</v>
      </c>
      <c r="D1198" s="30" t="s">
        <v>271</v>
      </c>
      <c r="E1198" s="33" t="n">
        <f aca="false">(C1198*1.4)</f>
        <v>2660</v>
      </c>
    </row>
    <row r="1199" customFormat="false" ht="26.85" hidden="false" customHeight="false" outlineLevel="0" collapsed="false">
      <c r="A1199" s="29" t="s">
        <v>1240</v>
      </c>
      <c r="B1199" s="30" t="s">
        <v>3624</v>
      </c>
      <c r="C1199" s="31" t="n">
        <v>750</v>
      </c>
      <c r="D1199" s="30" t="s">
        <v>271</v>
      </c>
      <c r="E1199" s="33" t="n">
        <f aca="false">(C1199*2)</f>
        <v>1500</v>
      </c>
    </row>
    <row r="1200" customFormat="false" ht="39.55" hidden="false" customHeight="false" outlineLevel="0" collapsed="false">
      <c r="A1200" s="29" t="s">
        <v>1241</v>
      </c>
      <c r="B1200" s="30" t="s">
        <v>3625</v>
      </c>
      <c r="C1200" s="31" t="n">
        <v>750</v>
      </c>
      <c r="D1200" s="30" t="s">
        <v>271</v>
      </c>
      <c r="E1200" s="33" t="n">
        <f aca="false">(C1200*2)</f>
        <v>1500</v>
      </c>
    </row>
    <row r="1201" customFormat="false" ht="39.55" hidden="false" customHeight="false" outlineLevel="0" collapsed="false">
      <c r="A1201" s="29" t="s">
        <v>1242</v>
      </c>
      <c r="B1201" s="30" t="s">
        <v>3626</v>
      </c>
      <c r="C1201" s="31" t="n">
        <v>750</v>
      </c>
      <c r="D1201" s="30" t="s">
        <v>271</v>
      </c>
      <c r="E1201" s="33" t="n">
        <f aca="false">(C1201*2)</f>
        <v>1500</v>
      </c>
    </row>
    <row r="1202" customFormat="false" ht="14.15" hidden="false" customHeight="false" outlineLevel="0" collapsed="false">
      <c r="A1202" s="29" t="s">
        <v>1243</v>
      </c>
      <c r="B1202" s="30" t="s">
        <v>3627</v>
      </c>
      <c r="C1202" s="31" t="n">
        <v>830</v>
      </c>
      <c r="D1202" s="30" t="s">
        <v>271</v>
      </c>
      <c r="E1202" s="33" t="n">
        <f aca="false">(C1202*1.87)</f>
        <v>1552.1</v>
      </c>
    </row>
    <row r="1203" customFormat="false" ht="14.15" hidden="false" customHeight="false" outlineLevel="0" collapsed="false">
      <c r="A1203" s="29" t="s">
        <v>1244</v>
      </c>
      <c r="B1203" s="30" t="s">
        <v>3628</v>
      </c>
      <c r="C1203" s="31" t="n">
        <v>695</v>
      </c>
      <c r="D1203" s="30" t="s">
        <v>271</v>
      </c>
      <c r="E1203" s="33" t="n">
        <f aca="false">(C1203*2)</f>
        <v>1390</v>
      </c>
    </row>
    <row r="1204" customFormat="false" ht="26.85" hidden="false" customHeight="false" outlineLevel="0" collapsed="false">
      <c r="A1204" s="29" t="s">
        <v>1245</v>
      </c>
      <c r="B1204" s="30" t="s">
        <v>3629</v>
      </c>
      <c r="C1204" s="31" t="n">
        <v>715</v>
      </c>
      <c r="D1204" s="30" t="s">
        <v>1246</v>
      </c>
      <c r="E1204" s="33" t="n">
        <f aca="false">(C1204*2)</f>
        <v>1430</v>
      </c>
    </row>
    <row r="1205" customFormat="false" ht="14.15" hidden="false" customHeight="false" outlineLevel="0" collapsed="false">
      <c r="A1205" s="29" t="s">
        <v>1247</v>
      </c>
      <c r="B1205" s="30" t="s">
        <v>3630</v>
      </c>
      <c r="C1205" s="31" t="n">
        <v>740</v>
      </c>
      <c r="D1205" s="30" t="s">
        <v>1246</v>
      </c>
      <c r="E1205" s="33" t="n">
        <f aca="false">(C1205*2)</f>
        <v>1480</v>
      </c>
    </row>
    <row r="1206" customFormat="false" ht="26.85" hidden="false" customHeight="false" outlineLevel="0" collapsed="false">
      <c r="A1206" s="29" t="s">
        <v>1248</v>
      </c>
      <c r="B1206" s="30" t="s">
        <v>3631</v>
      </c>
      <c r="C1206" s="35" t="n">
        <v>1900</v>
      </c>
      <c r="D1206" s="30" t="s">
        <v>271</v>
      </c>
      <c r="E1206" s="33" t="n">
        <f aca="false">(C1206*1.4)</f>
        <v>2660</v>
      </c>
    </row>
    <row r="1207" customFormat="false" ht="77.6" hidden="false" customHeight="false" outlineLevel="0" collapsed="false">
      <c r="A1207" s="29" t="s">
        <v>1249</v>
      </c>
      <c r="B1207" s="30" t="s">
        <v>3632</v>
      </c>
      <c r="C1207" s="35" t="n">
        <v>1900</v>
      </c>
      <c r="D1207" s="30" t="s">
        <v>271</v>
      </c>
      <c r="E1207" s="33" t="n">
        <f aca="false">(C1207*1.4)</f>
        <v>2660</v>
      </c>
    </row>
    <row r="1208" customFormat="false" ht="14.15" hidden="false" customHeight="false" outlineLevel="0" collapsed="false">
      <c r="A1208" s="29" t="s">
        <v>1250</v>
      </c>
      <c r="B1208" s="30" t="s">
        <v>3633</v>
      </c>
      <c r="C1208" s="31" t="n">
        <v>270</v>
      </c>
      <c r="D1208" s="30" t="s">
        <v>73</v>
      </c>
      <c r="E1208" s="33" t="n">
        <f aca="false">(C1208*3)</f>
        <v>810</v>
      </c>
    </row>
    <row r="1209" customFormat="false" ht="14.15" hidden="false" customHeight="false" outlineLevel="0" collapsed="false">
      <c r="A1209" s="29" t="s">
        <v>1251</v>
      </c>
      <c r="B1209" s="30" t="s">
        <v>3634</v>
      </c>
      <c r="C1209" s="31" t="n">
        <v>740</v>
      </c>
      <c r="D1209" s="30" t="s">
        <v>1246</v>
      </c>
      <c r="E1209" s="33" t="n">
        <f aca="false">(C1209*2)</f>
        <v>1480</v>
      </c>
    </row>
    <row r="1210" customFormat="false" ht="14.15" hidden="false" customHeight="false" outlineLevel="0" collapsed="false">
      <c r="A1210" s="29" t="s">
        <v>1252</v>
      </c>
      <c r="B1210" s="30" t="s">
        <v>3635</v>
      </c>
      <c r="C1210" s="31" t="n">
        <v>715</v>
      </c>
      <c r="D1210" s="30" t="s">
        <v>1246</v>
      </c>
      <c r="E1210" s="33" t="n">
        <f aca="false">(C1210*2)</f>
        <v>1430</v>
      </c>
    </row>
    <row r="1211" customFormat="false" ht="14.15" hidden="false" customHeight="false" outlineLevel="0" collapsed="false">
      <c r="A1211" s="29" t="s">
        <v>1253</v>
      </c>
      <c r="B1211" s="30" t="s">
        <v>3636</v>
      </c>
      <c r="C1211" s="35" t="n">
        <v>1560</v>
      </c>
      <c r="D1211" s="30" t="s">
        <v>1246</v>
      </c>
      <c r="E1211" s="33" t="n">
        <f aca="false">(C1211*1.46)</f>
        <v>2277.6</v>
      </c>
    </row>
    <row r="1212" customFormat="false" ht="52.2" hidden="false" customHeight="false" outlineLevel="0" collapsed="false">
      <c r="A1212" s="29" t="s">
        <v>1254</v>
      </c>
      <c r="B1212" s="30" t="s">
        <v>3638</v>
      </c>
      <c r="C1212" s="35" t="n">
        <v>1900</v>
      </c>
      <c r="D1212" s="30" t="s">
        <v>1246</v>
      </c>
      <c r="E1212" s="33" t="n">
        <f aca="false">(C1212*1.4)</f>
        <v>2660</v>
      </c>
    </row>
    <row r="1213" customFormat="false" ht="26.85" hidden="false" customHeight="false" outlineLevel="0" collapsed="false">
      <c r="A1213" s="29" t="s">
        <v>1255</v>
      </c>
      <c r="B1213" s="30" t="s">
        <v>3639</v>
      </c>
      <c r="C1213" s="35" t="n">
        <v>1900</v>
      </c>
      <c r="D1213" s="30" t="s">
        <v>271</v>
      </c>
      <c r="E1213" s="33" t="n">
        <f aca="false">(C1213*1.4)</f>
        <v>2660</v>
      </c>
    </row>
    <row r="1214" customFormat="false" ht="26.85" hidden="false" customHeight="false" outlineLevel="0" collapsed="false">
      <c r="A1214" s="29" t="s">
        <v>1256</v>
      </c>
      <c r="B1214" s="30" t="s">
        <v>3640</v>
      </c>
      <c r="C1214" s="35" t="n">
        <v>1900</v>
      </c>
      <c r="D1214" s="30" t="s">
        <v>1246</v>
      </c>
      <c r="E1214" s="33" t="n">
        <f aca="false">(C1214*1.4)</f>
        <v>2660</v>
      </c>
    </row>
    <row r="1215" customFormat="false" ht="14.15" hidden="false" customHeight="false" outlineLevel="0" collapsed="false">
      <c r="A1215" s="29" t="s">
        <v>1257</v>
      </c>
      <c r="B1215" s="30" t="s">
        <v>3641</v>
      </c>
      <c r="C1215" s="35" t="n">
        <v>1900</v>
      </c>
      <c r="D1215" s="30" t="s">
        <v>1246</v>
      </c>
      <c r="E1215" s="33" t="n">
        <f aca="false">(C1215*1.4)</f>
        <v>2660</v>
      </c>
    </row>
    <row r="1216" customFormat="false" ht="14.15" hidden="false" customHeight="false" outlineLevel="0" collapsed="false">
      <c r="A1216" s="29" t="s">
        <v>1258</v>
      </c>
      <c r="B1216" s="30" t="s">
        <v>3642</v>
      </c>
      <c r="C1216" s="35" t="n">
        <v>1900</v>
      </c>
      <c r="D1216" s="30" t="s">
        <v>1246</v>
      </c>
      <c r="E1216" s="33" t="n">
        <f aca="false">(C1216*1.4)</f>
        <v>2660</v>
      </c>
    </row>
    <row r="1217" customFormat="false" ht="39.55" hidden="false" customHeight="false" outlineLevel="0" collapsed="false">
      <c r="A1217" s="29" t="s">
        <v>1259</v>
      </c>
      <c r="B1217" s="30" t="s">
        <v>3643</v>
      </c>
      <c r="C1217" s="35" t="n">
        <v>1900</v>
      </c>
      <c r="D1217" s="30" t="s">
        <v>1246</v>
      </c>
      <c r="E1217" s="33" t="n">
        <f aca="false">(C1217*1.4)</f>
        <v>2660</v>
      </c>
    </row>
    <row r="1218" customFormat="false" ht="26.85" hidden="false" customHeight="false" outlineLevel="0" collapsed="false">
      <c r="A1218" s="29" t="s">
        <v>1260</v>
      </c>
      <c r="B1218" s="30" t="s">
        <v>3644</v>
      </c>
      <c r="C1218" s="31" t="n">
        <v>695</v>
      </c>
      <c r="D1218" s="30" t="s">
        <v>1246</v>
      </c>
      <c r="E1218" s="33" t="n">
        <f aca="false">(C1218*2)</f>
        <v>1390</v>
      </c>
    </row>
    <row r="1219" customFormat="false" ht="14.15" hidden="false" customHeight="false" outlineLevel="0" collapsed="false">
      <c r="A1219" s="29" t="s">
        <v>1261</v>
      </c>
      <c r="B1219" s="30" t="s">
        <v>3645</v>
      </c>
      <c r="C1219" s="31" t="n">
        <v>270</v>
      </c>
      <c r="D1219" s="30" t="s">
        <v>73</v>
      </c>
      <c r="E1219" s="33" t="n">
        <f aca="false">(C1219*3)</f>
        <v>810</v>
      </c>
    </row>
    <row r="1220" customFormat="false" ht="14.15" hidden="false" customHeight="false" outlineLevel="0" collapsed="false">
      <c r="A1220" s="29" t="s">
        <v>1262</v>
      </c>
      <c r="B1220" s="30" t="s">
        <v>3646</v>
      </c>
      <c r="C1220" s="31" t="n">
        <v>695</v>
      </c>
      <c r="D1220" s="30" t="s">
        <v>271</v>
      </c>
      <c r="E1220" s="33" t="n">
        <f aca="false">(C1220*2)</f>
        <v>1390</v>
      </c>
    </row>
    <row r="1221" customFormat="false" ht="26.85" hidden="false" customHeight="false" outlineLevel="0" collapsed="false">
      <c r="A1221" s="29" t="s">
        <v>1263</v>
      </c>
      <c r="B1221" s="30" t="s">
        <v>3647</v>
      </c>
      <c r="C1221" s="31" t="n">
        <v>695</v>
      </c>
      <c r="D1221" s="30" t="s">
        <v>271</v>
      </c>
      <c r="E1221" s="33" t="n">
        <f aca="false">(C1221*2)</f>
        <v>1390</v>
      </c>
    </row>
    <row r="1222" customFormat="false" ht="26.85" hidden="false" customHeight="false" outlineLevel="0" collapsed="false">
      <c r="A1222" s="29" t="s">
        <v>1264</v>
      </c>
      <c r="B1222" s="30" t="s">
        <v>3648</v>
      </c>
      <c r="C1222" s="31" t="n">
        <v>695</v>
      </c>
      <c r="D1222" s="30" t="s">
        <v>271</v>
      </c>
      <c r="E1222" s="33" t="n">
        <f aca="false">(C1222*2)</f>
        <v>1390</v>
      </c>
    </row>
    <row r="1223" customFormat="false" ht="14.15" hidden="false" customHeight="false" outlineLevel="0" collapsed="false">
      <c r="A1223" s="29" t="s">
        <v>1265</v>
      </c>
      <c r="B1223" s="30" t="s">
        <v>3649</v>
      </c>
      <c r="C1223" s="31" t="n">
        <v>740</v>
      </c>
      <c r="D1223" s="30" t="s">
        <v>271</v>
      </c>
      <c r="E1223" s="33" t="n">
        <f aca="false">(C1223*2)</f>
        <v>1480</v>
      </c>
    </row>
    <row r="1224" customFormat="false" ht="14.15" hidden="false" customHeight="false" outlineLevel="0" collapsed="false">
      <c r="A1224" s="29" t="s">
        <v>1266</v>
      </c>
      <c r="B1224" s="30" t="s">
        <v>3650</v>
      </c>
      <c r="C1224" s="31" t="n">
        <v>715</v>
      </c>
      <c r="D1224" s="30" t="s">
        <v>271</v>
      </c>
      <c r="E1224" s="33" t="n">
        <f aca="false">(C1224*2)</f>
        <v>1430</v>
      </c>
    </row>
    <row r="1225" customFormat="false" ht="26.85" hidden="false" customHeight="false" outlineLevel="0" collapsed="false">
      <c r="A1225" s="29" t="s">
        <v>1267</v>
      </c>
      <c r="B1225" s="30" t="s">
        <v>3651</v>
      </c>
      <c r="C1225" s="31" t="n">
        <v>740</v>
      </c>
      <c r="D1225" s="30" t="s">
        <v>271</v>
      </c>
      <c r="E1225" s="33" t="n">
        <f aca="false">(C1225*2)</f>
        <v>1480</v>
      </c>
    </row>
    <row r="1226" customFormat="false" ht="14.15" hidden="false" customHeight="false" outlineLevel="0" collapsed="false">
      <c r="A1226" s="29" t="s">
        <v>1268</v>
      </c>
      <c r="B1226" s="30" t="s">
        <v>3652</v>
      </c>
      <c r="C1226" s="31" t="n">
        <v>740</v>
      </c>
      <c r="D1226" s="30" t="s">
        <v>271</v>
      </c>
      <c r="E1226" s="33" t="n">
        <f aca="false">(C1226*2)</f>
        <v>1480</v>
      </c>
    </row>
    <row r="1227" customFormat="false" ht="26.85" hidden="false" customHeight="false" outlineLevel="0" collapsed="false">
      <c r="A1227" s="29" t="s">
        <v>1269</v>
      </c>
      <c r="B1227" s="30" t="s">
        <v>3653</v>
      </c>
      <c r="C1227" s="31" t="n">
        <v>740</v>
      </c>
      <c r="D1227" s="30" t="s">
        <v>1246</v>
      </c>
      <c r="E1227" s="33" t="n">
        <f aca="false">(C1227*2)</f>
        <v>1480</v>
      </c>
    </row>
    <row r="1228" customFormat="false" ht="26.85" hidden="false" customHeight="false" outlineLevel="0" collapsed="false">
      <c r="A1228" s="29" t="s">
        <v>1270</v>
      </c>
      <c r="B1228" s="30" t="s">
        <v>3654</v>
      </c>
      <c r="C1228" s="31" t="n">
        <v>740</v>
      </c>
      <c r="D1228" s="30" t="s">
        <v>271</v>
      </c>
      <c r="E1228" s="33" t="n">
        <f aca="false">(C1228*2)</f>
        <v>1480</v>
      </c>
    </row>
    <row r="1229" customFormat="false" ht="52.2" hidden="false" customHeight="false" outlineLevel="0" collapsed="false">
      <c r="A1229" s="29" t="s">
        <v>1271</v>
      </c>
      <c r="B1229" s="30" t="s">
        <v>3655</v>
      </c>
      <c r="C1229" s="31" t="n">
        <v>270</v>
      </c>
      <c r="D1229" s="30" t="s">
        <v>73</v>
      </c>
      <c r="E1229" s="33" t="n">
        <f aca="false">(C1229*3)</f>
        <v>810</v>
      </c>
    </row>
    <row r="1230" customFormat="false" ht="14.15" hidden="false" customHeight="false" outlineLevel="0" collapsed="false">
      <c r="A1230" s="29" t="s">
        <v>1272</v>
      </c>
      <c r="B1230" s="30" t="s">
        <v>3656</v>
      </c>
      <c r="C1230" s="31" t="n">
        <v>740</v>
      </c>
      <c r="D1230" s="30" t="s">
        <v>271</v>
      </c>
      <c r="E1230" s="33" t="n">
        <f aca="false">(C1230*2)</f>
        <v>1480</v>
      </c>
    </row>
    <row r="1231" customFormat="false" ht="14.15" hidden="false" customHeight="false" outlineLevel="0" collapsed="false">
      <c r="A1231" s="29" t="s">
        <v>1273</v>
      </c>
      <c r="B1231" s="30" t="s">
        <v>3657</v>
      </c>
      <c r="C1231" s="31" t="n">
        <v>740</v>
      </c>
      <c r="D1231" s="30" t="s">
        <v>271</v>
      </c>
      <c r="E1231" s="33" t="n">
        <f aca="false">(C1231*2)</f>
        <v>1480</v>
      </c>
    </row>
    <row r="1232" customFormat="false" ht="26.85" hidden="false" customHeight="false" outlineLevel="0" collapsed="false">
      <c r="A1232" s="29" t="s">
        <v>1274</v>
      </c>
      <c r="B1232" s="30" t="s">
        <v>3658</v>
      </c>
      <c r="C1232" s="31" t="n">
        <v>695</v>
      </c>
      <c r="D1232" s="30" t="s">
        <v>271</v>
      </c>
      <c r="E1232" s="33" t="n">
        <f aca="false">(C1232*2)</f>
        <v>1390</v>
      </c>
    </row>
    <row r="1233" customFormat="false" ht="14.15" hidden="false" customHeight="false" outlineLevel="0" collapsed="false">
      <c r="A1233" s="29" t="s">
        <v>1275</v>
      </c>
      <c r="B1233" s="30" t="s">
        <v>3659</v>
      </c>
      <c r="C1233" s="31" t="n">
        <v>695</v>
      </c>
      <c r="D1233" s="30" t="s">
        <v>271</v>
      </c>
      <c r="E1233" s="33" t="n">
        <f aca="false">(C1233*2)</f>
        <v>1390</v>
      </c>
    </row>
    <row r="1234" customFormat="false" ht="14.15" hidden="false" customHeight="false" outlineLevel="0" collapsed="false">
      <c r="A1234" s="29" t="s">
        <v>1276</v>
      </c>
      <c r="B1234" s="30" t="s">
        <v>3660</v>
      </c>
      <c r="C1234" s="31" t="n">
        <v>695</v>
      </c>
      <c r="D1234" s="30" t="s">
        <v>271</v>
      </c>
      <c r="E1234" s="33" t="n">
        <f aca="false">(C1234*2)</f>
        <v>1390</v>
      </c>
    </row>
    <row r="1235" customFormat="false" ht="14.15" hidden="false" customHeight="false" outlineLevel="0" collapsed="false">
      <c r="A1235" s="29" t="s">
        <v>1277</v>
      </c>
      <c r="B1235" s="30" t="s">
        <v>3661</v>
      </c>
      <c r="C1235" s="31" t="n">
        <v>740</v>
      </c>
      <c r="D1235" s="30" t="s">
        <v>1246</v>
      </c>
      <c r="E1235" s="33" t="n">
        <f aca="false">(C1235*2)</f>
        <v>1480</v>
      </c>
    </row>
    <row r="1236" customFormat="false" ht="14.15" hidden="false" customHeight="false" outlineLevel="0" collapsed="false">
      <c r="A1236" s="29" t="s">
        <v>1278</v>
      </c>
      <c r="B1236" s="30" t="s">
        <v>3662</v>
      </c>
      <c r="C1236" s="31" t="n">
        <v>740</v>
      </c>
      <c r="D1236" s="30" t="s">
        <v>271</v>
      </c>
      <c r="E1236" s="33" t="n">
        <f aca="false">(C1236*2)</f>
        <v>1480</v>
      </c>
    </row>
    <row r="1237" customFormat="false" ht="14.15" hidden="false" customHeight="false" outlineLevel="0" collapsed="false">
      <c r="A1237" s="29" t="s">
        <v>1279</v>
      </c>
      <c r="B1237" s="30" t="s">
        <v>3663</v>
      </c>
      <c r="C1237" s="31" t="n">
        <v>610</v>
      </c>
      <c r="D1237" s="30" t="s">
        <v>31</v>
      </c>
      <c r="E1237" s="33" t="n">
        <f aca="false">(C1237*2.19)</f>
        <v>1335.9</v>
      </c>
    </row>
    <row r="1238" customFormat="false" ht="14.15" hidden="false" customHeight="false" outlineLevel="0" collapsed="false">
      <c r="A1238" s="29" t="s">
        <v>1280</v>
      </c>
      <c r="B1238" s="30" t="s">
        <v>3664</v>
      </c>
      <c r="C1238" s="31" t="n">
        <v>750</v>
      </c>
      <c r="D1238" s="30" t="s">
        <v>271</v>
      </c>
      <c r="E1238" s="33" t="n">
        <f aca="false">(C1238*2)</f>
        <v>1500</v>
      </c>
    </row>
    <row r="1239" customFormat="false" ht="26.85" hidden="false" customHeight="false" outlineLevel="0" collapsed="false">
      <c r="A1239" s="29" t="s">
        <v>1281</v>
      </c>
      <c r="B1239" s="30" t="s">
        <v>3665</v>
      </c>
      <c r="C1239" s="31" t="n">
        <v>270</v>
      </c>
      <c r="D1239" s="30" t="s">
        <v>73</v>
      </c>
      <c r="E1239" s="33" t="n">
        <f aca="false">(C1239*3)</f>
        <v>810</v>
      </c>
    </row>
    <row r="1240" customFormat="false" ht="26.85" hidden="false" customHeight="false" outlineLevel="0" collapsed="false">
      <c r="A1240" s="29" t="s">
        <v>1282</v>
      </c>
      <c r="B1240" s="30" t="s">
        <v>3666</v>
      </c>
      <c r="C1240" s="31" t="n">
        <v>270</v>
      </c>
      <c r="D1240" s="30" t="s">
        <v>73</v>
      </c>
      <c r="E1240" s="33" t="n">
        <f aca="false">(C1240*3)</f>
        <v>810</v>
      </c>
    </row>
    <row r="1241" customFormat="false" ht="14.15" hidden="false" customHeight="false" outlineLevel="0" collapsed="false">
      <c r="A1241" s="29" t="s">
        <v>1283</v>
      </c>
      <c r="B1241" s="30" t="s">
        <v>3667</v>
      </c>
      <c r="C1241" s="31" t="n">
        <v>310</v>
      </c>
      <c r="D1241" s="30" t="s">
        <v>73</v>
      </c>
      <c r="E1241" s="33" t="n">
        <f aca="false">(C1241*3)</f>
        <v>930</v>
      </c>
    </row>
    <row r="1242" customFormat="false" ht="14.15" hidden="false" customHeight="false" outlineLevel="0" collapsed="false">
      <c r="A1242" s="29" t="s">
        <v>1284</v>
      </c>
      <c r="B1242" s="30" t="s">
        <v>3668</v>
      </c>
      <c r="C1242" s="31" t="n">
        <v>340</v>
      </c>
      <c r="D1242" s="30" t="s">
        <v>73</v>
      </c>
      <c r="E1242" s="33" t="n">
        <f aca="false">(C1242*2.9)</f>
        <v>986</v>
      </c>
    </row>
    <row r="1243" customFormat="false" ht="26.85" hidden="false" customHeight="false" outlineLevel="0" collapsed="false">
      <c r="A1243" s="29" t="s">
        <v>1285</v>
      </c>
      <c r="B1243" s="30" t="s">
        <v>3669</v>
      </c>
      <c r="C1243" s="31" t="n">
        <v>270</v>
      </c>
      <c r="D1243" s="30" t="s">
        <v>73</v>
      </c>
      <c r="E1243" s="33" t="n">
        <f aca="false">(C1243*3)</f>
        <v>810</v>
      </c>
    </row>
    <row r="1244" customFormat="false" ht="14.15" hidden="false" customHeight="false" outlineLevel="0" collapsed="false">
      <c r="A1244" s="29" t="s">
        <v>1286</v>
      </c>
      <c r="B1244" s="30" t="s">
        <v>3670</v>
      </c>
      <c r="C1244" s="31" t="n">
        <v>360</v>
      </c>
      <c r="D1244" s="30" t="s">
        <v>73</v>
      </c>
      <c r="E1244" s="33" t="n">
        <f aca="false">(C1244*2.77)</f>
        <v>997.2</v>
      </c>
    </row>
    <row r="1245" customFormat="false" ht="14.15" hidden="false" customHeight="false" outlineLevel="0" collapsed="false">
      <c r="A1245" s="29" t="s">
        <v>1287</v>
      </c>
      <c r="B1245" s="30" t="s">
        <v>3671</v>
      </c>
      <c r="C1245" s="31" t="n">
        <v>330</v>
      </c>
      <c r="D1245" s="30" t="s">
        <v>73</v>
      </c>
      <c r="E1245" s="33" t="n">
        <f aca="false">(C1245*3)</f>
        <v>990</v>
      </c>
    </row>
    <row r="1246" customFormat="false" ht="26.85" hidden="false" customHeight="false" outlineLevel="0" collapsed="false">
      <c r="A1246" s="29" t="s">
        <v>1288</v>
      </c>
      <c r="B1246" s="30" t="s">
        <v>3672</v>
      </c>
      <c r="C1246" s="31" t="n">
        <v>320</v>
      </c>
      <c r="D1246" s="30" t="s">
        <v>73</v>
      </c>
      <c r="E1246" s="33" t="n">
        <f aca="false">(C1246*3)</f>
        <v>960</v>
      </c>
    </row>
    <row r="1247" customFormat="false" ht="14.15" hidden="false" customHeight="false" outlineLevel="0" collapsed="false">
      <c r="A1247" s="29" t="s">
        <v>1289</v>
      </c>
      <c r="B1247" s="30" t="s">
        <v>3673</v>
      </c>
      <c r="C1247" s="31" t="n">
        <v>320</v>
      </c>
      <c r="D1247" s="30" t="s">
        <v>73</v>
      </c>
      <c r="E1247" s="33" t="n">
        <f aca="false">(C1247*3)</f>
        <v>960</v>
      </c>
    </row>
    <row r="1248" customFormat="false" ht="14.15" hidden="false" customHeight="false" outlineLevel="0" collapsed="false">
      <c r="A1248" s="29" t="s">
        <v>1290</v>
      </c>
      <c r="B1248" s="30" t="s">
        <v>3674</v>
      </c>
      <c r="C1248" s="31" t="n">
        <v>270</v>
      </c>
      <c r="D1248" s="30" t="s">
        <v>73</v>
      </c>
      <c r="E1248" s="33" t="n">
        <f aca="false">(C1248*3)</f>
        <v>810</v>
      </c>
    </row>
    <row r="1249" customFormat="false" ht="14.15" hidden="false" customHeight="false" outlineLevel="0" collapsed="false">
      <c r="A1249" s="29" t="s">
        <v>1291</v>
      </c>
      <c r="B1249" s="30" t="s">
        <v>3675</v>
      </c>
      <c r="C1249" s="31" t="n">
        <v>310</v>
      </c>
      <c r="D1249" s="30" t="s">
        <v>73</v>
      </c>
      <c r="E1249" s="33" t="n">
        <f aca="false">(C1249*3)</f>
        <v>930</v>
      </c>
    </row>
    <row r="1250" customFormat="false" ht="14.15" hidden="false" customHeight="false" outlineLevel="0" collapsed="false">
      <c r="A1250" s="29" t="s">
        <v>1292</v>
      </c>
      <c r="B1250" s="30" t="s">
        <v>3676</v>
      </c>
      <c r="C1250" s="31" t="n">
        <v>270</v>
      </c>
      <c r="D1250" s="30" t="s">
        <v>73</v>
      </c>
      <c r="E1250" s="33" t="n">
        <f aca="false">(C1250*3)</f>
        <v>810</v>
      </c>
    </row>
    <row r="1251" customFormat="false" ht="14.15" hidden="false" customHeight="false" outlineLevel="0" collapsed="false">
      <c r="A1251" s="29" t="s">
        <v>1293</v>
      </c>
      <c r="B1251" s="30" t="s">
        <v>3677</v>
      </c>
      <c r="C1251" s="31" t="n">
        <v>270</v>
      </c>
      <c r="D1251" s="30" t="s">
        <v>73</v>
      </c>
      <c r="E1251" s="33" t="n">
        <f aca="false">(C1251*3)</f>
        <v>810</v>
      </c>
    </row>
    <row r="1252" customFormat="false" ht="26.85" hidden="false" customHeight="false" outlineLevel="0" collapsed="false">
      <c r="A1252" s="29" t="s">
        <v>1294</v>
      </c>
      <c r="B1252" s="30" t="s">
        <v>3678</v>
      </c>
      <c r="C1252" s="31" t="n">
        <v>270</v>
      </c>
      <c r="D1252" s="30" t="s">
        <v>73</v>
      </c>
      <c r="E1252" s="33" t="n">
        <f aca="false">(C1252*3)</f>
        <v>810</v>
      </c>
    </row>
    <row r="1253" customFormat="false" ht="14.15" hidden="false" customHeight="false" outlineLevel="0" collapsed="false">
      <c r="A1253" s="29" t="s">
        <v>1295</v>
      </c>
      <c r="B1253" s="30" t="s">
        <v>3679</v>
      </c>
      <c r="C1253" s="31" t="n">
        <v>300</v>
      </c>
      <c r="D1253" s="30" t="s">
        <v>73</v>
      </c>
      <c r="E1253" s="33" t="n">
        <f aca="false">(C1253*3)</f>
        <v>900</v>
      </c>
    </row>
    <row r="1254" customFormat="false" ht="26.85" hidden="false" customHeight="false" outlineLevel="0" collapsed="false">
      <c r="A1254" s="29" t="s">
        <v>1296</v>
      </c>
      <c r="B1254" s="30" t="s">
        <v>3680</v>
      </c>
      <c r="C1254" s="31" t="n">
        <v>320</v>
      </c>
      <c r="D1254" s="30" t="s">
        <v>73</v>
      </c>
      <c r="E1254" s="33" t="n">
        <f aca="false">(C1254*3)</f>
        <v>960</v>
      </c>
    </row>
    <row r="1255" customFormat="false" ht="14.15" hidden="false" customHeight="false" outlineLevel="0" collapsed="false">
      <c r="A1255" s="29" t="s">
        <v>1297</v>
      </c>
      <c r="B1255" s="30" t="s">
        <v>3681</v>
      </c>
      <c r="C1255" s="31" t="n">
        <v>310</v>
      </c>
      <c r="D1255" s="30" t="s">
        <v>73</v>
      </c>
      <c r="E1255" s="33" t="n">
        <f aca="false">(C1255*3)</f>
        <v>930</v>
      </c>
    </row>
    <row r="1256" customFormat="false" ht="14.15" hidden="false" customHeight="false" outlineLevel="0" collapsed="false">
      <c r="A1256" s="29" t="s">
        <v>1298</v>
      </c>
      <c r="B1256" s="30" t="s">
        <v>3682</v>
      </c>
      <c r="C1256" s="31" t="n">
        <v>270</v>
      </c>
      <c r="D1256" s="30" t="s">
        <v>73</v>
      </c>
      <c r="E1256" s="33" t="n">
        <f aca="false">(C1256*3)</f>
        <v>810</v>
      </c>
    </row>
    <row r="1257" customFormat="false" ht="14.15" hidden="false" customHeight="false" outlineLevel="0" collapsed="false">
      <c r="A1257" s="29" t="s">
        <v>1299</v>
      </c>
      <c r="B1257" s="30" t="s">
        <v>3683</v>
      </c>
      <c r="C1257" s="31" t="n">
        <v>270</v>
      </c>
      <c r="D1257" s="30" t="s">
        <v>73</v>
      </c>
      <c r="E1257" s="33" t="n">
        <f aca="false">(C1257*3)</f>
        <v>810</v>
      </c>
    </row>
    <row r="1258" customFormat="false" ht="26.85" hidden="false" customHeight="false" outlineLevel="0" collapsed="false">
      <c r="A1258" s="29" t="s">
        <v>1300</v>
      </c>
      <c r="B1258" s="30" t="s">
        <v>3684</v>
      </c>
      <c r="C1258" s="31" t="n">
        <v>330</v>
      </c>
      <c r="D1258" s="30" t="s">
        <v>73</v>
      </c>
      <c r="E1258" s="33" t="n">
        <f aca="false">(C1258*3)</f>
        <v>990</v>
      </c>
    </row>
    <row r="1259" customFormat="false" ht="14.15" hidden="false" customHeight="false" outlineLevel="0" collapsed="false">
      <c r="A1259" s="29" t="s">
        <v>1301</v>
      </c>
      <c r="B1259" s="30" t="s">
        <v>3685</v>
      </c>
      <c r="C1259" s="31" t="n">
        <v>270</v>
      </c>
      <c r="D1259" s="30" t="s">
        <v>73</v>
      </c>
      <c r="E1259" s="33" t="n">
        <f aca="false">(C1259*3)</f>
        <v>810</v>
      </c>
    </row>
    <row r="1260" customFormat="false" ht="14.15" hidden="false" customHeight="false" outlineLevel="0" collapsed="false">
      <c r="A1260" s="29" t="s">
        <v>1302</v>
      </c>
      <c r="B1260" s="30" t="s">
        <v>3686</v>
      </c>
      <c r="C1260" s="31" t="n">
        <v>360</v>
      </c>
      <c r="D1260" s="30" t="s">
        <v>73</v>
      </c>
      <c r="E1260" s="33" t="n">
        <f aca="false">(C1260*2.77)</f>
        <v>997.2</v>
      </c>
    </row>
    <row r="1261" customFormat="false" ht="26.85" hidden="false" customHeight="false" outlineLevel="0" collapsed="false">
      <c r="A1261" s="29" t="s">
        <v>1303</v>
      </c>
      <c r="B1261" s="30" t="s">
        <v>3687</v>
      </c>
      <c r="C1261" s="31" t="n">
        <v>270</v>
      </c>
      <c r="D1261" s="30" t="s">
        <v>73</v>
      </c>
      <c r="E1261" s="33" t="n">
        <f aca="false">(C1261*3)</f>
        <v>810</v>
      </c>
    </row>
    <row r="1262" customFormat="false" ht="14.15" hidden="false" customHeight="false" outlineLevel="0" collapsed="false">
      <c r="A1262" s="29" t="s">
        <v>1304</v>
      </c>
      <c r="B1262" s="30" t="s">
        <v>3688</v>
      </c>
      <c r="C1262" s="31" t="n">
        <v>270</v>
      </c>
      <c r="D1262" s="30" t="s">
        <v>73</v>
      </c>
      <c r="E1262" s="33" t="n">
        <f aca="false">(C1262*3)</f>
        <v>810</v>
      </c>
    </row>
    <row r="1263" customFormat="false" ht="13.8" hidden="false" customHeight="false" outlineLevel="0" collapsed="false">
      <c r="A1263" s="29" t="s">
        <v>1305</v>
      </c>
      <c r="B1263" s="30" t="s">
        <v>3689</v>
      </c>
      <c r="C1263" s="31" t="n">
        <v>270</v>
      </c>
      <c r="D1263" s="30" t="s">
        <v>73</v>
      </c>
      <c r="E1263" s="33" t="n">
        <f aca="false">(C1263*3)</f>
        <v>810</v>
      </c>
    </row>
    <row r="1264" customFormat="false" ht="26.85" hidden="false" customHeight="false" outlineLevel="0" collapsed="false">
      <c r="A1264" s="29" t="s">
        <v>1306</v>
      </c>
      <c r="B1264" s="30" t="s">
        <v>3690</v>
      </c>
      <c r="C1264" s="31" t="n">
        <v>270</v>
      </c>
      <c r="D1264" s="30" t="s">
        <v>73</v>
      </c>
      <c r="E1264" s="33" t="n">
        <f aca="false">(C1264*3)</f>
        <v>810</v>
      </c>
    </row>
    <row r="1265" customFormat="false" ht="26.85" hidden="false" customHeight="false" outlineLevel="0" collapsed="false">
      <c r="A1265" s="29" t="s">
        <v>1307</v>
      </c>
      <c r="B1265" s="30" t="s">
        <v>3691</v>
      </c>
      <c r="C1265" s="31" t="n">
        <v>320</v>
      </c>
      <c r="D1265" s="30" t="s">
        <v>73</v>
      </c>
      <c r="E1265" s="33" t="n">
        <f aca="false">(C1265*3)</f>
        <v>960</v>
      </c>
    </row>
    <row r="1266" customFormat="false" ht="26.85" hidden="false" customHeight="false" outlineLevel="0" collapsed="false">
      <c r="A1266" s="29" t="s">
        <v>1308</v>
      </c>
      <c r="B1266" s="30" t="s">
        <v>3692</v>
      </c>
      <c r="C1266" s="31" t="n">
        <v>270</v>
      </c>
      <c r="D1266" s="30" t="s">
        <v>73</v>
      </c>
      <c r="E1266" s="33" t="n">
        <f aca="false">(C1266*3)</f>
        <v>810</v>
      </c>
    </row>
    <row r="1267" customFormat="false" ht="14.15" hidden="false" customHeight="false" outlineLevel="0" collapsed="false">
      <c r="A1267" s="29" t="s">
        <v>1309</v>
      </c>
      <c r="B1267" s="30" t="s">
        <v>3693</v>
      </c>
      <c r="C1267" s="31" t="n">
        <v>270</v>
      </c>
      <c r="D1267" s="30" t="s">
        <v>73</v>
      </c>
      <c r="E1267" s="33" t="n">
        <f aca="false">(C1267*3)</f>
        <v>810</v>
      </c>
    </row>
    <row r="1268" customFormat="false" ht="26.85" hidden="false" customHeight="false" outlineLevel="0" collapsed="false">
      <c r="A1268" s="29" t="s">
        <v>1310</v>
      </c>
      <c r="B1268" s="30" t="s">
        <v>3694</v>
      </c>
      <c r="C1268" s="31" t="n">
        <v>310</v>
      </c>
      <c r="D1268" s="30" t="s">
        <v>73</v>
      </c>
      <c r="E1268" s="33" t="n">
        <f aca="false">(C1268*3)</f>
        <v>930</v>
      </c>
    </row>
    <row r="1269" customFormat="false" ht="14.15" hidden="false" customHeight="false" outlineLevel="0" collapsed="false">
      <c r="A1269" s="29" t="s">
        <v>1311</v>
      </c>
      <c r="B1269" s="30" t="s">
        <v>3695</v>
      </c>
      <c r="C1269" s="31" t="n">
        <v>270</v>
      </c>
      <c r="D1269" s="30" t="s">
        <v>73</v>
      </c>
      <c r="E1269" s="33" t="n">
        <f aca="false">(C1269*3)</f>
        <v>810</v>
      </c>
    </row>
    <row r="1270" customFormat="false" ht="26.85" hidden="false" customHeight="false" outlineLevel="0" collapsed="false">
      <c r="A1270" s="29" t="s">
        <v>1312</v>
      </c>
      <c r="B1270" s="30" t="s">
        <v>3696</v>
      </c>
      <c r="C1270" s="31" t="n">
        <v>270</v>
      </c>
      <c r="D1270" s="30" t="s">
        <v>73</v>
      </c>
      <c r="E1270" s="33" t="n">
        <f aca="false">(C1270*3)</f>
        <v>810</v>
      </c>
    </row>
    <row r="1271" customFormat="false" ht="26.85" hidden="false" customHeight="false" outlineLevel="0" collapsed="false">
      <c r="A1271" s="29" t="s">
        <v>1313</v>
      </c>
      <c r="B1271" s="30" t="s">
        <v>3697</v>
      </c>
      <c r="C1271" s="31" t="n">
        <v>300</v>
      </c>
      <c r="D1271" s="30" t="s">
        <v>73</v>
      </c>
      <c r="E1271" s="33" t="n">
        <f aca="false">(C1271*3)</f>
        <v>900</v>
      </c>
    </row>
    <row r="1272" customFormat="false" ht="14.15" hidden="false" customHeight="false" outlineLevel="0" collapsed="false">
      <c r="A1272" s="29" t="s">
        <v>1314</v>
      </c>
      <c r="B1272" s="30" t="s">
        <v>3698</v>
      </c>
      <c r="C1272" s="31" t="n">
        <v>360</v>
      </c>
      <c r="D1272" s="30" t="s">
        <v>73</v>
      </c>
      <c r="E1272" s="33" t="n">
        <f aca="false">(C1272*2.77)</f>
        <v>997.2</v>
      </c>
    </row>
    <row r="1273" customFormat="false" ht="39.55" hidden="false" customHeight="false" outlineLevel="0" collapsed="false">
      <c r="A1273" s="29" t="s">
        <v>1315</v>
      </c>
      <c r="B1273" s="30" t="s">
        <v>3699</v>
      </c>
      <c r="C1273" s="31" t="n">
        <v>270</v>
      </c>
      <c r="D1273" s="30" t="s">
        <v>73</v>
      </c>
      <c r="E1273" s="33" t="n">
        <f aca="false">(C1273*3)</f>
        <v>810</v>
      </c>
    </row>
    <row r="1274" customFormat="false" ht="14.15" hidden="false" customHeight="false" outlineLevel="0" collapsed="false">
      <c r="A1274" s="29" t="s">
        <v>1316</v>
      </c>
      <c r="B1274" s="30" t="s">
        <v>3700</v>
      </c>
      <c r="C1274" s="31" t="n">
        <v>270</v>
      </c>
      <c r="D1274" s="30" t="s">
        <v>73</v>
      </c>
      <c r="E1274" s="33" t="n">
        <f aca="false">(C1274*3)</f>
        <v>810</v>
      </c>
    </row>
    <row r="1275" customFormat="false" ht="52.2" hidden="false" customHeight="false" outlineLevel="0" collapsed="false">
      <c r="A1275" s="29" t="s">
        <v>1317</v>
      </c>
      <c r="B1275" s="30" t="s">
        <v>3701</v>
      </c>
      <c r="C1275" s="31" t="n">
        <v>340</v>
      </c>
      <c r="D1275" s="30" t="s">
        <v>73</v>
      </c>
      <c r="E1275" s="33" t="n">
        <f aca="false">(C1275*2.9)</f>
        <v>986</v>
      </c>
    </row>
    <row r="1276" customFormat="false" ht="26.85" hidden="false" customHeight="false" outlineLevel="0" collapsed="false">
      <c r="A1276" s="29" t="s">
        <v>1318</v>
      </c>
      <c r="B1276" s="30" t="s">
        <v>3702</v>
      </c>
      <c r="C1276" s="31" t="n">
        <v>330</v>
      </c>
      <c r="D1276" s="30" t="s">
        <v>73</v>
      </c>
      <c r="E1276" s="33" t="n">
        <f aca="false">(C1276*3)</f>
        <v>990</v>
      </c>
    </row>
    <row r="1277" customFormat="false" ht="64.9" hidden="false" customHeight="false" outlineLevel="0" collapsed="false">
      <c r="A1277" s="29" t="s">
        <v>1319</v>
      </c>
      <c r="B1277" s="30" t="s">
        <v>3703</v>
      </c>
      <c r="C1277" s="31" t="n">
        <v>310</v>
      </c>
      <c r="D1277" s="30" t="s">
        <v>73</v>
      </c>
      <c r="E1277" s="33" t="n">
        <f aca="false">(C1277*3)</f>
        <v>930</v>
      </c>
    </row>
    <row r="1278" customFormat="false" ht="26.85" hidden="false" customHeight="false" outlineLevel="0" collapsed="false">
      <c r="A1278" s="29" t="s">
        <v>1320</v>
      </c>
      <c r="B1278" s="30" t="s">
        <v>3704</v>
      </c>
      <c r="C1278" s="31" t="n">
        <v>340</v>
      </c>
      <c r="D1278" s="30" t="s">
        <v>73</v>
      </c>
      <c r="E1278" s="33" t="n">
        <f aca="false">(C1278*2.9)</f>
        <v>986</v>
      </c>
    </row>
    <row r="1279" customFormat="false" ht="26.85" hidden="false" customHeight="false" outlineLevel="0" collapsed="false">
      <c r="A1279" s="29" t="s">
        <v>1321</v>
      </c>
      <c r="B1279" s="30" t="s">
        <v>3705</v>
      </c>
      <c r="C1279" s="31" t="n">
        <v>270</v>
      </c>
      <c r="D1279" s="30" t="s">
        <v>73</v>
      </c>
      <c r="E1279" s="33" t="n">
        <f aca="false">(C1279*3)</f>
        <v>810</v>
      </c>
    </row>
    <row r="1280" customFormat="false" ht="26.85" hidden="false" customHeight="false" outlineLevel="0" collapsed="false">
      <c r="A1280" s="29" t="s">
        <v>1322</v>
      </c>
      <c r="B1280" s="30" t="s">
        <v>3706</v>
      </c>
      <c r="C1280" s="31" t="n">
        <v>270</v>
      </c>
      <c r="D1280" s="30" t="s">
        <v>73</v>
      </c>
      <c r="E1280" s="33" t="n">
        <f aca="false">(C1280*3)</f>
        <v>810</v>
      </c>
    </row>
    <row r="1281" customFormat="false" ht="26.85" hidden="false" customHeight="false" outlineLevel="0" collapsed="false">
      <c r="A1281" s="29" t="s">
        <v>1323</v>
      </c>
      <c r="B1281" s="30" t="s">
        <v>3707</v>
      </c>
      <c r="C1281" s="31" t="n">
        <v>330</v>
      </c>
      <c r="D1281" s="30" t="s">
        <v>73</v>
      </c>
      <c r="E1281" s="33" t="n">
        <f aca="false">(C1281*3)</f>
        <v>990</v>
      </c>
    </row>
    <row r="1282" customFormat="false" ht="26.85" hidden="false" customHeight="false" outlineLevel="0" collapsed="false">
      <c r="A1282" s="29" t="s">
        <v>1324</v>
      </c>
      <c r="B1282" s="30" t="s">
        <v>3708</v>
      </c>
      <c r="C1282" s="31" t="n">
        <v>270</v>
      </c>
      <c r="D1282" s="30" t="s">
        <v>73</v>
      </c>
      <c r="E1282" s="33" t="n">
        <f aca="false">(C1282*3)</f>
        <v>810</v>
      </c>
    </row>
    <row r="1283" customFormat="false" ht="26.85" hidden="false" customHeight="false" outlineLevel="0" collapsed="false">
      <c r="A1283" s="29" t="s">
        <v>1325</v>
      </c>
      <c r="B1283" s="30" t="s">
        <v>3709</v>
      </c>
      <c r="C1283" s="31" t="n">
        <v>310</v>
      </c>
      <c r="D1283" s="30" t="s">
        <v>73</v>
      </c>
      <c r="E1283" s="33" t="n">
        <f aca="false">(C1283*3)</f>
        <v>930</v>
      </c>
    </row>
    <row r="1284" customFormat="false" ht="26.85" hidden="false" customHeight="false" outlineLevel="0" collapsed="false">
      <c r="A1284" s="29" t="s">
        <v>1326</v>
      </c>
      <c r="B1284" s="30" t="s">
        <v>3710</v>
      </c>
      <c r="C1284" s="31" t="n">
        <v>270</v>
      </c>
      <c r="D1284" s="30" t="s">
        <v>73</v>
      </c>
      <c r="E1284" s="33" t="n">
        <f aca="false">(C1284*3)</f>
        <v>810</v>
      </c>
    </row>
    <row r="1285" customFormat="false" ht="26.85" hidden="false" customHeight="false" outlineLevel="0" collapsed="false">
      <c r="A1285" s="29" t="s">
        <v>1327</v>
      </c>
      <c r="B1285" s="30" t="s">
        <v>3711</v>
      </c>
      <c r="C1285" s="31" t="n">
        <v>320</v>
      </c>
      <c r="D1285" s="30" t="s">
        <v>73</v>
      </c>
      <c r="E1285" s="33" t="n">
        <f aca="false">(C1285*3)</f>
        <v>960</v>
      </c>
    </row>
    <row r="1286" customFormat="false" ht="26.85" hidden="false" customHeight="false" outlineLevel="0" collapsed="false">
      <c r="A1286" s="29" t="s">
        <v>1328</v>
      </c>
      <c r="B1286" s="30" t="s">
        <v>3712</v>
      </c>
      <c r="C1286" s="31" t="n">
        <v>270</v>
      </c>
      <c r="D1286" s="30" t="s">
        <v>73</v>
      </c>
      <c r="E1286" s="33" t="n">
        <f aca="false">(C1286*3)</f>
        <v>810</v>
      </c>
    </row>
    <row r="1287" customFormat="false" ht="14.15" hidden="false" customHeight="false" outlineLevel="0" collapsed="false">
      <c r="A1287" s="29" t="s">
        <v>1329</v>
      </c>
      <c r="B1287" s="30" t="s">
        <v>3713</v>
      </c>
      <c r="C1287" s="31" t="n">
        <v>270</v>
      </c>
      <c r="D1287" s="30" t="s">
        <v>73</v>
      </c>
      <c r="E1287" s="33" t="n">
        <f aca="false">(C1287*3)</f>
        <v>810</v>
      </c>
    </row>
    <row r="1288" customFormat="false" ht="26.85" hidden="false" customHeight="false" outlineLevel="0" collapsed="false">
      <c r="A1288" s="29" t="s">
        <v>1330</v>
      </c>
      <c r="B1288" s="30" t="s">
        <v>3714</v>
      </c>
      <c r="C1288" s="31" t="n">
        <v>270</v>
      </c>
      <c r="D1288" s="30" t="s">
        <v>73</v>
      </c>
      <c r="E1288" s="33" t="n">
        <f aca="false">(C1288*3)</f>
        <v>810</v>
      </c>
    </row>
    <row r="1289" customFormat="false" ht="26.85" hidden="false" customHeight="false" outlineLevel="0" collapsed="false">
      <c r="A1289" s="29" t="s">
        <v>1331</v>
      </c>
      <c r="B1289" s="30" t="s">
        <v>3715</v>
      </c>
      <c r="C1289" s="31" t="n">
        <v>270</v>
      </c>
      <c r="D1289" s="30" t="s">
        <v>73</v>
      </c>
      <c r="E1289" s="33" t="n">
        <f aca="false">(C1289*3)</f>
        <v>810</v>
      </c>
    </row>
    <row r="1290" customFormat="false" ht="26.85" hidden="false" customHeight="false" outlineLevel="0" collapsed="false">
      <c r="A1290" s="29" t="s">
        <v>1332</v>
      </c>
      <c r="B1290" s="30" t="s">
        <v>3716</v>
      </c>
      <c r="C1290" s="31" t="n">
        <v>300</v>
      </c>
      <c r="D1290" s="30" t="s">
        <v>73</v>
      </c>
      <c r="E1290" s="33" t="n">
        <f aca="false">(C1290*3)</f>
        <v>900</v>
      </c>
    </row>
    <row r="1291" customFormat="false" ht="26.85" hidden="false" customHeight="false" outlineLevel="0" collapsed="false">
      <c r="A1291" s="29" t="s">
        <v>1333</v>
      </c>
      <c r="B1291" s="30" t="s">
        <v>3717</v>
      </c>
      <c r="C1291" s="31" t="n">
        <v>270</v>
      </c>
      <c r="D1291" s="30" t="s">
        <v>73</v>
      </c>
      <c r="E1291" s="33" t="n">
        <f aca="false">(C1291*3)</f>
        <v>810</v>
      </c>
    </row>
    <row r="1292" customFormat="false" ht="26.85" hidden="false" customHeight="false" outlineLevel="0" collapsed="false">
      <c r="A1292" s="29" t="s">
        <v>1334</v>
      </c>
      <c r="B1292" s="30" t="s">
        <v>3718</v>
      </c>
      <c r="C1292" s="31" t="n">
        <v>270</v>
      </c>
      <c r="D1292" s="30" t="s">
        <v>73</v>
      </c>
      <c r="E1292" s="33" t="n">
        <f aca="false">(C1292*3)</f>
        <v>810</v>
      </c>
    </row>
    <row r="1293" customFormat="false" ht="39.55" hidden="false" customHeight="false" outlineLevel="0" collapsed="false">
      <c r="A1293" s="29" t="s">
        <v>1335</v>
      </c>
      <c r="B1293" s="30" t="s">
        <v>3719</v>
      </c>
      <c r="C1293" s="31" t="n">
        <v>270</v>
      </c>
      <c r="D1293" s="30" t="s">
        <v>73</v>
      </c>
      <c r="E1293" s="33" t="n">
        <f aca="false">(C1293*3)</f>
        <v>810</v>
      </c>
    </row>
    <row r="1294" customFormat="false" ht="39.55" hidden="false" customHeight="false" outlineLevel="0" collapsed="false">
      <c r="A1294" s="29" t="s">
        <v>1336</v>
      </c>
      <c r="B1294" s="30" t="s">
        <v>3720</v>
      </c>
      <c r="C1294" s="31" t="n">
        <v>270</v>
      </c>
      <c r="D1294" s="30" t="s">
        <v>73</v>
      </c>
      <c r="E1294" s="33" t="n">
        <f aca="false">(C1294*3)</f>
        <v>810</v>
      </c>
    </row>
    <row r="1295" customFormat="false" ht="39.55" hidden="false" customHeight="false" outlineLevel="0" collapsed="false">
      <c r="A1295" s="29" t="s">
        <v>1337</v>
      </c>
      <c r="B1295" s="30" t="s">
        <v>3721</v>
      </c>
      <c r="C1295" s="31" t="n">
        <v>270</v>
      </c>
      <c r="D1295" s="30" t="s">
        <v>73</v>
      </c>
      <c r="E1295" s="33" t="n">
        <f aca="false">(C1295*3)</f>
        <v>810</v>
      </c>
    </row>
    <row r="1296" customFormat="false" ht="39.55" hidden="false" customHeight="false" outlineLevel="0" collapsed="false">
      <c r="A1296" s="29" t="s">
        <v>1338</v>
      </c>
      <c r="B1296" s="30" t="s">
        <v>3722</v>
      </c>
      <c r="C1296" s="31" t="n">
        <v>310</v>
      </c>
      <c r="D1296" s="30" t="s">
        <v>73</v>
      </c>
      <c r="E1296" s="33" t="n">
        <f aca="false">(C1296*3)</f>
        <v>930</v>
      </c>
    </row>
    <row r="1297" customFormat="false" ht="39.55" hidden="false" customHeight="false" outlineLevel="0" collapsed="false">
      <c r="A1297" s="29" t="s">
        <v>1339</v>
      </c>
      <c r="B1297" s="30" t="s">
        <v>3723</v>
      </c>
      <c r="C1297" s="31" t="n">
        <v>310</v>
      </c>
      <c r="D1297" s="30" t="s">
        <v>73</v>
      </c>
      <c r="E1297" s="33" t="n">
        <f aca="false">(C1297*3)</f>
        <v>930</v>
      </c>
    </row>
    <row r="1298" customFormat="false" ht="39.55" hidden="false" customHeight="false" outlineLevel="0" collapsed="false">
      <c r="A1298" s="29" t="s">
        <v>1340</v>
      </c>
      <c r="B1298" s="30" t="s">
        <v>3724</v>
      </c>
      <c r="C1298" s="31" t="n">
        <v>270</v>
      </c>
      <c r="D1298" s="30" t="s">
        <v>73</v>
      </c>
      <c r="E1298" s="33" t="n">
        <f aca="false">(C1298*3)</f>
        <v>810</v>
      </c>
    </row>
    <row r="1299" customFormat="false" ht="39.55" hidden="false" customHeight="false" outlineLevel="0" collapsed="false">
      <c r="A1299" s="29" t="s">
        <v>1341</v>
      </c>
      <c r="B1299" s="30" t="s">
        <v>3725</v>
      </c>
      <c r="C1299" s="31" t="n">
        <v>270</v>
      </c>
      <c r="D1299" s="30" t="s">
        <v>73</v>
      </c>
      <c r="E1299" s="33" t="n">
        <f aca="false">(C1299*3)</f>
        <v>810</v>
      </c>
    </row>
    <row r="1300" customFormat="false" ht="39.55" hidden="false" customHeight="false" outlineLevel="0" collapsed="false">
      <c r="A1300" s="29" t="s">
        <v>1342</v>
      </c>
      <c r="B1300" s="30" t="s">
        <v>3726</v>
      </c>
      <c r="C1300" s="31" t="n">
        <v>390</v>
      </c>
      <c r="D1300" s="30" t="s">
        <v>73</v>
      </c>
      <c r="E1300" s="33" t="n">
        <f aca="false">(C1300*2.55)</f>
        <v>994.5</v>
      </c>
    </row>
    <row r="1301" customFormat="false" ht="39.55" hidden="false" customHeight="false" outlineLevel="0" collapsed="false">
      <c r="A1301" s="29" t="s">
        <v>1343</v>
      </c>
      <c r="B1301" s="30" t="s">
        <v>3727</v>
      </c>
      <c r="C1301" s="31" t="n">
        <v>270</v>
      </c>
      <c r="D1301" s="30" t="s">
        <v>73</v>
      </c>
      <c r="E1301" s="33" t="n">
        <f aca="false">(C1301*3)</f>
        <v>810</v>
      </c>
    </row>
    <row r="1302" customFormat="false" ht="39.55" hidden="false" customHeight="false" outlineLevel="0" collapsed="false">
      <c r="A1302" s="29" t="s">
        <v>1344</v>
      </c>
      <c r="B1302" s="30" t="s">
        <v>3728</v>
      </c>
      <c r="C1302" s="31" t="n">
        <v>270</v>
      </c>
      <c r="D1302" s="30" t="s">
        <v>73</v>
      </c>
      <c r="E1302" s="33" t="n">
        <f aca="false">(C1302*3)</f>
        <v>810</v>
      </c>
    </row>
    <row r="1303" customFormat="false" ht="39.55" hidden="false" customHeight="false" outlineLevel="0" collapsed="false">
      <c r="A1303" s="29" t="s">
        <v>1345</v>
      </c>
      <c r="B1303" s="30" t="s">
        <v>3729</v>
      </c>
      <c r="C1303" s="31" t="n">
        <v>270</v>
      </c>
      <c r="D1303" s="30" t="s">
        <v>73</v>
      </c>
      <c r="E1303" s="33" t="n">
        <f aca="false">(C1303*3)</f>
        <v>810</v>
      </c>
    </row>
    <row r="1304" customFormat="false" ht="26.85" hidden="false" customHeight="false" outlineLevel="0" collapsed="false">
      <c r="A1304" s="29" t="s">
        <v>1346</v>
      </c>
      <c r="B1304" s="30" t="s">
        <v>3730</v>
      </c>
      <c r="C1304" s="31" t="n">
        <v>270</v>
      </c>
      <c r="D1304" s="30" t="s">
        <v>73</v>
      </c>
      <c r="E1304" s="33" t="n">
        <f aca="false">(C1304*3)</f>
        <v>810</v>
      </c>
    </row>
    <row r="1305" customFormat="false" ht="26.85" hidden="false" customHeight="false" outlineLevel="0" collapsed="false">
      <c r="A1305" s="29" t="s">
        <v>1347</v>
      </c>
      <c r="B1305" s="30" t="s">
        <v>3731</v>
      </c>
      <c r="C1305" s="31" t="n">
        <v>270</v>
      </c>
      <c r="D1305" s="30" t="s">
        <v>73</v>
      </c>
      <c r="E1305" s="33" t="n">
        <f aca="false">(C1305*3)</f>
        <v>810</v>
      </c>
    </row>
    <row r="1306" customFormat="false" ht="26.85" hidden="false" customHeight="false" outlineLevel="0" collapsed="false">
      <c r="A1306" s="29" t="s">
        <v>1348</v>
      </c>
      <c r="B1306" s="30" t="s">
        <v>3732</v>
      </c>
      <c r="C1306" s="31" t="n">
        <v>310</v>
      </c>
      <c r="D1306" s="30" t="s">
        <v>73</v>
      </c>
      <c r="E1306" s="33" t="n">
        <f aca="false">(C1306*3)</f>
        <v>930</v>
      </c>
    </row>
    <row r="1307" customFormat="false" ht="64.9" hidden="false" customHeight="false" outlineLevel="0" collapsed="false">
      <c r="A1307" s="29" t="s">
        <v>1349</v>
      </c>
      <c r="B1307" s="30" t="s">
        <v>3733</v>
      </c>
      <c r="C1307" s="31" t="n">
        <v>300</v>
      </c>
      <c r="D1307" s="30" t="s">
        <v>73</v>
      </c>
      <c r="E1307" s="33" t="n">
        <f aca="false">(C1307*3)</f>
        <v>900</v>
      </c>
    </row>
    <row r="1308" customFormat="false" ht="26.85" hidden="false" customHeight="false" outlineLevel="0" collapsed="false">
      <c r="A1308" s="29" t="s">
        <v>1350</v>
      </c>
      <c r="B1308" s="30" t="s">
        <v>3734</v>
      </c>
      <c r="C1308" s="31" t="n">
        <v>270</v>
      </c>
      <c r="D1308" s="30" t="s">
        <v>73</v>
      </c>
      <c r="E1308" s="33" t="n">
        <f aca="false">(C1308*3)</f>
        <v>810</v>
      </c>
    </row>
    <row r="1309" customFormat="false" ht="26.85" hidden="false" customHeight="false" outlineLevel="0" collapsed="false">
      <c r="A1309" s="29" t="s">
        <v>1351</v>
      </c>
      <c r="B1309" s="30" t="s">
        <v>3735</v>
      </c>
      <c r="C1309" s="31" t="n">
        <v>270</v>
      </c>
      <c r="D1309" s="30" t="s">
        <v>73</v>
      </c>
      <c r="E1309" s="33" t="n">
        <f aca="false">(C1309*3)</f>
        <v>810</v>
      </c>
    </row>
    <row r="1310" customFormat="false" ht="26.85" hidden="false" customHeight="false" outlineLevel="0" collapsed="false">
      <c r="A1310" s="29" t="s">
        <v>1352</v>
      </c>
      <c r="B1310" s="30" t="s">
        <v>3736</v>
      </c>
      <c r="C1310" s="31" t="n">
        <v>270</v>
      </c>
      <c r="D1310" s="30" t="s">
        <v>73</v>
      </c>
      <c r="E1310" s="33" t="n">
        <f aca="false">(C1310*3)</f>
        <v>810</v>
      </c>
    </row>
    <row r="1311" customFormat="false" ht="26.85" hidden="false" customHeight="false" outlineLevel="0" collapsed="false">
      <c r="A1311" s="29" t="s">
        <v>1353</v>
      </c>
      <c r="B1311" s="30" t="s">
        <v>3737</v>
      </c>
      <c r="C1311" s="31" t="n">
        <v>270</v>
      </c>
      <c r="D1311" s="30" t="s">
        <v>73</v>
      </c>
      <c r="E1311" s="33" t="n">
        <f aca="false">(C1311*3)</f>
        <v>810</v>
      </c>
    </row>
    <row r="1312" customFormat="false" ht="39.55" hidden="false" customHeight="false" outlineLevel="0" collapsed="false">
      <c r="A1312" s="29" t="s">
        <v>1354</v>
      </c>
      <c r="B1312" s="30" t="s">
        <v>3738</v>
      </c>
      <c r="C1312" s="31" t="n">
        <v>300</v>
      </c>
      <c r="D1312" s="30" t="s">
        <v>73</v>
      </c>
      <c r="E1312" s="33" t="n">
        <f aca="false">(C1312*3)</f>
        <v>900</v>
      </c>
    </row>
    <row r="1313" customFormat="false" ht="52.2" hidden="false" customHeight="false" outlineLevel="0" collapsed="false">
      <c r="A1313" s="29" t="s">
        <v>1355</v>
      </c>
      <c r="B1313" s="30" t="s">
        <v>3739</v>
      </c>
      <c r="C1313" s="31" t="n">
        <v>270</v>
      </c>
      <c r="D1313" s="30" t="s">
        <v>73</v>
      </c>
      <c r="E1313" s="33" t="n">
        <f aca="false">(C1313*3)</f>
        <v>810</v>
      </c>
    </row>
    <row r="1314" customFormat="false" ht="90.25" hidden="false" customHeight="false" outlineLevel="0" collapsed="false">
      <c r="A1314" s="29" t="s">
        <v>1356</v>
      </c>
      <c r="B1314" s="30" t="s">
        <v>3740</v>
      </c>
      <c r="C1314" s="31" t="n">
        <v>310</v>
      </c>
      <c r="D1314" s="30" t="s">
        <v>73</v>
      </c>
      <c r="E1314" s="33" t="n">
        <f aca="false">(C1314*3)</f>
        <v>930</v>
      </c>
    </row>
    <row r="1315" customFormat="false" ht="64.9" hidden="false" customHeight="false" outlineLevel="0" collapsed="false">
      <c r="A1315" s="29" t="s">
        <v>1357</v>
      </c>
      <c r="B1315" s="30" t="s">
        <v>3741</v>
      </c>
      <c r="C1315" s="31" t="n">
        <v>310</v>
      </c>
      <c r="D1315" s="30" t="s">
        <v>73</v>
      </c>
      <c r="E1315" s="33" t="n">
        <f aca="false">(C1315*3)</f>
        <v>930</v>
      </c>
    </row>
    <row r="1316" customFormat="false" ht="128.35" hidden="false" customHeight="false" outlineLevel="0" collapsed="false">
      <c r="A1316" s="29" t="s">
        <v>1358</v>
      </c>
      <c r="B1316" s="30" t="s">
        <v>3742</v>
      </c>
      <c r="C1316" s="31" t="n">
        <v>270</v>
      </c>
      <c r="D1316" s="30" t="s">
        <v>73</v>
      </c>
      <c r="E1316" s="33" t="n">
        <f aca="false">(C1316*3)</f>
        <v>810</v>
      </c>
    </row>
    <row r="1317" customFormat="false" ht="26.85" hidden="false" customHeight="false" outlineLevel="0" collapsed="false">
      <c r="A1317" s="29" t="s">
        <v>1359</v>
      </c>
      <c r="B1317" s="30" t="s">
        <v>3743</v>
      </c>
      <c r="C1317" s="31" t="n">
        <v>310</v>
      </c>
      <c r="D1317" s="30" t="s">
        <v>73</v>
      </c>
      <c r="E1317" s="33" t="n">
        <f aca="false">(C1317*3)</f>
        <v>930</v>
      </c>
    </row>
    <row r="1318" customFormat="false" ht="26.85" hidden="false" customHeight="false" outlineLevel="0" collapsed="false">
      <c r="A1318" s="29" t="s">
        <v>1360</v>
      </c>
      <c r="B1318" s="30" t="s">
        <v>3744</v>
      </c>
      <c r="C1318" s="31" t="n">
        <v>270</v>
      </c>
      <c r="D1318" s="30" t="s">
        <v>73</v>
      </c>
      <c r="E1318" s="33" t="n">
        <f aca="false">(C1318*3)</f>
        <v>810</v>
      </c>
    </row>
    <row r="1319" customFormat="false" ht="26.85" hidden="false" customHeight="false" outlineLevel="0" collapsed="false">
      <c r="A1319" s="29" t="s">
        <v>1361</v>
      </c>
      <c r="B1319" s="30" t="s">
        <v>3745</v>
      </c>
      <c r="C1319" s="31" t="n">
        <v>270</v>
      </c>
      <c r="D1319" s="30" t="s">
        <v>73</v>
      </c>
      <c r="E1319" s="33" t="n">
        <f aca="false">(C1319*3)</f>
        <v>810</v>
      </c>
    </row>
    <row r="1320" customFormat="false" ht="26.85" hidden="false" customHeight="false" outlineLevel="0" collapsed="false">
      <c r="A1320" s="29" t="s">
        <v>1362</v>
      </c>
      <c r="B1320" s="30" t="s">
        <v>3746</v>
      </c>
      <c r="C1320" s="31" t="n">
        <v>270</v>
      </c>
      <c r="D1320" s="30" t="s">
        <v>73</v>
      </c>
      <c r="E1320" s="33" t="n">
        <f aca="false">(C1320*3)</f>
        <v>810</v>
      </c>
    </row>
    <row r="1321" customFormat="false" ht="14.15" hidden="false" customHeight="false" outlineLevel="0" collapsed="false">
      <c r="A1321" s="29" t="s">
        <v>1363</v>
      </c>
      <c r="B1321" s="30" t="s">
        <v>3747</v>
      </c>
      <c r="C1321" s="31" t="n">
        <v>270</v>
      </c>
      <c r="D1321" s="30" t="s">
        <v>73</v>
      </c>
      <c r="E1321" s="33" t="n">
        <f aca="false">(C1321*3)</f>
        <v>810</v>
      </c>
    </row>
    <row r="1322" customFormat="false" ht="14.15" hidden="false" customHeight="false" outlineLevel="0" collapsed="false">
      <c r="A1322" s="29" t="s">
        <v>1364</v>
      </c>
      <c r="B1322" s="30" t="s">
        <v>3748</v>
      </c>
      <c r="C1322" s="31" t="n">
        <v>310</v>
      </c>
      <c r="D1322" s="30" t="s">
        <v>73</v>
      </c>
      <c r="E1322" s="33" t="n">
        <f aca="false">(C1322*3)</f>
        <v>930</v>
      </c>
    </row>
    <row r="1323" customFormat="false" ht="26.85" hidden="false" customHeight="false" outlineLevel="0" collapsed="false">
      <c r="A1323" s="29" t="s">
        <v>1365</v>
      </c>
      <c r="B1323" s="30" t="s">
        <v>3749</v>
      </c>
      <c r="C1323" s="31" t="n">
        <v>270</v>
      </c>
      <c r="D1323" s="30" t="s">
        <v>73</v>
      </c>
      <c r="E1323" s="33" t="n">
        <f aca="false">(C1323*3)</f>
        <v>810</v>
      </c>
    </row>
    <row r="1324" customFormat="false" ht="26.85" hidden="false" customHeight="false" outlineLevel="0" collapsed="false">
      <c r="A1324" s="29" t="s">
        <v>1366</v>
      </c>
      <c r="B1324" s="30" t="s">
        <v>3750</v>
      </c>
      <c r="C1324" s="31" t="n">
        <v>310</v>
      </c>
      <c r="D1324" s="30" t="s">
        <v>73</v>
      </c>
      <c r="E1324" s="33" t="n">
        <f aca="false">(C1324*3)</f>
        <v>930</v>
      </c>
    </row>
    <row r="1325" customFormat="false" ht="26.85" hidden="false" customHeight="false" outlineLevel="0" collapsed="false">
      <c r="A1325" s="29" t="s">
        <v>1367</v>
      </c>
      <c r="B1325" s="30" t="s">
        <v>3751</v>
      </c>
      <c r="C1325" s="31" t="n">
        <v>270</v>
      </c>
      <c r="D1325" s="30" t="s">
        <v>73</v>
      </c>
      <c r="E1325" s="33" t="n">
        <f aca="false">(C1325*3)</f>
        <v>810</v>
      </c>
    </row>
    <row r="1326" customFormat="false" ht="39.55" hidden="false" customHeight="false" outlineLevel="0" collapsed="false">
      <c r="A1326" s="29" t="s">
        <v>1368</v>
      </c>
      <c r="B1326" s="30" t="s">
        <v>3752</v>
      </c>
      <c r="C1326" s="31" t="n">
        <v>270</v>
      </c>
      <c r="D1326" s="30" t="s">
        <v>73</v>
      </c>
      <c r="E1326" s="33" t="n">
        <f aca="false">(C1326*3)</f>
        <v>810</v>
      </c>
    </row>
    <row r="1327" customFormat="false" ht="52.2" hidden="false" customHeight="false" outlineLevel="0" collapsed="false">
      <c r="A1327" s="29" t="s">
        <v>1369</v>
      </c>
      <c r="B1327" s="30" t="s">
        <v>3753</v>
      </c>
      <c r="C1327" s="31" t="n">
        <v>270</v>
      </c>
      <c r="D1327" s="30" t="s">
        <v>73</v>
      </c>
      <c r="E1327" s="33" t="n">
        <f aca="false">(C1327*3)</f>
        <v>810</v>
      </c>
    </row>
    <row r="1328" customFormat="false" ht="52.2" hidden="false" customHeight="false" outlineLevel="0" collapsed="false">
      <c r="A1328" s="29" t="s">
        <v>1370</v>
      </c>
      <c r="B1328" s="30" t="s">
        <v>3754</v>
      </c>
      <c r="C1328" s="31" t="n">
        <v>270</v>
      </c>
      <c r="D1328" s="30" t="s">
        <v>73</v>
      </c>
      <c r="E1328" s="33" t="n">
        <f aca="false">(C1328*3)</f>
        <v>810</v>
      </c>
    </row>
    <row r="1329" customFormat="false" ht="26.85" hidden="false" customHeight="false" outlineLevel="0" collapsed="false">
      <c r="A1329" s="29" t="s">
        <v>1371</v>
      </c>
      <c r="B1329" s="30" t="s">
        <v>3755</v>
      </c>
      <c r="C1329" s="31" t="n">
        <v>320</v>
      </c>
      <c r="D1329" s="30" t="s">
        <v>73</v>
      </c>
      <c r="E1329" s="33" t="n">
        <f aca="false">(C1329*3)</f>
        <v>960</v>
      </c>
    </row>
    <row r="1330" customFormat="false" ht="26.85" hidden="false" customHeight="false" outlineLevel="0" collapsed="false">
      <c r="A1330" s="29" t="s">
        <v>1372</v>
      </c>
      <c r="B1330" s="30" t="s">
        <v>3756</v>
      </c>
      <c r="C1330" s="31" t="n">
        <v>270</v>
      </c>
      <c r="D1330" s="30" t="s">
        <v>73</v>
      </c>
      <c r="E1330" s="33" t="n">
        <f aca="false">(C1330*3)</f>
        <v>810</v>
      </c>
    </row>
    <row r="1331" customFormat="false" ht="26.85" hidden="false" customHeight="false" outlineLevel="0" collapsed="false">
      <c r="A1331" s="29" t="s">
        <v>1373</v>
      </c>
      <c r="B1331" s="30" t="s">
        <v>3757</v>
      </c>
      <c r="C1331" s="31" t="n">
        <v>310</v>
      </c>
      <c r="D1331" s="30" t="s">
        <v>73</v>
      </c>
      <c r="E1331" s="33" t="n">
        <f aca="false">(C1331*3)</f>
        <v>930</v>
      </c>
    </row>
    <row r="1332" customFormat="false" ht="26.85" hidden="false" customHeight="false" outlineLevel="0" collapsed="false">
      <c r="A1332" s="29" t="s">
        <v>1374</v>
      </c>
      <c r="B1332" s="30" t="s">
        <v>3758</v>
      </c>
      <c r="C1332" s="31" t="n">
        <v>330</v>
      </c>
      <c r="D1332" s="30" t="s">
        <v>73</v>
      </c>
      <c r="E1332" s="33" t="n">
        <f aca="false">(C1332*3)</f>
        <v>990</v>
      </c>
    </row>
    <row r="1333" customFormat="false" ht="26.85" hidden="false" customHeight="false" outlineLevel="0" collapsed="false">
      <c r="A1333" s="29" t="s">
        <v>1375</v>
      </c>
      <c r="B1333" s="30" t="s">
        <v>3759</v>
      </c>
      <c r="C1333" s="31" t="n">
        <v>270</v>
      </c>
      <c r="D1333" s="30" t="s">
        <v>73</v>
      </c>
      <c r="E1333" s="33" t="n">
        <f aca="false">(C1333*3)</f>
        <v>810</v>
      </c>
    </row>
    <row r="1334" customFormat="false" ht="102.95" hidden="false" customHeight="false" outlineLevel="0" collapsed="false">
      <c r="A1334" s="29" t="s">
        <v>1376</v>
      </c>
      <c r="B1334" s="30" t="s">
        <v>3760</v>
      </c>
      <c r="C1334" s="31" t="n">
        <v>360</v>
      </c>
      <c r="D1334" s="30" t="s">
        <v>73</v>
      </c>
      <c r="E1334" s="33" t="n">
        <f aca="false">(C1334*2.77)</f>
        <v>997.2</v>
      </c>
    </row>
    <row r="1335" customFormat="false" ht="26.85" hidden="false" customHeight="false" outlineLevel="0" collapsed="false">
      <c r="A1335" s="29" t="s">
        <v>1377</v>
      </c>
      <c r="B1335" s="30" t="s">
        <v>3761</v>
      </c>
      <c r="C1335" s="31" t="n">
        <v>330</v>
      </c>
      <c r="D1335" s="30" t="s">
        <v>73</v>
      </c>
      <c r="E1335" s="33" t="n">
        <f aca="false">(C1335*3)</f>
        <v>990</v>
      </c>
    </row>
    <row r="1336" customFormat="false" ht="52.2" hidden="false" customHeight="false" outlineLevel="0" collapsed="false">
      <c r="A1336" s="29" t="s">
        <v>1378</v>
      </c>
      <c r="B1336" s="30" t="s">
        <v>3762</v>
      </c>
      <c r="C1336" s="31" t="n">
        <v>360</v>
      </c>
      <c r="D1336" s="30" t="s">
        <v>73</v>
      </c>
      <c r="E1336" s="33" t="n">
        <f aca="false">(C1336*2.77)</f>
        <v>997.2</v>
      </c>
    </row>
    <row r="1337" customFormat="false" ht="64.9" hidden="false" customHeight="false" outlineLevel="0" collapsed="false">
      <c r="A1337" s="29" t="s">
        <v>1379</v>
      </c>
      <c r="B1337" s="30" t="s">
        <v>3763</v>
      </c>
      <c r="C1337" s="31" t="n">
        <v>310</v>
      </c>
      <c r="D1337" s="30" t="s">
        <v>73</v>
      </c>
      <c r="E1337" s="33" t="n">
        <f aca="false">(C1337*3)</f>
        <v>930</v>
      </c>
    </row>
    <row r="1338" customFormat="false" ht="39.55" hidden="false" customHeight="false" outlineLevel="0" collapsed="false">
      <c r="A1338" s="29" t="s">
        <v>1380</v>
      </c>
      <c r="B1338" s="30" t="s">
        <v>3764</v>
      </c>
      <c r="C1338" s="31" t="n">
        <v>350</v>
      </c>
      <c r="D1338" s="30" t="s">
        <v>73</v>
      </c>
      <c r="E1338" s="33" t="n">
        <f aca="false">(C1338*2.85)</f>
        <v>997.5</v>
      </c>
    </row>
    <row r="1339" customFormat="false" ht="39.55" hidden="false" customHeight="false" outlineLevel="0" collapsed="false">
      <c r="A1339" s="29" t="s">
        <v>1381</v>
      </c>
      <c r="B1339" s="30" t="s">
        <v>3765</v>
      </c>
      <c r="C1339" s="31" t="n">
        <v>270</v>
      </c>
      <c r="D1339" s="30" t="s">
        <v>73</v>
      </c>
      <c r="E1339" s="33" t="n">
        <f aca="false">(C1339*3)</f>
        <v>810</v>
      </c>
    </row>
    <row r="1340" customFormat="false" ht="39.55" hidden="false" customHeight="false" outlineLevel="0" collapsed="false">
      <c r="A1340" s="29" t="s">
        <v>1382</v>
      </c>
      <c r="B1340" s="30" t="s">
        <v>3766</v>
      </c>
      <c r="C1340" s="31" t="n">
        <v>320</v>
      </c>
      <c r="D1340" s="30" t="s">
        <v>73</v>
      </c>
      <c r="E1340" s="33" t="n">
        <f aca="false">(C1340*3)</f>
        <v>960</v>
      </c>
    </row>
    <row r="1341" customFormat="false" ht="39.55" hidden="false" customHeight="false" outlineLevel="0" collapsed="false">
      <c r="A1341" s="29" t="s">
        <v>1383</v>
      </c>
      <c r="B1341" s="30" t="s">
        <v>3767</v>
      </c>
      <c r="C1341" s="31" t="n">
        <v>350</v>
      </c>
      <c r="D1341" s="30" t="s">
        <v>73</v>
      </c>
      <c r="E1341" s="33" t="n">
        <f aca="false">(C1341*2.85)</f>
        <v>997.5</v>
      </c>
    </row>
    <row r="1342" customFormat="false" ht="64.9" hidden="false" customHeight="false" outlineLevel="0" collapsed="false">
      <c r="A1342" s="29" t="s">
        <v>1384</v>
      </c>
      <c r="B1342" s="30" t="s">
        <v>3768</v>
      </c>
      <c r="C1342" s="31" t="n">
        <v>330</v>
      </c>
      <c r="D1342" s="30" t="s">
        <v>73</v>
      </c>
      <c r="E1342" s="33" t="n">
        <f aca="false">(C1342*3)</f>
        <v>990</v>
      </c>
    </row>
    <row r="1343" customFormat="false" ht="26.85" hidden="false" customHeight="false" outlineLevel="0" collapsed="false">
      <c r="A1343" s="29" t="s">
        <v>1385</v>
      </c>
      <c r="B1343" s="30" t="s">
        <v>3769</v>
      </c>
      <c r="C1343" s="31" t="n">
        <v>270</v>
      </c>
      <c r="D1343" s="30" t="s">
        <v>73</v>
      </c>
      <c r="E1343" s="33" t="n">
        <f aca="false">(C1343*3)</f>
        <v>810</v>
      </c>
    </row>
    <row r="1344" customFormat="false" ht="52.2" hidden="false" customHeight="false" outlineLevel="0" collapsed="false">
      <c r="A1344" s="29" t="s">
        <v>1386</v>
      </c>
      <c r="B1344" s="30" t="s">
        <v>3770</v>
      </c>
      <c r="C1344" s="31" t="n">
        <v>330</v>
      </c>
      <c r="D1344" s="30" t="s">
        <v>73</v>
      </c>
      <c r="E1344" s="33" t="n">
        <f aca="false">(C1344*3)</f>
        <v>990</v>
      </c>
    </row>
    <row r="1345" customFormat="false" ht="26.85" hidden="false" customHeight="false" outlineLevel="0" collapsed="false">
      <c r="A1345" s="29" t="s">
        <v>1387</v>
      </c>
      <c r="B1345" s="30" t="s">
        <v>3771</v>
      </c>
      <c r="C1345" s="31" t="n">
        <v>310</v>
      </c>
      <c r="D1345" s="30" t="s">
        <v>73</v>
      </c>
      <c r="E1345" s="33" t="n">
        <f aca="false">(C1345*3)</f>
        <v>930</v>
      </c>
    </row>
    <row r="1346" customFormat="false" ht="26.85" hidden="false" customHeight="false" outlineLevel="0" collapsed="false">
      <c r="A1346" s="29" t="s">
        <v>1388</v>
      </c>
      <c r="B1346" s="30" t="s">
        <v>3772</v>
      </c>
      <c r="C1346" s="31" t="n">
        <v>270</v>
      </c>
      <c r="D1346" s="30" t="s">
        <v>73</v>
      </c>
      <c r="E1346" s="33" t="n">
        <f aca="false">(C1346*3)</f>
        <v>810</v>
      </c>
    </row>
    <row r="1347" customFormat="false" ht="39.55" hidden="false" customHeight="false" outlineLevel="0" collapsed="false">
      <c r="A1347" s="29" t="s">
        <v>1389</v>
      </c>
      <c r="B1347" s="30" t="s">
        <v>3773</v>
      </c>
      <c r="C1347" s="31" t="n">
        <v>270</v>
      </c>
      <c r="D1347" s="30" t="s">
        <v>73</v>
      </c>
      <c r="E1347" s="33" t="n">
        <f aca="false">(C1347*3)</f>
        <v>810</v>
      </c>
    </row>
    <row r="1348" customFormat="false" ht="39.55" hidden="false" customHeight="false" outlineLevel="0" collapsed="false">
      <c r="A1348" s="29" t="s">
        <v>1390</v>
      </c>
      <c r="B1348" s="30" t="s">
        <v>3774</v>
      </c>
      <c r="C1348" s="31" t="n">
        <v>360</v>
      </c>
      <c r="D1348" s="30" t="s">
        <v>73</v>
      </c>
      <c r="E1348" s="33" t="n">
        <f aca="false">(C1348*2.77)</f>
        <v>997.2</v>
      </c>
    </row>
    <row r="1349" customFormat="false" ht="13.8" hidden="false" customHeight="false" outlineLevel="0" collapsed="false">
      <c r="A1349" s="29" t="s">
        <v>1391</v>
      </c>
      <c r="B1349" s="30" t="s">
        <v>3775</v>
      </c>
      <c r="C1349" s="31" t="n">
        <v>360</v>
      </c>
      <c r="D1349" s="30" t="s">
        <v>73</v>
      </c>
      <c r="E1349" s="33" t="n">
        <f aca="false">(C1349*2.77)</f>
        <v>997.2</v>
      </c>
    </row>
    <row r="1350" customFormat="false" ht="39.55" hidden="false" customHeight="false" outlineLevel="0" collapsed="false">
      <c r="A1350" s="29" t="s">
        <v>1392</v>
      </c>
      <c r="B1350" s="30" t="s">
        <v>3776</v>
      </c>
      <c r="C1350" s="31" t="n">
        <v>360</v>
      </c>
      <c r="D1350" s="30" t="s">
        <v>73</v>
      </c>
      <c r="E1350" s="33" t="n">
        <f aca="false">(C1350*2.77)</f>
        <v>997.2</v>
      </c>
    </row>
    <row r="1351" customFormat="false" ht="52.2" hidden="false" customHeight="false" outlineLevel="0" collapsed="false">
      <c r="A1351" s="29" t="s">
        <v>1393</v>
      </c>
      <c r="B1351" s="30" t="s">
        <v>3777</v>
      </c>
      <c r="C1351" s="31" t="n">
        <v>270</v>
      </c>
      <c r="D1351" s="30" t="s">
        <v>73</v>
      </c>
      <c r="E1351" s="33" t="n">
        <f aca="false">(C1351*3)</f>
        <v>810</v>
      </c>
    </row>
    <row r="1352" customFormat="false" ht="26.85" hidden="false" customHeight="false" outlineLevel="0" collapsed="false">
      <c r="A1352" s="29" t="s">
        <v>1394</v>
      </c>
      <c r="B1352" s="30" t="s">
        <v>3778</v>
      </c>
      <c r="C1352" s="31" t="n">
        <v>270</v>
      </c>
      <c r="D1352" s="30" t="s">
        <v>73</v>
      </c>
      <c r="E1352" s="33" t="n">
        <f aca="false">(C1352*3)</f>
        <v>810</v>
      </c>
    </row>
    <row r="1353" customFormat="false" ht="64.9" hidden="false" customHeight="false" outlineLevel="0" collapsed="false">
      <c r="A1353" s="29" t="s">
        <v>1395</v>
      </c>
      <c r="B1353" s="30" t="s">
        <v>3779</v>
      </c>
      <c r="C1353" s="31" t="n">
        <v>320</v>
      </c>
      <c r="D1353" s="30" t="s">
        <v>73</v>
      </c>
      <c r="E1353" s="33" t="n">
        <f aca="false">(C1353*3)</f>
        <v>960</v>
      </c>
    </row>
    <row r="1354" customFormat="false" ht="52.2" hidden="false" customHeight="false" outlineLevel="0" collapsed="false">
      <c r="A1354" s="29" t="s">
        <v>1396</v>
      </c>
      <c r="B1354" s="30" t="s">
        <v>3780</v>
      </c>
      <c r="C1354" s="31" t="n">
        <v>310</v>
      </c>
      <c r="D1354" s="30" t="s">
        <v>73</v>
      </c>
      <c r="E1354" s="33" t="n">
        <f aca="false">(C1354*3)</f>
        <v>930</v>
      </c>
    </row>
    <row r="1355" customFormat="false" ht="39.55" hidden="false" customHeight="false" outlineLevel="0" collapsed="false">
      <c r="A1355" s="29" t="s">
        <v>1397</v>
      </c>
      <c r="B1355" s="30" t="s">
        <v>3781</v>
      </c>
      <c r="C1355" s="31" t="n">
        <v>360</v>
      </c>
      <c r="D1355" s="30" t="s">
        <v>73</v>
      </c>
      <c r="E1355" s="33" t="n">
        <f aca="false">(C1355*2.77)</f>
        <v>997.2</v>
      </c>
    </row>
    <row r="1356" customFormat="false" ht="39.55" hidden="false" customHeight="false" outlineLevel="0" collapsed="false">
      <c r="A1356" s="29" t="s">
        <v>1398</v>
      </c>
      <c r="B1356" s="30" t="s">
        <v>3782</v>
      </c>
      <c r="C1356" s="31" t="n">
        <v>510</v>
      </c>
      <c r="D1356" s="30" t="s">
        <v>56</v>
      </c>
      <c r="E1356" s="33" t="n">
        <f aca="false">(C1356*2.5)</f>
        <v>1275</v>
      </c>
    </row>
    <row r="1357" customFormat="false" ht="14.15" hidden="false" customHeight="false" outlineLevel="0" collapsed="false">
      <c r="A1357" s="29" t="s">
        <v>1399</v>
      </c>
      <c r="B1357" s="30" t="s">
        <v>3783</v>
      </c>
      <c r="C1357" s="31" t="n">
        <v>300</v>
      </c>
      <c r="D1357" s="30" t="s">
        <v>73</v>
      </c>
      <c r="E1357" s="33" t="n">
        <f aca="false">(C1357*3)</f>
        <v>900</v>
      </c>
    </row>
    <row r="1358" customFormat="false" ht="26.85" hidden="false" customHeight="false" outlineLevel="0" collapsed="false">
      <c r="A1358" s="29" t="s">
        <v>1400</v>
      </c>
      <c r="B1358" s="30" t="s">
        <v>3784</v>
      </c>
      <c r="C1358" s="31" t="n">
        <v>350</v>
      </c>
      <c r="D1358" s="30" t="s">
        <v>73</v>
      </c>
      <c r="E1358" s="33" t="n">
        <f aca="false">(C1358*2.85)</f>
        <v>997.5</v>
      </c>
    </row>
    <row r="1359" customFormat="false" ht="26.85" hidden="false" customHeight="false" outlineLevel="0" collapsed="false">
      <c r="A1359" s="29" t="s">
        <v>1401</v>
      </c>
      <c r="B1359" s="30" t="s">
        <v>3785</v>
      </c>
      <c r="C1359" s="31" t="n">
        <v>310</v>
      </c>
      <c r="D1359" s="30" t="s">
        <v>73</v>
      </c>
      <c r="E1359" s="33" t="n">
        <f aca="false">(C1359*3)</f>
        <v>930</v>
      </c>
    </row>
    <row r="1360" customFormat="false" ht="26.85" hidden="false" customHeight="false" outlineLevel="0" collapsed="false">
      <c r="A1360" s="29" t="s">
        <v>1402</v>
      </c>
      <c r="B1360" s="30" t="s">
        <v>3786</v>
      </c>
      <c r="C1360" s="31" t="n">
        <v>310</v>
      </c>
      <c r="D1360" s="30" t="s">
        <v>73</v>
      </c>
      <c r="E1360" s="33" t="n">
        <f aca="false">(C1360*3)</f>
        <v>930</v>
      </c>
    </row>
    <row r="1361" customFormat="false" ht="39.55" hidden="false" customHeight="false" outlineLevel="0" collapsed="false">
      <c r="A1361" s="29" t="s">
        <v>1403</v>
      </c>
      <c r="B1361" s="30" t="s">
        <v>3787</v>
      </c>
      <c r="C1361" s="31" t="n">
        <v>320</v>
      </c>
      <c r="D1361" s="30" t="s">
        <v>73</v>
      </c>
      <c r="E1361" s="33" t="n">
        <f aca="false">(C1361*3)</f>
        <v>960</v>
      </c>
    </row>
    <row r="1362" customFormat="false" ht="39.55" hidden="false" customHeight="false" outlineLevel="0" collapsed="false">
      <c r="A1362" s="29" t="s">
        <v>1404</v>
      </c>
      <c r="B1362" s="30" t="s">
        <v>3788</v>
      </c>
      <c r="C1362" s="31" t="n">
        <v>310</v>
      </c>
      <c r="D1362" s="30" t="s">
        <v>73</v>
      </c>
      <c r="E1362" s="33" t="n">
        <f aca="false">(C1362*3)</f>
        <v>930</v>
      </c>
    </row>
    <row r="1363" customFormat="false" ht="39.55" hidden="false" customHeight="false" outlineLevel="0" collapsed="false">
      <c r="A1363" s="29" t="s">
        <v>1405</v>
      </c>
      <c r="B1363" s="30" t="s">
        <v>3789</v>
      </c>
      <c r="C1363" s="31" t="n">
        <v>270</v>
      </c>
      <c r="D1363" s="30" t="s">
        <v>73</v>
      </c>
      <c r="E1363" s="33" t="n">
        <f aca="false">(C1363*3)</f>
        <v>810</v>
      </c>
    </row>
    <row r="1364" customFormat="false" ht="26.85" hidden="false" customHeight="false" outlineLevel="0" collapsed="false">
      <c r="A1364" s="29" t="s">
        <v>1406</v>
      </c>
      <c r="B1364" s="30" t="s">
        <v>3790</v>
      </c>
      <c r="C1364" s="31" t="n">
        <v>360</v>
      </c>
      <c r="D1364" s="30" t="s">
        <v>73</v>
      </c>
      <c r="E1364" s="33" t="n">
        <f aca="false">(C1364*2.77)</f>
        <v>997.2</v>
      </c>
    </row>
    <row r="1365" customFormat="false" ht="26.85" hidden="false" customHeight="false" outlineLevel="0" collapsed="false">
      <c r="A1365" s="29" t="s">
        <v>1407</v>
      </c>
      <c r="B1365" s="30" t="s">
        <v>3791</v>
      </c>
      <c r="C1365" s="31" t="n">
        <v>270</v>
      </c>
      <c r="D1365" s="30" t="s">
        <v>73</v>
      </c>
      <c r="E1365" s="33" t="n">
        <f aca="false">(C1365*3)</f>
        <v>810</v>
      </c>
    </row>
    <row r="1366" customFormat="false" ht="14.15" hidden="false" customHeight="false" outlineLevel="0" collapsed="false">
      <c r="A1366" s="29" t="s">
        <v>1408</v>
      </c>
      <c r="B1366" s="30" t="s">
        <v>3792</v>
      </c>
      <c r="C1366" s="31" t="n">
        <v>310</v>
      </c>
      <c r="D1366" s="30" t="s">
        <v>73</v>
      </c>
      <c r="E1366" s="33" t="n">
        <f aca="false">(C1366*3)</f>
        <v>930</v>
      </c>
    </row>
    <row r="1367" customFormat="false" ht="14.15" hidden="false" customHeight="false" outlineLevel="0" collapsed="false">
      <c r="A1367" s="29" t="s">
        <v>1409</v>
      </c>
      <c r="B1367" s="30" t="s">
        <v>3793</v>
      </c>
      <c r="C1367" s="31" t="n">
        <v>510</v>
      </c>
      <c r="D1367" s="30" t="s">
        <v>56</v>
      </c>
      <c r="E1367" s="33" t="n">
        <f aca="false">(C1367*2.5)</f>
        <v>1275</v>
      </c>
    </row>
    <row r="1368" customFormat="false" ht="14.15" hidden="false" customHeight="false" outlineLevel="0" collapsed="false">
      <c r="A1368" s="29" t="s">
        <v>1410</v>
      </c>
      <c r="B1368" s="30" t="s">
        <v>3794</v>
      </c>
      <c r="C1368" s="31" t="n">
        <v>510</v>
      </c>
      <c r="D1368" s="30" t="s">
        <v>56</v>
      </c>
      <c r="E1368" s="33" t="n">
        <f aca="false">(C1368*2.5)</f>
        <v>1275</v>
      </c>
    </row>
    <row r="1369" customFormat="false" ht="26.85" hidden="false" customHeight="false" outlineLevel="0" collapsed="false">
      <c r="A1369" s="29" t="s">
        <v>1411</v>
      </c>
      <c r="B1369" s="30" t="s">
        <v>3795</v>
      </c>
      <c r="C1369" s="31" t="n">
        <v>320</v>
      </c>
      <c r="D1369" s="30" t="s">
        <v>73</v>
      </c>
      <c r="E1369" s="33" t="n">
        <f aca="false">(C1369*3)</f>
        <v>960</v>
      </c>
    </row>
    <row r="1370" customFormat="false" ht="39.55" hidden="false" customHeight="false" outlineLevel="0" collapsed="false">
      <c r="A1370" s="29" t="s">
        <v>1412</v>
      </c>
      <c r="B1370" s="30" t="s">
        <v>3796</v>
      </c>
      <c r="C1370" s="31" t="n">
        <v>320</v>
      </c>
      <c r="D1370" s="30" t="s">
        <v>73</v>
      </c>
      <c r="E1370" s="33" t="n">
        <f aca="false">(C1370*3)</f>
        <v>960</v>
      </c>
    </row>
    <row r="1371" customFormat="false" ht="14.15" hidden="false" customHeight="false" outlineLevel="0" collapsed="false">
      <c r="A1371" s="29" t="s">
        <v>1413</v>
      </c>
      <c r="B1371" s="30" t="s">
        <v>3797</v>
      </c>
      <c r="C1371" s="31" t="n">
        <v>320</v>
      </c>
      <c r="D1371" s="30" t="s">
        <v>73</v>
      </c>
      <c r="E1371" s="33" t="n">
        <f aca="false">(C1371*3)</f>
        <v>960</v>
      </c>
    </row>
    <row r="1372" customFormat="false" ht="26.85" hidden="false" customHeight="false" outlineLevel="0" collapsed="false">
      <c r="A1372" s="29" t="s">
        <v>1414</v>
      </c>
      <c r="B1372" s="30" t="s">
        <v>3798</v>
      </c>
      <c r="C1372" s="31" t="n">
        <v>270</v>
      </c>
      <c r="D1372" s="30" t="s">
        <v>73</v>
      </c>
      <c r="E1372" s="33" t="n">
        <f aca="false">(C1372*3)</f>
        <v>810</v>
      </c>
    </row>
    <row r="1373" customFormat="false" ht="26.85" hidden="false" customHeight="false" outlineLevel="0" collapsed="false">
      <c r="A1373" s="29" t="s">
        <v>1415</v>
      </c>
      <c r="B1373" s="30" t="s">
        <v>3799</v>
      </c>
      <c r="C1373" s="31" t="n">
        <v>310</v>
      </c>
      <c r="D1373" s="30" t="s">
        <v>73</v>
      </c>
      <c r="E1373" s="33" t="n">
        <f aca="false">(C1373*3)</f>
        <v>930</v>
      </c>
    </row>
    <row r="1374" customFormat="false" ht="26.85" hidden="false" customHeight="false" outlineLevel="0" collapsed="false">
      <c r="A1374" s="29" t="s">
        <v>1416</v>
      </c>
      <c r="B1374" s="30" t="s">
        <v>3800</v>
      </c>
      <c r="C1374" s="31" t="n">
        <v>360</v>
      </c>
      <c r="D1374" s="30" t="s">
        <v>73</v>
      </c>
      <c r="E1374" s="33" t="n">
        <f aca="false">(C1374*2.77)</f>
        <v>997.2</v>
      </c>
    </row>
    <row r="1375" customFormat="false" ht="26.85" hidden="false" customHeight="false" outlineLevel="0" collapsed="false">
      <c r="A1375" s="29" t="s">
        <v>1417</v>
      </c>
      <c r="B1375" s="30" t="s">
        <v>3801</v>
      </c>
      <c r="C1375" s="31" t="n">
        <v>360</v>
      </c>
      <c r="D1375" s="30" t="s">
        <v>73</v>
      </c>
      <c r="E1375" s="33" t="n">
        <f aca="false">(C1375*2.77)</f>
        <v>997.2</v>
      </c>
    </row>
    <row r="1376" customFormat="false" ht="52.2" hidden="false" customHeight="false" outlineLevel="0" collapsed="false">
      <c r="A1376" s="29" t="s">
        <v>1418</v>
      </c>
      <c r="B1376" s="30" t="s">
        <v>3802</v>
      </c>
      <c r="C1376" s="31" t="n">
        <v>310</v>
      </c>
      <c r="D1376" s="30" t="s">
        <v>73</v>
      </c>
      <c r="E1376" s="33" t="n">
        <f aca="false">(C1376*3)</f>
        <v>930</v>
      </c>
    </row>
    <row r="1377" customFormat="false" ht="14.15" hidden="false" customHeight="false" outlineLevel="0" collapsed="false">
      <c r="A1377" s="29" t="s">
        <v>1419</v>
      </c>
      <c r="B1377" s="30" t="s">
        <v>3803</v>
      </c>
      <c r="C1377" s="31" t="n">
        <v>270</v>
      </c>
      <c r="D1377" s="30" t="s">
        <v>73</v>
      </c>
      <c r="E1377" s="33" t="n">
        <f aca="false">(C1377*3)</f>
        <v>810</v>
      </c>
    </row>
    <row r="1378" customFormat="false" ht="26.85" hidden="false" customHeight="false" outlineLevel="0" collapsed="false">
      <c r="A1378" s="29" t="s">
        <v>1420</v>
      </c>
      <c r="B1378" s="30" t="s">
        <v>3804</v>
      </c>
      <c r="C1378" s="31" t="n">
        <v>270</v>
      </c>
      <c r="D1378" s="30" t="s">
        <v>73</v>
      </c>
      <c r="E1378" s="33" t="n">
        <f aca="false">(C1378*3)</f>
        <v>810</v>
      </c>
    </row>
    <row r="1379" customFormat="false" ht="39.55" hidden="false" customHeight="false" outlineLevel="0" collapsed="false">
      <c r="A1379" s="29" t="s">
        <v>1421</v>
      </c>
      <c r="B1379" s="30" t="s">
        <v>3805</v>
      </c>
      <c r="C1379" s="31" t="n">
        <v>320</v>
      </c>
      <c r="D1379" s="30" t="s">
        <v>73</v>
      </c>
      <c r="E1379" s="33" t="n">
        <f aca="false">(C1379*3)</f>
        <v>960</v>
      </c>
    </row>
    <row r="1380" customFormat="false" ht="26.85" hidden="false" customHeight="false" outlineLevel="0" collapsed="false">
      <c r="A1380" s="29" t="s">
        <v>1422</v>
      </c>
      <c r="B1380" s="30" t="s">
        <v>3806</v>
      </c>
      <c r="C1380" s="31" t="n">
        <v>360</v>
      </c>
      <c r="D1380" s="30" t="s">
        <v>73</v>
      </c>
      <c r="E1380" s="33" t="n">
        <f aca="false">(C1380*2.77)</f>
        <v>997.2</v>
      </c>
    </row>
    <row r="1381" customFormat="false" ht="26.85" hidden="false" customHeight="false" outlineLevel="0" collapsed="false">
      <c r="A1381" s="29" t="s">
        <v>1423</v>
      </c>
      <c r="B1381" s="30" t="s">
        <v>3807</v>
      </c>
      <c r="C1381" s="31" t="n">
        <v>270</v>
      </c>
      <c r="D1381" s="30" t="s">
        <v>73</v>
      </c>
      <c r="E1381" s="33" t="n">
        <f aca="false">(C1381*3)</f>
        <v>810</v>
      </c>
    </row>
    <row r="1382" customFormat="false" ht="26.85" hidden="false" customHeight="false" outlineLevel="0" collapsed="false">
      <c r="A1382" s="29" t="s">
        <v>1424</v>
      </c>
      <c r="B1382" s="30" t="s">
        <v>3808</v>
      </c>
      <c r="C1382" s="31" t="n">
        <v>300</v>
      </c>
      <c r="D1382" s="30" t="s">
        <v>73</v>
      </c>
      <c r="E1382" s="33" t="n">
        <f aca="false">(C1382*3)</f>
        <v>900</v>
      </c>
    </row>
    <row r="1383" customFormat="false" ht="26.85" hidden="false" customHeight="false" outlineLevel="0" collapsed="false">
      <c r="A1383" s="29" t="s">
        <v>1425</v>
      </c>
      <c r="B1383" s="30" t="s">
        <v>3809</v>
      </c>
      <c r="C1383" s="31" t="n">
        <v>270</v>
      </c>
      <c r="D1383" s="30" t="s">
        <v>73</v>
      </c>
      <c r="E1383" s="33" t="n">
        <f aca="false">(C1383*3)</f>
        <v>810</v>
      </c>
    </row>
    <row r="1384" customFormat="false" ht="39.55" hidden="false" customHeight="false" outlineLevel="0" collapsed="false">
      <c r="A1384" s="29" t="s">
        <v>1426</v>
      </c>
      <c r="B1384" s="30" t="s">
        <v>3810</v>
      </c>
      <c r="C1384" s="31" t="n">
        <v>270</v>
      </c>
      <c r="D1384" s="30" t="s">
        <v>73</v>
      </c>
      <c r="E1384" s="33" t="n">
        <f aca="false">(C1384*3)</f>
        <v>810</v>
      </c>
    </row>
    <row r="1385" customFormat="false" ht="26.85" hidden="false" customHeight="false" outlineLevel="0" collapsed="false">
      <c r="A1385" s="29" t="s">
        <v>1427</v>
      </c>
      <c r="B1385" s="30" t="s">
        <v>3811</v>
      </c>
      <c r="C1385" s="31" t="n">
        <v>270</v>
      </c>
      <c r="D1385" s="30" t="s">
        <v>73</v>
      </c>
      <c r="E1385" s="33" t="n">
        <f aca="false">(C1385*3)</f>
        <v>810</v>
      </c>
    </row>
    <row r="1386" customFormat="false" ht="26.85" hidden="false" customHeight="false" outlineLevel="0" collapsed="false">
      <c r="A1386" s="29" t="s">
        <v>1428</v>
      </c>
      <c r="B1386" s="30" t="s">
        <v>3812</v>
      </c>
      <c r="C1386" s="31" t="n">
        <v>270</v>
      </c>
      <c r="D1386" s="30" t="s">
        <v>73</v>
      </c>
      <c r="E1386" s="33" t="n">
        <f aca="false">(C1386*3)</f>
        <v>810</v>
      </c>
    </row>
    <row r="1387" customFormat="false" ht="26.85" hidden="false" customHeight="false" outlineLevel="0" collapsed="false">
      <c r="A1387" s="29" t="s">
        <v>1429</v>
      </c>
      <c r="B1387" s="30" t="s">
        <v>3813</v>
      </c>
      <c r="C1387" s="31" t="n">
        <v>270</v>
      </c>
      <c r="D1387" s="30" t="s">
        <v>73</v>
      </c>
      <c r="E1387" s="33" t="n">
        <f aca="false">(C1387*3)</f>
        <v>810</v>
      </c>
    </row>
    <row r="1388" customFormat="false" ht="26.85" hidden="false" customHeight="false" outlineLevel="0" collapsed="false">
      <c r="A1388" s="29" t="s">
        <v>1430</v>
      </c>
      <c r="B1388" s="30" t="s">
        <v>3814</v>
      </c>
      <c r="C1388" s="31" t="n">
        <v>310</v>
      </c>
      <c r="D1388" s="30" t="s">
        <v>73</v>
      </c>
      <c r="E1388" s="33" t="n">
        <f aca="false">(C1388*3)</f>
        <v>930</v>
      </c>
    </row>
    <row r="1389" customFormat="false" ht="14.15" hidden="false" customHeight="false" outlineLevel="0" collapsed="false">
      <c r="A1389" s="29" t="s">
        <v>1431</v>
      </c>
      <c r="B1389" s="30" t="s">
        <v>3815</v>
      </c>
      <c r="C1389" s="31" t="n">
        <v>340</v>
      </c>
      <c r="D1389" s="30" t="s">
        <v>73</v>
      </c>
      <c r="E1389" s="33" t="n">
        <f aca="false">(C1389*2.9)</f>
        <v>986</v>
      </c>
    </row>
    <row r="1390" customFormat="false" ht="26.85" hidden="false" customHeight="false" outlineLevel="0" collapsed="false">
      <c r="A1390" s="29" t="s">
        <v>1432</v>
      </c>
      <c r="B1390" s="30" t="s">
        <v>3816</v>
      </c>
      <c r="C1390" s="31" t="n">
        <v>270</v>
      </c>
      <c r="D1390" s="30" t="s">
        <v>73</v>
      </c>
      <c r="E1390" s="33" t="n">
        <f aca="false">(C1390*3)</f>
        <v>810</v>
      </c>
    </row>
    <row r="1391" customFormat="false" ht="39.55" hidden="false" customHeight="false" outlineLevel="0" collapsed="false">
      <c r="A1391" s="29" t="s">
        <v>1433</v>
      </c>
      <c r="B1391" s="30" t="s">
        <v>3817</v>
      </c>
      <c r="C1391" s="31" t="n">
        <v>320</v>
      </c>
      <c r="D1391" s="30" t="s">
        <v>73</v>
      </c>
      <c r="E1391" s="33" t="n">
        <f aca="false">(C1391*3)</f>
        <v>960</v>
      </c>
    </row>
    <row r="1392" customFormat="false" ht="39.55" hidden="false" customHeight="false" outlineLevel="0" collapsed="false">
      <c r="A1392" s="29" t="s">
        <v>1434</v>
      </c>
      <c r="B1392" s="30" t="s">
        <v>3818</v>
      </c>
      <c r="C1392" s="31" t="n">
        <v>270</v>
      </c>
      <c r="D1392" s="30" t="s">
        <v>73</v>
      </c>
      <c r="E1392" s="33" t="n">
        <f aca="false">(C1392*3)</f>
        <v>810</v>
      </c>
    </row>
    <row r="1393" customFormat="false" ht="13.8" hidden="false" customHeight="false" outlineLevel="0" collapsed="false">
      <c r="A1393" s="29" t="s">
        <v>1435</v>
      </c>
      <c r="B1393" s="30" t="s">
        <v>3819</v>
      </c>
      <c r="C1393" s="31" t="n">
        <v>360</v>
      </c>
      <c r="D1393" s="30" t="s">
        <v>73</v>
      </c>
      <c r="E1393" s="33" t="n">
        <f aca="false">(C1393*2.77)</f>
        <v>997.2</v>
      </c>
    </row>
    <row r="1394" customFormat="false" ht="179.1" hidden="false" customHeight="false" outlineLevel="0" collapsed="false">
      <c r="A1394" s="29" t="s">
        <v>1436</v>
      </c>
      <c r="B1394" s="30" t="s">
        <v>3820</v>
      </c>
      <c r="C1394" s="31" t="n">
        <v>360</v>
      </c>
      <c r="D1394" s="30" t="s">
        <v>73</v>
      </c>
      <c r="E1394" s="33" t="n">
        <f aca="false">(C1394*2.77)</f>
        <v>997.2</v>
      </c>
    </row>
    <row r="1395" customFormat="false" ht="179.1" hidden="false" customHeight="false" outlineLevel="0" collapsed="false">
      <c r="A1395" s="29" t="s">
        <v>1437</v>
      </c>
      <c r="B1395" s="30" t="s">
        <v>3821</v>
      </c>
      <c r="C1395" s="31" t="n">
        <v>330</v>
      </c>
      <c r="D1395" s="30" t="s">
        <v>73</v>
      </c>
      <c r="E1395" s="33" t="n">
        <f aca="false">(C1395*3)</f>
        <v>990</v>
      </c>
    </row>
    <row r="1396" customFormat="false" ht="64.9" hidden="false" customHeight="false" outlineLevel="0" collapsed="false">
      <c r="A1396" s="29" t="s">
        <v>1438</v>
      </c>
      <c r="B1396" s="30" t="s">
        <v>3822</v>
      </c>
      <c r="C1396" s="31" t="n">
        <v>320</v>
      </c>
      <c r="D1396" s="30" t="s">
        <v>73</v>
      </c>
      <c r="E1396" s="33" t="n">
        <f aca="false">(C1396*3)</f>
        <v>960</v>
      </c>
    </row>
    <row r="1397" customFormat="false" ht="52.2" hidden="false" customHeight="false" outlineLevel="0" collapsed="false">
      <c r="A1397" s="29" t="s">
        <v>1439</v>
      </c>
      <c r="B1397" s="30" t="s">
        <v>3823</v>
      </c>
      <c r="C1397" s="31" t="n">
        <v>320</v>
      </c>
      <c r="D1397" s="30" t="s">
        <v>73</v>
      </c>
      <c r="E1397" s="33" t="n">
        <f aca="false">(C1397*3)</f>
        <v>960</v>
      </c>
    </row>
    <row r="1398" customFormat="false" ht="26.85" hidden="false" customHeight="false" outlineLevel="0" collapsed="false">
      <c r="A1398" s="29" t="s">
        <v>1440</v>
      </c>
      <c r="B1398" s="30" t="s">
        <v>3824</v>
      </c>
      <c r="C1398" s="31" t="n">
        <v>320</v>
      </c>
      <c r="D1398" s="30" t="s">
        <v>73</v>
      </c>
      <c r="E1398" s="33" t="n">
        <f aca="false">(C1398*3)</f>
        <v>960</v>
      </c>
    </row>
    <row r="1399" customFormat="false" ht="26.85" hidden="false" customHeight="false" outlineLevel="0" collapsed="false">
      <c r="A1399" s="29" t="s">
        <v>1441</v>
      </c>
      <c r="B1399" s="30" t="s">
        <v>3825</v>
      </c>
      <c r="C1399" s="31" t="n">
        <v>270</v>
      </c>
      <c r="D1399" s="30" t="s">
        <v>73</v>
      </c>
      <c r="E1399" s="33" t="n">
        <f aca="false">(C1399*3)</f>
        <v>810</v>
      </c>
    </row>
    <row r="1400" customFormat="false" ht="26.85" hidden="false" customHeight="false" outlineLevel="0" collapsed="false">
      <c r="A1400" s="29" t="s">
        <v>1442</v>
      </c>
      <c r="B1400" s="30" t="s">
        <v>3826</v>
      </c>
      <c r="C1400" s="31" t="n">
        <v>310</v>
      </c>
      <c r="D1400" s="30" t="s">
        <v>73</v>
      </c>
      <c r="E1400" s="33" t="n">
        <f aca="false">(C1400*3)</f>
        <v>930</v>
      </c>
    </row>
    <row r="1401" customFormat="false" ht="39.55" hidden="false" customHeight="false" outlineLevel="0" collapsed="false">
      <c r="A1401" s="29" t="s">
        <v>1443</v>
      </c>
      <c r="B1401" s="30" t="s">
        <v>3827</v>
      </c>
      <c r="C1401" s="31" t="n">
        <v>270</v>
      </c>
      <c r="D1401" s="30" t="s">
        <v>73</v>
      </c>
      <c r="E1401" s="33" t="n">
        <f aca="false">(C1401*3)</f>
        <v>810</v>
      </c>
    </row>
    <row r="1402" customFormat="false" ht="26.85" hidden="false" customHeight="false" outlineLevel="0" collapsed="false">
      <c r="A1402" s="29" t="s">
        <v>1444</v>
      </c>
      <c r="B1402" s="30" t="s">
        <v>3828</v>
      </c>
      <c r="C1402" s="31" t="n">
        <v>270</v>
      </c>
      <c r="D1402" s="30" t="s">
        <v>73</v>
      </c>
      <c r="E1402" s="33" t="n">
        <f aca="false">(C1402*3)</f>
        <v>810</v>
      </c>
    </row>
    <row r="1403" customFormat="false" ht="26.85" hidden="false" customHeight="false" outlineLevel="0" collapsed="false">
      <c r="A1403" s="29" t="s">
        <v>1445</v>
      </c>
      <c r="B1403" s="30" t="s">
        <v>3829</v>
      </c>
      <c r="C1403" s="31" t="n">
        <v>270</v>
      </c>
      <c r="D1403" s="30" t="s">
        <v>73</v>
      </c>
      <c r="E1403" s="33" t="n">
        <f aca="false">(C1403*3)</f>
        <v>810</v>
      </c>
    </row>
    <row r="1404" customFormat="false" ht="26.85" hidden="false" customHeight="false" outlineLevel="0" collapsed="false">
      <c r="A1404" s="29" t="s">
        <v>1446</v>
      </c>
      <c r="B1404" s="30" t="s">
        <v>3830</v>
      </c>
      <c r="C1404" s="31" t="n">
        <v>350</v>
      </c>
      <c r="D1404" s="30" t="s">
        <v>73</v>
      </c>
      <c r="E1404" s="33" t="n">
        <f aca="false">(C1404*2.85)</f>
        <v>997.5</v>
      </c>
    </row>
    <row r="1405" customFormat="false" ht="26.85" hidden="false" customHeight="false" outlineLevel="0" collapsed="false">
      <c r="A1405" s="29" t="s">
        <v>1447</v>
      </c>
      <c r="B1405" s="30" t="s">
        <v>3831</v>
      </c>
      <c r="C1405" s="31" t="n">
        <v>300</v>
      </c>
      <c r="D1405" s="30" t="s">
        <v>73</v>
      </c>
      <c r="E1405" s="33" t="n">
        <f aca="false">(C1405*3)</f>
        <v>900</v>
      </c>
    </row>
    <row r="1406" customFormat="false" ht="39.55" hidden="false" customHeight="false" outlineLevel="0" collapsed="false">
      <c r="A1406" s="29" t="s">
        <v>1448</v>
      </c>
      <c r="B1406" s="30" t="s">
        <v>3832</v>
      </c>
      <c r="C1406" s="31" t="n">
        <v>320</v>
      </c>
      <c r="D1406" s="30" t="s">
        <v>73</v>
      </c>
      <c r="E1406" s="33" t="n">
        <f aca="false">(C1406*3)</f>
        <v>960</v>
      </c>
    </row>
    <row r="1407" customFormat="false" ht="14.15" hidden="false" customHeight="false" outlineLevel="0" collapsed="false">
      <c r="A1407" s="29" t="s">
        <v>1449</v>
      </c>
      <c r="B1407" s="30" t="s">
        <v>3833</v>
      </c>
      <c r="C1407" s="31" t="n">
        <v>310</v>
      </c>
      <c r="D1407" s="30" t="s">
        <v>73</v>
      </c>
      <c r="E1407" s="33" t="n">
        <f aca="false">(C1407*3)</f>
        <v>930</v>
      </c>
    </row>
    <row r="1408" customFormat="false" ht="64.9" hidden="false" customHeight="false" outlineLevel="0" collapsed="false">
      <c r="A1408" s="29" t="s">
        <v>1450</v>
      </c>
      <c r="B1408" s="30" t="s">
        <v>3834</v>
      </c>
      <c r="C1408" s="31" t="n">
        <v>270</v>
      </c>
      <c r="D1408" s="30" t="s">
        <v>73</v>
      </c>
      <c r="E1408" s="33" t="n">
        <f aca="false">(C1408*3)</f>
        <v>810</v>
      </c>
    </row>
    <row r="1409" customFormat="false" ht="39.55" hidden="false" customHeight="false" outlineLevel="0" collapsed="false">
      <c r="A1409" s="29" t="s">
        <v>1451</v>
      </c>
      <c r="B1409" s="30" t="s">
        <v>3835</v>
      </c>
      <c r="C1409" s="31" t="n">
        <v>270</v>
      </c>
      <c r="D1409" s="30" t="s">
        <v>73</v>
      </c>
      <c r="E1409" s="33" t="n">
        <f aca="false">(C1409*3)</f>
        <v>810</v>
      </c>
    </row>
    <row r="1410" customFormat="false" ht="26.85" hidden="false" customHeight="false" outlineLevel="0" collapsed="false">
      <c r="A1410" s="29" t="s">
        <v>1452</v>
      </c>
      <c r="B1410" s="30" t="s">
        <v>3836</v>
      </c>
      <c r="C1410" s="31" t="n">
        <v>330</v>
      </c>
      <c r="D1410" s="30" t="s">
        <v>73</v>
      </c>
      <c r="E1410" s="33" t="n">
        <f aca="false">(C1410*3)</f>
        <v>990</v>
      </c>
    </row>
    <row r="1411" customFormat="false" ht="26.85" hidden="false" customHeight="false" outlineLevel="0" collapsed="false">
      <c r="A1411" s="29" t="s">
        <v>1453</v>
      </c>
      <c r="B1411" s="30" t="s">
        <v>3837</v>
      </c>
      <c r="C1411" s="31" t="n">
        <v>270</v>
      </c>
      <c r="D1411" s="30" t="s">
        <v>73</v>
      </c>
      <c r="E1411" s="33" t="n">
        <f aca="false">(C1411*3)</f>
        <v>810</v>
      </c>
    </row>
    <row r="1412" customFormat="false" ht="26.85" hidden="false" customHeight="false" outlineLevel="0" collapsed="false">
      <c r="A1412" s="29" t="s">
        <v>1454</v>
      </c>
      <c r="B1412" s="30" t="s">
        <v>3838</v>
      </c>
      <c r="C1412" s="31" t="n">
        <v>360</v>
      </c>
      <c r="D1412" s="30" t="s">
        <v>73</v>
      </c>
      <c r="E1412" s="33" t="n">
        <f aca="false">(C1412*2.77)</f>
        <v>997.2</v>
      </c>
    </row>
    <row r="1413" customFormat="false" ht="26.85" hidden="false" customHeight="false" outlineLevel="0" collapsed="false">
      <c r="A1413" s="29" t="s">
        <v>1455</v>
      </c>
      <c r="B1413" s="30" t="s">
        <v>3839</v>
      </c>
      <c r="C1413" s="31" t="n">
        <v>360</v>
      </c>
      <c r="D1413" s="30" t="s">
        <v>73</v>
      </c>
      <c r="E1413" s="33" t="n">
        <f aca="false">(C1413*2.77)</f>
        <v>997.2</v>
      </c>
    </row>
    <row r="1414" customFormat="false" ht="39.55" hidden="false" customHeight="false" outlineLevel="0" collapsed="false">
      <c r="A1414" s="29" t="s">
        <v>1456</v>
      </c>
      <c r="B1414" s="30" t="s">
        <v>3840</v>
      </c>
      <c r="C1414" s="31" t="n">
        <v>270</v>
      </c>
      <c r="D1414" s="30" t="s">
        <v>73</v>
      </c>
      <c r="E1414" s="33" t="n">
        <f aca="false">(C1414*3)</f>
        <v>810</v>
      </c>
    </row>
    <row r="1415" customFormat="false" ht="14.15" hidden="false" customHeight="false" outlineLevel="0" collapsed="false">
      <c r="A1415" s="29" t="s">
        <v>1457</v>
      </c>
      <c r="B1415" s="30" t="s">
        <v>3841</v>
      </c>
      <c r="C1415" s="31" t="n">
        <v>270</v>
      </c>
      <c r="D1415" s="30" t="s">
        <v>73</v>
      </c>
      <c r="E1415" s="33" t="n">
        <f aca="false">(C1415*3)</f>
        <v>810</v>
      </c>
    </row>
    <row r="1416" customFormat="false" ht="26.85" hidden="false" customHeight="false" outlineLevel="0" collapsed="false">
      <c r="A1416" s="29" t="s">
        <v>1458</v>
      </c>
      <c r="B1416" s="30" t="s">
        <v>3842</v>
      </c>
      <c r="C1416" s="31" t="n">
        <v>270</v>
      </c>
      <c r="D1416" s="30" t="s">
        <v>73</v>
      </c>
      <c r="E1416" s="33" t="n">
        <f aca="false">(C1416*3)</f>
        <v>810</v>
      </c>
    </row>
    <row r="1417" customFormat="false" ht="39.55" hidden="false" customHeight="false" outlineLevel="0" collapsed="false">
      <c r="A1417" s="29" t="s">
        <v>1459</v>
      </c>
      <c r="B1417" s="30" t="s">
        <v>3843</v>
      </c>
      <c r="C1417" s="31" t="n">
        <v>270</v>
      </c>
      <c r="D1417" s="30" t="s">
        <v>73</v>
      </c>
      <c r="E1417" s="33" t="n">
        <f aca="false">(C1417*3)</f>
        <v>810</v>
      </c>
    </row>
    <row r="1418" customFormat="false" ht="14.15" hidden="false" customHeight="false" outlineLevel="0" collapsed="false">
      <c r="A1418" s="29" t="s">
        <v>1460</v>
      </c>
      <c r="B1418" s="30" t="s">
        <v>3844</v>
      </c>
      <c r="C1418" s="31" t="n">
        <v>320</v>
      </c>
      <c r="D1418" s="30" t="s">
        <v>73</v>
      </c>
      <c r="E1418" s="33" t="n">
        <f aca="false">(C1418*3)</f>
        <v>960</v>
      </c>
    </row>
    <row r="1419" customFormat="false" ht="14.15" hidden="false" customHeight="false" outlineLevel="0" collapsed="false">
      <c r="A1419" s="29" t="s">
        <v>1461</v>
      </c>
      <c r="B1419" s="30" t="s">
        <v>3845</v>
      </c>
      <c r="C1419" s="31" t="n">
        <v>270</v>
      </c>
      <c r="D1419" s="30" t="s">
        <v>73</v>
      </c>
      <c r="E1419" s="33" t="n">
        <f aca="false">(C1419*3)</f>
        <v>810</v>
      </c>
    </row>
    <row r="1420" customFormat="false" ht="14.15" hidden="false" customHeight="false" outlineLevel="0" collapsed="false">
      <c r="A1420" s="29" t="s">
        <v>1462</v>
      </c>
      <c r="B1420" s="30" t="s">
        <v>3846</v>
      </c>
      <c r="C1420" s="31" t="n">
        <v>270</v>
      </c>
      <c r="D1420" s="30" t="s">
        <v>73</v>
      </c>
      <c r="E1420" s="33" t="n">
        <f aca="false">(C1420*3)</f>
        <v>810</v>
      </c>
    </row>
    <row r="1421" customFormat="false" ht="26.85" hidden="false" customHeight="false" outlineLevel="0" collapsed="false">
      <c r="A1421" s="29" t="s">
        <v>1463</v>
      </c>
      <c r="B1421" s="30" t="s">
        <v>3847</v>
      </c>
      <c r="C1421" s="31" t="n">
        <v>310</v>
      </c>
      <c r="D1421" s="30" t="s">
        <v>73</v>
      </c>
      <c r="E1421" s="33" t="n">
        <f aca="false">(C1421*3)</f>
        <v>930</v>
      </c>
    </row>
    <row r="1422" customFormat="false" ht="26.85" hidden="false" customHeight="false" outlineLevel="0" collapsed="false">
      <c r="A1422" s="29" t="s">
        <v>1464</v>
      </c>
      <c r="B1422" s="30" t="s">
        <v>3848</v>
      </c>
      <c r="C1422" s="31" t="n">
        <v>270</v>
      </c>
      <c r="D1422" s="30" t="s">
        <v>73</v>
      </c>
      <c r="E1422" s="33" t="n">
        <f aca="false">(C1422*3)</f>
        <v>810</v>
      </c>
    </row>
    <row r="1423" customFormat="false" ht="64.9" hidden="false" customHeight="false" outlineLevel="0" collapsed="false">
      <c r="A1423" s="29" t="s">
        <v>1465</v>
      </c>
      <c r="B1423" s="30" t="s">
        <v>3849</v>
      </c>
      <c r="C1423" s="31" t="n">
        <v>270</v>
      </c>
      <c r="D1423" s="30" t="s">
        <v>73</v>
      </c>
      <c r="E1423" s="33" t="n">
        <f aca="false">(C1423*3)</f>
        <v>810</v>
      </c>
    </row>
    <row r="1424" customFormat="false" ht="14.15" hidden="false" customHeight="false" outlineLevel="0" collapsed="false">
      <c r="A1424" s="29" t="s">
        <v>1466</v>
      </c>
      <c r="B1424" s="30" t="s">
        <v>3850</v>
      </c>
      <c r="C1424" s="31" t="n">
        <v>300</v>
      </c>
      <c r="D1424" s="30" t="s">
        <v>73</v>
      </c>
      <c r="E1424" s="33" t="n">
        <f aca="false">(C1424*3)</f>
        <v>900</v>
      </c>
    </row>
    <row r="1425" customFormat="false" ht="52.2" hidden="false" customHeight="false" outlineLevel="0" collapsed="false">
      <c r="A1425" s="29" t="s">
        <v>1467</v>
      </c>
      <c r="B1425" s="30" t="s">
        <v>3851</v>
      </c>
      <c r="C1425" s="31" t="n">
        <v>360</v>
      </c>
      <c r="D1425" s="30" t="s">
        <v>73</v>
      </c>
      <c r="E1425" s="33" t="n">
        <f aca="false">(C1425*2.77)</f>
        <v>997.2</v>
      </c>
    </row>
    <row r="1426" customFormat="false" ht="14.15" hidden="false" customHeight="false" outlineLevel="0" collapsed="false">
      <c r="A1426" s="29" t="s">
        <v>1468</v>
      </c>
      <c r="B1426" s="30" t="s">
        <v>3852</v>
      </c>
      <c r="C1426" s="31" t="n">
        <v>270</v>
      </c>
      <c r="D1426" s="30" t="s">
        <v>73</v>
      </c>
      <c r="E1426" s="33" t="n">
        <f aca="false">(C1426*3)</f>
        <v>810</v>
      </c>
    </row>
    <row r="1427" customFormat="false" ht="14.15" hidden="false" customHeight="false" outlineLevel="0" collapsed="false">
      <c r="A1427" s="29" t="s">
        <v>1469</v>
      </c>
      <c r="B1427" s="30" t="s">
        <v>3853</v>
      </c>
      <c r="C1427" s="31" t="n">
        <v>270</v>
      </c>
      <c r="D1427" s="30" t="s">
        <v>73</v>
      </c>
      <c r="E1427" s="33" t="n">
        <f aca="false">(C1427*3)</f>
        <v>810</v>
      </c>
    </row>
    <row r="1428" customFormat="false" ht="26.85" hidden="false" customHeight="false" outlineLevel="0" collapsed="false">
      <c r="A1428" s="29" t="s">
        <v>1470</v>
      </c>
      <c r="B1428" s="30" t="s">
        <v>3854</v>
      </c>
      <c r="C1428" s="31" t="n">
        <v>340</v>
      </c>
      <c r="D1428" s="30" t="s">
        <v>73</v>
      </c>
      <c r="E1428" s="33" t="n">
        <f aca="false">(C1428*2.9)</f>
        <v>986</v>
      </c>
    </row>
    <row r="1429" customFormat="false" ht="26.85" hidden="false" customHeight="false" outlineLevel="0" collapsed="false">
      <c r="A1429" s="29" t="s">
        <v>1471</v>
      </c>
      <c r="B1429" s="30" t="s">
        <v>3855</v>
      </c>
      <c r="C1429" s="31" t="n">
        <v>330</v>
      </c>
      <c r="D1429" s="30" t="s">
        <v>73</v>
      </c>
      <c r="E1429" s="33" t="n">
        <f aca="false">(C1429*3)</f>
        <v>990</v>
      </c>
    </row>
    <row r="1430" customFormat="false" ht="14.15" hidden="false" customHeight="false" outlineLevel="0" collapsed="false">
      <c r="A1430" s="29" t="s">
        <v>1472</v>
      </c>
      <c r="B1430" s="30" t="s">
        <v>3856</v>
      </c>
      <c r="C1430" s="31" t="n">
        <v>310</v>
      </c>
      <c r="D1430" s="30" t="s">
        <v>73</v>
      </c>
      <c r="E1430" s="33" t="n">
        <f aca="false">(C1430*3)</f>
        <v>930</v>
      </c>
    </row>
    <row r="1431" customFormat="false" ht="14.15" hidden="false" customHeight="false" outlineLevel="0" collapsed="false">
      <c r="A1431" s="29" t="s">
        <v>1473</v>
      </c>
      <c r="B1431" s="30" t="s">
        <v>3857</v>
      </c>
      <c r="C1431" s="31" t="n">
        <v>310</v>
      </c>
      <c r="D1431" s="30" t="s">
        <v>73</v>
      </c>
      <c r="E1431" s="33" t="n">
        <f aca="false">(C1431*3)</f>
        <v>930</v>
      </c>
    </row>
    <row r="1432" customFormat="false" ht="26.85" hidden="false" customHeight="false" outlineLevel="0" collapsed="false">
      <c r="A1432" s="29" t="s">
        <v>1474</v>
      </c>
      <c r="B1432" s="30" t="s">
        <v>3858</v>
      </c>
      <c r="C1432" s="31" t="n">
        <v>270</v>
      </c>
      <c r="D1432" s="30" t="s">
        <v>73</v>
      </c>
      <c r="E1432" s="33" t="n">
        <f aca="false">(C1432*3)</f>
        <v>810</v>
      </c>
    </row>
    <row r="1433" customFormat="false" ht="14.15" hidden="false" customHeight="false" outlineLevel="0" collapsed="false">
      <c r="A1433" s="29" t="s">
        <v>1475</v>
      </c>
      <c r="B1433" s="30" t="s">
        <v>3859</v>
      </c>
      <c r="C1433" s="31" t="n">
        <v>340</v>
      </c>
      <c r="D1433" s="30" t="s">
        <v>73</v>
      </c>
      <c r="E1433" s="33" t="n">
        <f aca="false">(C1433*2.9)</f>
        <v>986</v>
      </c>
    </row>
    <row r="1434" customFormat="false" ht="39.55" hidden="false" customHeight="false" outlineLevel="0" collapsed="false">
      <c r="A1434" s="29" t="s">
        <v>1476</v>
      </c>
      <c r="B1434" s="30" t="s">
        <v>3860</v>
      </c>
      <c r="C1434" s="31" t="n">
        <v>330</v>
      </c>
      <c r="D1434" s="30" t="s">
        <v>73</v>
      </c>
      <c r="E1434" s="33" t="n">
        <f aca="false">(C1434*3)</f>
        <v>990</v>
      </c>
    </row>
    <row r="1435" customFormat="false" ht="26.85" hidden="false" customHeight="false" outlineLevel="0" collapsed="false">
      <c r="A1435" s="29" t="s">
        <v>1477</v>
      </c>
      <c r="B1435" s="30" t="s">
        <v>3861</v>
      </c>
      <c r="C1435" s="31" t="n">
        <v>270</v>
      </c>
      <c r="D1435" s="30" t="s">
        <v>73</v>
      </c>
      <c r="E1435" s="33" t="n">
        <f aca="false">(C1435*3)</f>
        <v>810</v>
      </c>
    </row>
    <row r="1436" customFormat="false" ht="14.15" hidden="false" customHeight="false" outlineLevel="0" collapsed="false">
      <c r="A1436" s="29" t="s">
        <v>1478</v>
      </c>
      <c r="B1436" s="30" t="s">
        <v>3862</v>
      </c>
      <c r="C1436" s="31" t="n">
        <v>270</v>
      </c>
      <c r="D1436" s="30" t="s">
        <v>73</v>
      </c>
      <c r="E1436" s="33" t="n">
        <f aca="false">(C1436*3)</f>
        <v>810</v>
      </c>
    </row>
    <row r="1437" customFormat="false" ht="14.15" hidden="false" customHeight="false" outlineLevel="0" collapsed="false">
      <c r="A1437" s="29" t="s">
        <v>1479</v>
      </c>
      <c r="B1437" s="30" t="s">
        <v>3863</v>
      </c>
      <c r="C1437" s="31" t="n">
        <v>330</v>
      </c>
      <c r="D1437" s="30" t="s">
        <v>73</v>
      </c>
      <c r="E1437" s="33" t="n">
        <f aca="false">(C1437*3)</f>
        <v>990</v>
      </c>
    </row>
    <row r="1438" customFormat="false" ht="14.15" hidden="false" customHeight="false" outlineLevel="0" collapsed="false">
      <c r="A1438" s="29" t="s">
        <v>1480</v>
      </c>
      <c r="B1438" s="30" t="s">
        <v>3864</v>
      </c>
      <c r="C1438" s="31" t="n">
        <v>270</v>
      </c>
      <c r="D1438" s="30" t="s">
        <v>73</v>
      </c>
      <c r="E1438" s="33" t="n">
        <f aca="false">(C1438*3)</f>
        <v>810</v>
      </c>
    </row>
    <row r="1439" customFormat="false" ht="14.15" hidden="false" customHeight="false" outlineLevel="0" collapsed="false">
      <c r="A1439" s="29" t="s">
        <v>1481</v>
      </c>
      <c r="B1439" s="30" t="s">
        <v>3865</v>
      </c>
      <c r="C1439" s="31" t="n">
        <v>310</v>
      </c>
      <c r="D1439" s="30" t="s">
        <v>73</v>
      </c>
      <c r="E1439" s="33" t="n">
        <f aca="false">(C1439*3)</f>
        <v>930</v>
      </c>
    </row>
    <row r="1440" customFormat="false" ht="14.15" hidden="false" customHeight="false" outlineLevel="0" collapsed="false">
      <c r="A1440" s="29" t="s">
        <v>1482</v>
      </c>
      <c r="B1440" s="30" t="s">
        <v>3866</v>
      </c>
      <c r="C1440" s="31" t="n">
        <v>270</v>
      </c>
      <c r="D1440" s="30" t="s">
        <v>73</v>
      </c>
      <c r="E1440" s="33" t="n">
        <f aca="false">(C1440*3)</f>
        <v>810</v>
      </c>
    </row>
    <row r="1441" customFormat="false" ht="14.15" hidden="false" customHeight="false" outlineLevel="0" collapsed="false">
      <c r="A1441" s="29" t="s">
        <v>1483</v>
      </c>
      <c r="B1441" s="30" t="s">
        <v>3867</v>
      </c>
      <c r="C1441" s="31" t="n">
        <v>320</v>
      </c>
      <c r="D1441" s="30" t="s">
        <v>73</v>
      </c>
      <c r="E1441" s="33" t="n">
        <f aca="false">(C1441*3)</f>
        <v>960</v>
      </c>
    </row>
    <row r="1442" customFormat="false" ht="14.15" hidden="false" customHeight="false" outlineLevel="0" collapsed="false">
      <c r="A1442" s="29" t="s">
        <v>1484</v>
      </c>
      <c r="B1442" s="30" t="s">
        <v>3868</v>
      </c>
      <c r="C1442" s="31" t="n">
        <v>920</v>
      </c>
      <c r="D1442" s="30" t="s">
        <v>73</v>
      </c>
      <c r="E1442" s="33" t="n">
        <f aca="false">(C1442*1.8)</f>
        <v>1656</v>
      </c>
    </row>
    <row r="1443" customFormat="false" ht="14.15" hidden="false" customHeight="false" outlineLevel="0" collapsed="false">
      <c r="A1443" s="29" t="s">
        <v>1485</v>
      </c>
      <c r="B1443" s="30" t="s">
        <v>3869</v>
      </c>
      <c r="C1443" s="31" t="n">
        <v>630</v>
      </c>
      <c r="D1443" s="30" t="s">
        <v>73</v>
      </c>
      <c r="E1443" s="33" t="n">
        <f aca="false">(C1443*2.12)</f>
        <v>1335.6</v>
      </c>
    </row>
    <row r="1444" customFormat="false" ht="14.15" hidden="false" customHeight="false" outlineLevel="0" collapsed="false">
      <c r="A1444" s="29" t="s">
        <v>1486</v>
      </c>
      <c r="B1444" s="30" t="s">
        <v>3870</v>
      </c>
      <c r="C1444" s="31" t="n">
        <v>630</v>
      </c>
      <c r="D1444" s="30" t="s">
        <v>73</v>
      </c>
      <c r="E1444" s="33" t="n">
        <f aca="false">(C1444*2.12)</f>
        <v>1335.6</v>
      </c>
    </row>
    <row r="1445" customFormat="false" ht="14.15" hidden="false" customHeight="false" outlineLevel="0" collapsed="false">
      <c r="A1445" s="29" t="s">
        <v>1487</v>
      </c>
      <c r="B1445" s="30" t="s">
        <v>3871</v>
      </c>
      <c r="C1445" s="31" t="n">
        <v>630</v>
      </c>
      <c r="D1445" s="30" t="s">
        <v>73</v>
      </c>
      <c r="E1445" s="33" t="n">
        <f aca="false">(C1445*2.12)</f>
        <v>1335.6</v>
      </c>
    </row>
    <row r="1446" customFormat="false" ht="14.15" hidden="false" customHeight="false" outlineLevel="0" collapsed="false">
      <c r="A1446" s="29" t="s">
        <v>1488</v>
      </c>
      <c r="B1446" s="30" t="s">
        <v>3872</v>
      </c>
      <c r="C1446" s="31" t="n">
        <v>630</v>
      </c>
      <c r="D1446" s="30" t="s">
        <v>73</v>
      </c>
      <c r="E1446" s="33" t="n">
        <f aca="false">(C1446*2.12)</f>
        <v>1335.6</v>
      </c>
    </row>
    <row r="1447" customFormat="false" ht="14.15" hidden="false" customHeight="false" outlineLevel="0" collapsed="false">
      <c r="A1447" s="29" t="s">
        <v>1489</v>
      </c>
      <c r="B1447" s="30" t="s">
        <v>3873</v>
      </c>
      <c r="C1447" s="31" t="n">
        <v>630</v>
      </c>
      <c r="D1447" s="30" t="s">
        <v>73</v>
      </c>
      <c r="E1447" s="33" t="n">
        <f aca="false">(C1447*2.12)</f>
        <v>1335.6</v>
      </c>
    </row>
    <row r="1448" customFormat="false" ht="14.15" hidden="false" customHeight="false" outlineLevel="0" collapsed="false">
      <c r="A1448" s="29" t="s">
        <v>1490</v>
      </c>
      <c r="B1448" s="30" t="s">
        <v>3874</v>
      </c>
      <c r="C1448" s="31" t="n">
        <v>630</v>
      </c>
      <c r="D1448" s="30" t="s">
        <v>73</v>
      </c>
      <c r="E1448" s="33" t="n">
        <f aca="false">(C1448*2.12)</f>
        <v>1335.6</v>
      </c>
    </row>
    <row r="1449" customFormat="false" ht="14.15" hidden="false" customHeight="false" outlineLevel="0" collapsed="false">
      <c r="A1449" s="29" t="s">
        <v>1491</v>
      </c>
      <c r="B1449" s="30" t="s">
        <v>3875</v>
      </c>
      <c r="C1449" s="31" t="n">
        <v>630</v>
      </c>
      <c r="D1449" s="30" t="s">
        <v>73</v>
      </c>
      <c r="E1449" s="33" t="n">
        <f aca="false">(C1449*2.12)</f>
        <v>1335.6</v>
      </c>
    </row>
    <row r="1450" customFormat="false" ht="14.15" hidden="false" customHeight="false" outlineLevel="0" collapsed="false">
      <c r="A1450" s="29" t="s">
        <v>1492</v>
      </c>
      <c r="B1450" s="30" t="s">
        <v>3876</v>
      </c>
      <c r="C1450" s="31" t="n">
        <v>630</v>
      </c>
      <c r="D1450" s="30" t="s">
        <v>73</v>
      </c>
      <c r="E1450" s="33" t="n">
        <f aca="false">(C1450*2.12)</f>
        <v>1335.6</v>
      </c>
    </row>
    <row r="1451" customFormat="false" ht="14.15" hidden="false" customHeight="false" outlineLevel="0" collapsed="false">
      <c r="A1451" s="29" t="s">
        <v>1493</v>
      </c>
      <c r="B1451" s="30" t="s">
        <v>3877</v>
      </c>
      <c r="C1451" s="31" t="n">
        <v>630</v>
      </c>
      <c r="D1451" s="30" t="s">
        <v>73</v>
      </c>
      <c r="E1451" s="33" t="n">
        <f aca="false">(C1451*2.12)</f>
        <v>1335.6</v>
      </c>
    </row>
    <row r="1452" customFormat="false" ht="14.15" hidden="false" customHeight="false" outlineLevel="0" collapsed="false">
      <c r="A1452" s="29" t="s">
        <v>1494</v>
      </c>
      <c r="B1452" s="30" t="s">
        <v>3878</v>
      </c>
      <c r="C1452" s="31" t="n">
        <v>630</v>
      </c>
      <c r="D1452" s="30" t="s">
        <v>73</v>
      </c>
      <c r="E1452" s="33" t="n">
        <f aca="false">(C1452*2.12)</f>
        <v>1335.6</v>
      </c>
    </row>
    <row r="1453" customFormat="false" ht="14.15" hidden="false" customHeight="false" outlineLevel="0" collapsed="false">
      <c r="A1453" s="29" t="s">
        <v>1495</v>
      </c>
      <c r="B1453" s="30" t="s">
        <v>3879</v>
      </c>
      <c r="C1453" s="31" t="n">
        <v>630</v>
      </c>
      <c r="D1453" s="30" t="s">
        <v>73</v>
      </c>
      <c r="E1453" s="33" t="n">
        <f aca="false">(C1453*2.12)</f>
        <v>1335.6</v>
      </c>
    </row>
    <row r="1454" customFormat="false" ht="14.15" hidden="false" customHeight="false" outlineLevel="0" collapsed="false">
      <c r="A1454" s="29" t="s">
        <v>1496</v>
      </c>
      <c r="B1454" s="30" t="s">
        <v>3880</v>
      </c>
      <c r="C1454" s="31" t="n">
        <v>630</v>
      </c>
      <c r="D1454" s="30" t="s">
        <v>73</v>
      </c>
      <c r="E1454" s="33" t="n">
        <f aca="false">(C1454*2.12)</f>
        <v>1335.6</v>
      </c>
    </row>
    <row r="1455" customFormat="false" ht="14.15" hidden="false" customHeight="false" outlineLevel="0" collapsed="false">
      <c r="A1455" s="29" t="s">
        <v>1497</v>
      </c>
      <c r="B1455" s="30" t="s">
        <v>3881</v>
      </c>
      <c r="C1455" s="31" t="n">
        <v>630</v>
      </c>
      <c r="D1455" s="30" t="s">
        <v>73</v>
      </c>
      <c r="E1455" s="33" t="n">
        <f aca="false">(C1455*2.12)</f>
        <v>1335.6</v>
      </c>
    </row>
    <row r="1456" customFormat="false" ht="14.15" hidden="false" customHeight="false" outlineLevel="0" collapsed="false">
      <c r="A1456" s="29" t="s">
        <v>1498</v>
      </c>
      <c r="B1456" s="30" t="s">
        <v>3882</v>
      </c>
      <c r="C1456" s="31" t="n">
        <v>630</v>
      </c>
      <c r="D1456" s="30" t="s">
        <v>73</v>
      </c>
      <c r="E1456" s="33" t="n">
        <f aca="false">(C1456*2.12)</f>
        <v>1335.6</v>
      </c>
    </row>
    <row r="1457" customFormat="false" ht="14.15" hidden="false" customHeight="false" outlineLevel="0" collapsed="false">
      <c r="A1457" s="29" t="s">
        <v>1499</v>
      </c>
      <c r="B1457" s="30" t="s">
        <v>3883</v>
      </c>
      <c r="C1457" s="31" t="n">
        <v>630</v>
      </c>
      <c r="D1457" s="30" t="s">
        <v>73</v>
      </c>
      <c r="E1457" s="33" t="n">
        <f aca="false">(C1457*2.12)</f>
        <v>1335.6</v>
      </c>
    </row>
    <row r="1458" customFormat="false" ht="14.15" hidden="false" customHeight="false" outlineLevel="0" collapsed="false">
      <c r="A1458" s="29" t="s">
        <v>1500</v>
      </c>
      <c r="B1458" s="30" t="s">
        <v>3884</v>
      </c>
      <c r="C1458" s="31" t="n">
        <v>630</v>
      </c>
      <c r="D1458" s="30" t="s">
        <v>73</v>
      </c>
      <c r="E1458" s="33" t="n">
        <f aca="false">(C1458*2.12)</f>
        <v>1335.6</v>
      </c>
    </row>
    <row r="1459" customFormat="false" ht="14.15" hidden="false" customHeight="false" outlineLevel="0" collapsed="false">
      <c r="A1459" s="29" t="s">
        <v>1501</v>
      </c>
      <c r="B1459" s="30" t="s">
        <v>3885</v>
      </c>
      <c r="C1459" s="31" t="n">
        <v>630</v>
      </c>
      <c r="D1459" s="30" t="s">
        <v>73</v>
      </c>
      <c r="E1459" s="33" t="n">
        <f aca="false">(C1459*2.12)</f>
        <v>1335.6</v>
      </c>
    </row>
    <row r="1460" customFormat="false" ht="14.15" hidden="false" customHeight="false" outlineLevel="0" collapsed="false">
      <c r="A1460" s="29" t="s">
        <v>1502</v>
      </c>
      <c r="B1460" s="30" t="s">
        <v>3886</v>
      </c>
      <c r="C1460" s="31" t="n">
        <v>630</v>
      </c>
      <c r="D1460" s="30" t="s">
        <v>73</v>
      </c>
      <c r="E1460" s="33" t="n">
        <f aca="false">(C1460*2.12)</f>
        <v>1335.6</v>
      </c>
    </row>
    <row r="1461" customFormat="false" ht="14.15" hidden="false" customHeight="false" outlineLevel="0" collapsed="false">
      <c r="A1461" s="29" t="s">
        <v>1503</v>
      </c>
      <c r="B1461" s="30" t="s">
        <v>3887</v>
      </c>
      <c r="C1461" s="31" t="n">
        <v>630</v>
      </c>
      <c r="D1461" s="30" t="s">
        <v>73</v>
      </c>
      <c r="E1461" s="33" t="n">
        <f aca="false">(C1461*2.12)</f>
        <v>1335.6</v>
      </c>
    </row>
    <row r="1462" customFormat="false" ht="14.15" hidden="false" customHeight="false" outlineLevel="0" collapsed="false">
      <c r="A1462" s="29" t="s">
        <v>1504</v>
      </c>
      <c r="B1462" s="30" t="s">
        <v>3888</v>
      </c>
      <c r="C1462" s="31" t="n">
        <v>630</v>
      </c>
      <c r="D1462" s="30" t="s">
        <v>73</v>
      </c>
      <c r="E1462" s="33" t="n">
        <f aca="false">(C1462*2.12)</f>
        <v>1335.6</v>
      </c>
    </row>
    <row r="1463" customFormat="false" ht="26.85" hidden="false" customHeight="false" outlineLevel="0" collapsed="false">
      <c r="A1463" s="29" t="s">
        <v>1505</v>
      </c>
      <c r="B1463" s="30" t="s">
        <v>3889</v>
      </c>
      <c r="C1463" s="31" t="n">
        <v>630</v>
      </c>
      <c r="D1463" s="30" t="s">
        <v>73</v>
      </c>
      <c r="E1463" s="33" t="n">
        <f aca="false">(C1463*2.12)</f>
        <v>1335.6</v>
      </c>
    </row>
    <row r="1464" customFormat="false" ht="14.15" hidden="false" customHeight="false" outlineLevel="0" collapsed="false">
      <c r="A1464" s="29" t="s">
        <v>1506</v>
      </c>
      <c r="B1464" s="30" t="s">
        <v>3890</v>
      </c>
      <c r="C1464" s="31" t="n">
        <v>630</v>
      </c>
      <c r="D1464" s="30" t="s">
        <v>73</v>
      </c>
      <c r="E1464" s="33" t="n">
        <f aca="false">(C1464*2.12)</f>
        <v>1335.6</v>
      </c>
    </row>
    <row r="1465" customFormat="false" ht="26.85" hidden="false" customHeight="false" outlineLevel="0" collapsed="false">
      <c r="A1465" s="29" t="s">
        <v>1507</v>
      </c>
      <c r="B1465" s="30" t="s">
        <v>3891</v>
      </c>
      <c r="C1465" s="31" t="n">
        <v>630</v>
      </c>
      <c r="D1465" s="30" t="s">
        <v>73</v>
      </c>
      <c r="E1465" s="33" t="n">
        <f aca="false">(C1465*2.12)</f>
        <v>1335.6</v>
      </c>
    </row>
    <row r="1466" customFormat="false" ht="26.85" hidden="false" customHeight="false" outlineLevel="0" collapsed="false">
      <c r="A1466" s="29" t="s">
        <v>1508</v>
      </c>
      <c r="B1466" s="30" t="s">
        <v>3892</v>
      </c>
      <c r="C1466" s="31" t="n">
        <v>630</v>
      </c>
      <c r="D1466" s="30" t="s">
        <v>73</v>
      </c>
      <c r="E1466" s="33" t="n">
        <f aca="false">(C1466*2.12)</f>
        <v>1335.6</v>
      </c>
    </row>
    <row r="1467" customFormat="false" ht="26.85" hidden="false" customHeight="false" outlineLevel="0" collapsed="false">
      <c r="A1467" s="29" t="s">
        <v>1509</v>
      </c>
      <c r="B1467" s="30" t="s">
        <v>3893</v>
      </c>
      <c r="C1467" s="31" t="n">
        <v>630</v>
      </c>
      <c r="D1467" s="30" t="s">
        <v>73</v>
      </c>
      <c r="E1467" s="33" t="n">
        <f aca="false">(C1467*2.12)</f>
        <v>1335.6</v>
      </c>
    </row>
    <row r="1468" customFormat="false" ht="14.15" hidden="false" customHeight="false" outlineLevel="0" collapsed="false">
      <c r="A1468" s="29" t="s">
        <v>1510</v>
      </c>
      <c r="B1468" s="30" t="s">
        <v>3894</v>
      </c>
      <c r="C1468" s="31" t="n">
        <v>630</v>
      </c>
      <c r="D1468" s="30" t="s">
        <v>73</v>
      </c>
      <c r="E1468" s="33" t="n">
        <f aca="false">(C1468*2.12)</f>
        <v>1335.6</v>
      </c>
    </row>
    <row r="1469" customFormat="false" ht="14.15" hidden="false" customHeight="false" outlineLevel="0" collapsed="false">
      <c r="A1469" s="29" t="s">
        <v>1511</v>
      </c>
      <c r="B1469" s="30" t="s">
        <v>3895</v>
      </c>
      <c r="C1469" s="31" t="n">
        <v>980</v>
      </c>
      <c r="D1469" s="30" t="s">
        <v>56</v>
      </c>
      <c r="E1469" s="33" t="n">
        <f aca="false">(C1469*1.8)</f>
        <v>1764</v>
      </c>
    </row>
    <row r="1470" customFormat="false" ht="14.15" hidden="false" customHeight="false" outlineLevel="0" collapsed="false">
      <c r="A1470" s="29" t="s">
        <v>1512</v>
      </c>
      <c r="B1470" s="30" t="s">
        <v>3896</v>
      </c>
      <c r="C1470" s="31" t="n">
        <v>630</v>
      </c>
      <c r="D1470" s="30" t="s">
        <v>73</v>
      </c>
      <c r="E1470" s="33" t="n">
        <f aca="false">(C1470*2.12)</f>
        <v>1335.6</v>
      </c>
    </row>
    <row r="1471" customFormat="false" ht="14.15" hidden="false" customHeight="false" outlineLevel="0" collapsed="false">
      <c r="A1471" s="29" t="s">
        <v>1513</v>
      </c>
      <c r="B1471" s="30" t="s">
        <v>3897</v>
      </c>
      <c r="C1471" s="31" t="n">
        <v>630</v>
      </c>
      <c r="D1471" s="30" t="s">
        <v>73</v>
      </c>
      <c r="E1471" s="33" t="n">
        <f aca="false">(C1471*2.12)</f>
        <v>1335.6</v>
      </c>
    </row>
    <row r="1472" customFormat="false" ht="14.15" hidden="false" customHeight="false" outlineLevel="0" collapsed="false">
      <c r="A1472" s="29" t="s">
        <v>1514</v>
      </c>
      <c r="B1472" s="30" t="s">
        <v>3898</v>
      </c>
      <c r="C1472" s="31" t="n">
        <v>630</v>
      </c>
      <c r="D1472" s="30" t="s">
        <v>73</v>
      </c>
      <c r="E1472" s="33" t="n">
        <f aca="false">(C1472*2.12)</f>
        <v>1335.6</v>
      </c>
    </row>
    <row r="1473" customFormat="false" ht="26.85" hidden="false" customHeight="false" outlineLevel="0" collapsed="false">
      <c r="A1473" s="29" t="s">
        <v>1515</v>
      </c>
      <c r="B1473" s="30" t="s">
        <v>3899</v>
      </c>
      <c r="C1473" s="31" t="n">
        <v>630</v>
      </c>
      <c r="D1473" s="30" t="s">
        <v>73</v>
      </c>
      <c r="E1473" s="33" t="n">
        <f aca="false">(C1473*2.12)</f>
        <v>1335.6</v>
      </c>
    </row>
    <row r="1474" customFormat="false" ht="14.15" hidden="false" customHeight="false" outlineLevel="0" collapsed="false">
      <c r="A1474" s="29" t="s">
        <v>1516</v>
      </c>
      <c r="B1474" s="30" t="s">
        <v>3900</v>
      </c>
      <c r="C1474" s="31" t="n">
        <v>630</v>
      </c>
      <c r="D1474" s="30" t="s">
        <v>73</v>
      </c>
      <c r="E1474" s="33" t="n">
        <f aca="false">(C1474*2.12)</f>
        <v>1335.6</v>
      </c>
    </row>
    <row r="1475" customFormat="false" ht="14.15" hidden="false" customHeight="false" outlineLevel="0" collapsed="false">
      <c r="A1475" s="29" t="s">
        <v>1517</v>
      </c>
      <c r="B1475" s="30" t="s">
        <v>3901</v>
      </c>
      <c r="C1475" s="31" t="n">
        <v>630</v>
      </c>
      <c r="D1475" s="30" t="s">
        <v>73</v>
      </c>
      <c r="E1475" s="33" t="n">
        <f aca="false">(C1475*2.12)</f>
        <v>1335.6</v>
      </c>
    </row>
    <row r="1476" customFormat="false" ht="14.15" hidden="false" customHeight="false" outlineLevel="0" collapsed="false">
      <c r="A1476" s="29" t="s">
        <v>1518</v>
      </c>
      <c r="B1476" s="30" t="s">
        <v>3902</v>
      </c>
      <c r="C1476" s="31" t="n">
        <v>630</v>
      </c>
      <c r="D1476" s="30" t="s">
        <v>73</v>
      </c>
      <c r="E1476" s="33" t="n">
        <f aca="false">(C1476*2.12)</f>
        <v>1335.6</v>
      </c>
    </row>
    <row r="1477" customFormat="false" ht="14.15" hidden="false" customHeight="false" outlineLevel="0" collapsed="false">
      <c r="A1477" s="29" t="s">
        <v>1519</v>
      </c>
      <c r="B1477" s="30" t="s">
        <v>3903</v>
      </c>
      <c r="C1477" s="31" t="n">
        <v>630</v>
      </c>
      <c r="D1477" s="30" t="s">
        <v>73</v>
      </c>
      <c r="E1477" s="33" t="n">
        <f aca="false">(C1477*2.12)</f>
        <v>1335.6</v>
      </c>
    </row>
    <row r="1478" customFormat="false" ht="14.15" hidden="false" customHeight="false" outlineLevel="0" collapsed="false">
      <c r="A1478" s="29" t="s">
        <v>1520</v>
      </c>
      <c r="B1478" s="30" t="s">
        <v>3904</v>
      </c>
      <c r="C1478" s="31" t="n">
        <v>630</v>
      </c>
      <c r="D1478" s="30" t="s">
        <v>73</v>
      </c>
      <c r="E1478" s="33" t="n">
        <f aca="false">(C1478*2.12)</f>
        <v>1335.6</v>
      </c>
    </row>
    <row r="1479" customFormat="false" ht="14.15" hidden="false" customHeight="false" outlineLevel="0" collapsed="false">
      <c r="A1479" s="29" t="s">
        <v>1521</v>
      </c>
      <c r="B1479" s="30" t="s">
        <v>3905</v>
      </c>
      <c r="C1479" s="31" t="n">
        <v>630</v>
      </c>
      <c r="D1479" s="30" t="s">
        <v>73</v>
      </c>
      <c r="E1479" s="33" t="n">
        <f aca="false">(C1479*2.12)</f>
        <v>1335.6</v>
      </c>
    </row>
    <row r="1480" customFormat="false" ht="14.15" hidden="false" customHeight="false" outlineLevel="0" collapsed="false">
      <c r="A1480" s="29" t="s">
        <v>1522</v>
      </c>
      <c r="B1480" s="30" t="s">
        <v>3906</v>
      </c>
      <c r="C1480" s="31" t="n">
        <v>630</v>
      </c>
      <c r="D1480" s="30" t="s">
        <v>73</v>
      </c>
      <c r="E1480" s="33" t="n">
        <f aca="false">(C1480*2.12)</f>
        <v>1335.6</v>
      </c>
    </row>
    <row r="1481" customFormat="false" ht="13.8" hidden="false" customHeight="false" outlineLevel="0" collapsed="false">
      <c r="A1481" s="29" t="s">
        <v>1523</v>
      </c>
      <c r="B1481" s="30" t="s">
        <v>3907</v>
      </c>
      <c r="C1481" s="31" t="n">
        <v>630</v>
      </c>
      <c r="D1481" s="30" t="s">
        <v>73</v>
      </c>
      <c r="E1481" s="33" t="n">
        <f aca="false">(C1481*2.12)</f>
        <v>1335.6</v>
      </c>
    </row>
    <row r="1482" customFormat="false" ht="14.15" hidden="false" customHeight="false" outlineLevel="0" collapsed="false">
      <c r="A1482" s="29" t="s">
        <v>1524</v>
      </c>
      <c r="B1482" s="30" t="s">
        <v>3908</v>
      </c>
      <c r="C1482" s="31" t="n">
        <v>630</v>
      </c>
      <c r="D1482" s="30" t="s">
        <v>73</v>
      </c>
      <c r="E1482" s="33" t="n">
        <f aca="false">(C1482*2.12)</f>
        <v>1335.6</v>
      </c>
    </row>
    <row r="1483" customFormat="false" ht="26.85" hidden="false" customHeight="false" outlineLevel="0" collapsed="false">
      <c r="A1483" s="29" t="s">
        <v>1525</v>
      </c>
      <c r="B1483" s="30" t="s">
        <v>3909</v>
      </c>
      <c r="C1483" s="31" t="n">
        <v>630</v>
      </c>
      <c r="D1483" s="30" t="s">
        <v>73</v>
      </c>
      <c r="E1483" s="33" t="n">
        <f aca="false">(C1483*2.12)</f>
        <v>1335.6</v>
      </c>
    </row>
    <row r="1484" customFormat="false" ht="26.85" hidden="false" customHeight="false" outlineLevel="0" collapsed="false">
      <c r="A1484" s="29" t="s">
        <v>1526</v>
      </c>
      <c r="B1484" s="30" t="s">
        <v>3910</v>
      </c>
      <c r="C1484" s="31" t="n">
        <v>400</v>
      </c>
      <c r="D1484" s="30" t="s">
        <v>31</v>
      </c>
      <c r="E1484" s="33" t="n">
        <f aca="false">(C1484*2.55)</f>
        <v>1020</v>
      </c>
    </row>
    <row r="1485" customFormat="false" ht="14.15" hidden="false" customHeight="false" outlineLevel="0" collapsed="false">
      <c r="A1485" s="29" t="s">
        <v>1527</v>
      </c>
      <c r="B1485" s="30" t="s">
        <v>3911</v>
      </c>
      <c r="C1485" s="31" t="n">
        <v>400</v>
      </c>
      <c r="D1485" s="30" t="s">
        <v>31</v>
      </c>
      <c r="E1485" s="33" t="n">
        <f aca="false">(C1485*2.55)</f>
        <v>1020</v>
      </c>
    </row>
    <row r="1486" customFormat="false" ht="14.15" hidden="false" customHeight="false" outlineLevel="0" collapsed="false">
      <c r="A1486" s="29" t="s">
        <v>1528</v>
      </c>
      <c r="B1486" s="30" t="s">
        <v>3912</v>
      </c>
      <c r="C1486" s="31" t="n">
        <v>400</v>
      </c>
      <c r="D1486" s="30" t="s">
        <v>31</v>
      </c>
      <c r="E1486" s="33" t="n">
        <f aca="false">(C1486*2.55)</f>
        <v>1020</v>
      </c>
    </row>
    <row r="1487" customFormat="false" ht="26.85" hidden="false" customHeight="false" outlineLevel="0" collapsed="false">
      <c r="A1487" s="29" t="s">
        <v>1529</v>
      </c>
      <c r="B1487" s="30" t="s">
        <v>3913</v>
      </c>
      <c r="C1487" s="31" t="n">
        <v>400</v>
      </c>
      <c r="D1487" s="30" t="s">
        <v>31</v>
      </c>
      <c r="E1487" s="33" t="n">
        <f aca="false">(C1487*2.55)</f>
        <v>1020</v>
      </c>
    </row>
    <row r="1488" customFormat="false" ht="14.15" hidden="false" customHeight="false" outlineLevel="0" collapsed="false">
      <c r="A1488" s="29" t="s">
        <v>1530</v>
      </c>
      <c r="B1488" s="30" t="s">
        <v>3914</v>
      </c>
      <c r="C1488" s="31" t="n">
        <v>400</v>
      </c>
      <c r="D1488" s="30" t="s">
        <v>31</v>
      </c>
      <c r="E1488" s="33" t="n">
        <f aca="false">(C1488*2.55)</f>
        <v>1020</v>
      </c>
    </row>
    <row r="1489" customFormat="false" ht="14.15" hidden="false" customHeight="false" outlineLevel="0" collapsed="false">
      <c r="A1489" s="29" t="s">
        <v>1531</v>
      </c>
      <c r="B1489" s="30" t="s">
        <v>3915</v>
      </c>
      <c r="C1489" s="31" t="n">
        <v>400</v>
      </c>
      <c r="D1489" s="30" t="s">
        <v>31</v>
      </c>
      <c r="E1489" s="33" t="n">
        <f aca="false">(C1489*2.55)</f>
        <v>1020</v>
      </c>
    </row>
    <row r="1490" customFormat="false" ht="14.15" hidden="false" customHeight="false" outlineLevel="0" collapsed="false">
      <c r="A1490" s="29" t="s">
        <v>1532</v>
      </c>
      <c r="B1490" s="30" t="s">
        <v>3916</v>
      </c>
      <c r="C1490" s="31" t="n">
        <v>400</v>
      </c>
      <c r="D1490" s="30" t="s">
        <v>31</v>
      </c>
      <c r="E1490" s="33" t="n">
        <f aca="false">(C1490*2.55)</f>
        <v>1020</v>
      </c>
    </row>
    <row r="1491" customFormat="false" ht="14.15" hidden="false" customHeight="false" outlineLevel="0" collapsed="false">
      <c r="A1491" s="29" t="s">
        <v>1533</v>
      </c>
      <c r="B1491" s="30" t="s">
        <v>3917</v>
      </c>
      <c r="C1491" s="31" t="n">
        <v>400</v>
      </c>
      <c r="D1491" s="30" t="s">
        <v>31</v>
      </c>
      <c r="E1491" s="33" t="n">
        <f aca="false">(C1491*2.55)</f>
        <v>1020</v>
      </c>
    </row>
    <row r="1492" customFormat="false" ht="14.15" hidden="false" customHeight="false" outlineLevel="0" collapsed="false">
      <c r="A1492" s="29" t="s">
        <v>1534</v>
      </c>
      <c r="B1492" s="30" t="s">
        <v>3918</v>
      </c>
      <c r="C1492" s="31" t="n">
        <v>905</v>
      </c>
      <c r="D1492" s="30" t="s">
        <v>506</v>
      </c>
      <c r="E1492" s="33" t="n">
        <f aca="false">(C1492*1.8)</f>
        <v>1629</v>
      </c>
    </row>
    <row r="1493" customFormat="false" ht="14.15" hidden="false" customHeight="false" outlineLevel="0" collapsed="false">
      <c r="A1493" s="29" t="s">
        <v>1535</v>
      </c>
      <c r="B1493" s="30" t="s">
        <v>3919</v>
      </c>
      <c r="C1493" s="31" t="n">
        <v>905</v>
      </c>
      <c r="D1493" s="30" t="s">
        <v>506</v>
      </c>
      <c r="E1493" s="33" t="n">
        <f aca="false">(C1493*1.8)</f>
        <v>1629</v>
      </c>
    </row>
    <row r="1494" customFormat="false" ht="14.15" hidden="false" customHeight="false" outlineLevel="0" collapsed="false">
      <c r="A1494" s="29" t="s">
        <v>1536</v>
      </c>
      <c r="B1494" s="30" t="s">
        <v>3920</v>
      </c>
      <c r="C1494" s="31" t="n">
        <v>905</v>
      </c>
      <c r="D1494" s="30" t="s">
        <v>237</v>
      </c>
      <c r="E1494" s="33" t="n">
        <f aca="false">(C1494*1.8)</f>
        <v>1629</v>
      </c>
    </row>
    <row r="1495" customFormat="false" ht="14.15" hidden="false" customHeight="false" outlineLevel="0" collapsed="false">
      <c r="A1495" s="29" t="s">
        <v>1537</v>
      </c>
      <c r="B1495" s="30" t="s">
        <v>3921</v>
      </c>
      <c r="C1495" s="31" t="n">
        <v>905</v>
      </c>
      <c r="D1495" s="30" t="s">
        <v>506</v>
      </c>
      <c r="E1495" s="33" t="n">
        <f aca="false">(C1495*1.8)</f>
        <v>1629</v>
      </c>
    </row>
    <row r="1496" customFormat="false" ht="14.15" hidden="false" customHeight="false" outlineLevel="0" collapsed="false">
      <c r="A1496" s="29" t="s">
        <v>1538</v>
      </c>
      <c r="B1496" s="30" t="s">
        <v>3922</v>
      </c>
      <c r="C1496" s="31" t="n">
        <v>905</v>
      </c>
      <c r="D1496" s="30" t="s">
        <v>237</v>
      </c>
      <c r="E1496" s="33" t="n">
        <f aca="false">(C1496*1.8)</f>
        <v>1629</v>
      </c>
    </row>
    <row r="1497" customFormat="false" ht="14.15" hidden="false" customHeight="false" outlineLevel="0" collapsed="false">
      <c r="A1497" s="29" t="s">
        <v>1539</v>
      </c>
      <c r="B1497" s="30" t="s">
        <v>3923</v>
      </c>
      <c r="C1497" s="31" t="n">
        <v>905</v>
      </c>
      <c r="D1497" s="30" t="s">
        <v>506</v>
      </c>
      <c r="E1497" s="33" t="n">
        <f aca="false">(C1497*1.8)</f>
        <v>1629</v>
      </c>
    </row>
    <row r="1498" customFormat="false" ht="39.55" hidden="false" customHeight="false" outlineLevel="0" collapsed="false">
      <c r="A1498" s="29" t="s">
        <v>1540</v>
      </c>
      <c r="B1498" s="30" t="s">
        <v>3924</v>
      </c>
      <c r="C1498" s="31" t="n">
        <v>905</v>
      </c>
      <c r="D1498" s="30" t="s">
        <v>237</v>
      </c>
      <c r="E1498" s="33" t="n">
        <f aca="false">(C1498*1.8)</f>
        <v>1629</v>
      </c>
    </row>
    <row r="1499" customFormat="false" ht="26.85" hidden="false" customHeight="false" outlineLevel="0" collapsed="false">
      <c r="A1499" s="29" t="s">
        <v>1541</v>
      </c>
      <c r="B1499" s="30" t="s">
        <v>3925</v>
      </c>
      <c r="C1499" s="31" t="n">
        <v>830</v>
      </c>
      <c r="D1499" s="30" t="s">
        <v>31</v>
      </c>
      <c r="E1499" s="33" t="n">
        <f aca="false">(C1499*1.87)</f>
        <v>1552.1</v>
      </c>
    </row>
    <row r="1500" customFormat="false" ht="26.85" hidden="false" customHeight="false" outlineLevel="0" collapsed="false">
      <c r="A1500" s="29" t="s">
        <v>1542</v>
      </c>
      <c r="B1500" s="30" t="s">
        <v>3926</v>
      </c>
      <c r="C1500" s="31" t="n">
        <v>370</v>
      </c>
      <c r="D1500" s="32" t="n">
        <v>1</v>
      </c>
      <c r="E1500" s="33" t="n">
        <f aca="false">(C1500*2.7)</f>
        <v>999</v>
      </c>
    </row>
    <row r="1501" customFormat="false" ht="14.15" hidden="false" customHeight="false" outlineLevel="0" collapsed="false">
      <c r="A1501" s="29" t="s">
        <v>1543</v>
      </c>
      <c r="B1501" s="30" t="s">
        <v>3927</v>
      </c>
      <c r="C1501" s="31" t="n">
        <v>370</v>
      </c>
      <c r="D1501" s="32" t="n">
        <v>1</v>
      </c>
      <c r="E1501" s="33" t="n">
        <f aca="false">(C1501*2.7)</f>
        <v>999</v>
      </c>
    </row>
    <row r="1502" customFormat="false" ht="14.15" hidden="false" customHeight="false" outlineLevel="0" collapsed="false">
      <c r="A1502" s="29" t="s">
        <v>1544</v>
      </c>
      <c r="B1502" s="30" t="s">
        <v>3928</v>
      </c>
      <c r="C1502" s="31" t="n">
        <v>370</v>
      </c>
      <c r="D1502" s="32" t="n">
        <v>1</v>
      </c>
      <c r="E1502" s="33" t="n">
        <f aca="false">(C1502*2.7)</f>
        <v>999</v>
      </c>
    </row>
    <row r="1503" customFormat="false" ht="14.15" hidden="false" customHeight="false" outlineLevel="0" collapsed="false">
      <c r="A1503" s="29" t="s">
        <v>1545</v>
      </c>
      <c r="B1503" s="30" t="s">
        <v>3929</v>
      </c>
      <c r="C1503" s="31" t="n">
        <v>370</v>
      </c>
      <c r="D1503" s="32" t="n">
        <v>1</v>
      </c>
      <c r="E1503" s="33" t="n">
        <f aca="false">(C1503*2.7)</f>
        <v>999</v>
      </c>
    </row>
    <row r="1504" customFormat="false" ht="14.15" hidden="false" customHeight="false" outlineLevel="0" collapsed="false">
      <c r="A1504" s="29" t="s">
        <v>1546</v>
      </c>
      <c r="B1504" s="30" t="s">
        <v>3930</v>
      </c>
      <c r="C1504" s="31" t="n">
        <v>370</v>
      </c>
      <c r="D1504" s="32" t="n">
        <v>1</v>
      </c>
      <c r="E1504" s="33" t="n">
        <f aca="false">(C1504*2.7)</f>
        <v>999</v>
      </c>
    </row>
    <row r="1505" customFormat="false" ht="39.55" hidden="false" customHeight="false" outlineLevel="0" collapsed="false">
      <c r="A1505" s="29" t="s">
        <v>1547</v>
      </c>
      <c r="B1505" s="30" t="s">
        <v>3931</v>
      </c>
      <c r="C1505" s="31" t="n">
        <v>370</v>
      </c>
      <c r="D1505" s="32" t="n">
        <v>1</v>
      </c>
      <c r="E1505" s="33" t="n">
        <f aca="false">(C1505*2.7)</f>
        <v>999</v>
      </c>
    </row>
    <row r="1506" customFormat="false" ht="14.15" hidden="false" customHeight="false" outlineLevel="0" collapsed="false">
      <c r="A1506" s="29" t="s">
        <v>1548</v>
      </c>
      <c r="B1506" s="30" t="s">
        <v>3932</v>
      </c>
      <c r="C1506" s="31" t="n">
        <v>370</v>
      </c>
      <c r="D1506" s="32" t="n">
        <v>1</v>
      </c>
      <c r="E1506" s="33" t="n">
        <f aca="false">(C1506*2.7)</f>
        <v>999</v>
      </c>
    </row>
    <row r="1507" customFormat="false" ht="14.15" hidden="false" customHeight="false" outlineLevel="0" collapsed="false">
      <c r="A1507" s="29" t="s">
        <v>1549</v>
      </c>
      <c r="B1507" s="30" t="s">
        <v>3933</v>
      </c>
      <c r="C1507" s="31" t="n">
        <v>370</v>
      </c>
      <c r="D1507" s="32" t="n">
        <v>1</v>
      </c>
      <c r="E1507" s="33" t="n">
        <f aca="false">(C1507*2.7)</f>
        <v>999</v>
      </c>
    </row>
    <row r="1508" customFormat="false" ht="14.15" hidden="false" customHeight="false" outlineLevel="0" collapsed="false">
      <c r="A1508" s="29" t="s">
        <v>1550</v>
      </c>
      <c r="B1508" s="30" t="s">
        <v>3934</v>
      </c>
      <c r="C1508" s="31" t="n">
        <v>370</v>
      </c>
      <c r="D1508" s="32" t="n">
        <v>1</v>
      </c>
      <c r="E1508" s="33" t="n">
        <f aca="false">(C1508*2.7)</f>
        <v>999</v>
      </c>
    </row>
    <row r="1509" customFormat="false" ht="14.15" hidden="false" customHeight="false" outlineLevel="0" collapsed="false">
      <c r="A1509" s="29" t="s">
        <v>1551</v>
      </c>
      <c r="B1509" s="30" t="s">
        <v>3935</v>
      </c>
      <c r="C1509" s="31" t="n">
        <v>370</v>
      </c>
      <c r="D1509" s="32" t="n">
        <v>1</v>
      </c>
      <c r="E1509" s="33" t="n">
        <f aca="false">(C1509*2.7)</f>
        <v>999</v>
      </c>
    </row>
    <row r="1510" customFormat="false" ht="14.15" hidden="false" customHeight="false" outlineLevel="0" collapsed="false">
      <c r="A1510" s="29" t="s">
        <v>1552</v>
      </c>
      <c r="B1510" s="30" t="s">
        <v>3936</v>
      </c>
      <c r="C1510" s="35" t="n">
        <v>1120</v>
      </c>
      <c r="D1510" s="32" t="n">
        <v>1</v>
      </c>
      <c r="E1510" s="33" t="n">
        <f aca="false">(C1510*1.66)</f>
        <v>1859.2</v>
      </c>
    </row>
    <row r="1511" customFormat="false" ht="14.15" hidden="false" customHeight="false" outlineLevel="0" collapsed="false">
      <c r="A1511" s="29" t="s">
        <v>1553</v>
      </c>
      <c r="B1511" s="30" t="s">
        <v>3937</v>
      </c>
      <c r="C1511" s="31" t="n">
        <v>370</v>
      </c>
      <c r="D1511" s="32" t="n">
        <v>1</v>
      </c>
      <c r="E1511" s="33" t="n">
        <f aca="false">(C1511*2.7)</f>
        <v>999</v>
      </c>
    </row>
    <row r="1512" customFormat="false" ht="14.15" hidden="false" customHeight="false" outlineLevel="0" collapsed="false">
      <c r="A1512" s="29" t="s">
        <v>1554</v>
      </c>
      <c r="B1512" s="30" t="s">
        <v>3938</v>
      </c>
      <c r="C1512" s="31" t="n">
        <v>370</v>
      </c>
      <c r="D1512" s="32" t="n">
        <v>1</v>
      </c>
      <c r="E1512" s="33" t="n">
        <f aca="false">(C1512*2.7)</f>
        <v>999</v>
      </c>
    </row>
    <row r="1513" customFormat="false" ht="26.85" hidden="false" customHeight="false" outlineLevel="0" collapsed="false">
      <c r="A1513" s="29" t="s">
        <v>1555</v>
      </c>
      <c r="B1513" s="30" t="s">
        <v>3939</v>
      </c>
      <c r="C1513" s="31" t="n">
        <v>370</v>
      </c>
      <c r="D1513" s="32" t="n">
        <v>1</v>
      </c>
      <c r="E1513" s="33" t="n">
        <f aca="false">(C1513*2.7)</f>
        <v>999</v>
      </c>
    </row>
    <row r="1514" customFormat="false" ht="26.85" hidden="false" customHeight="false" outlineLevel="0" collapsed="false">
      <c r="A1514" s="29" t="s">
        <v>1556</v>
      </c>
      <c r="B1514" s="30" t="s">
        <v>3940</v>
      </c>
      <c r="C1514" s="31" t="n">
        <v>370</v>
      </c>
      <c r="D1514" s="32" t="n">
        <v>1</v>
      </c>
      <c r="E1514" s="33" t="n">
        <f aca="false">(C1514*2.7)</f>
        <v>999</v>
      </c>
    </row>
    <row r="1515" customFormat="false" ht="64.9" hidden="false" customHeight="false" outlineLevel="0" collapsed="false">
      <c r="A1515" s="29" t="s">
        <v>1557</v>
      </c>
      <c r="B1515" s="30" t="s">
        <v>3941</v>
      </c>
      <c r="C1515" s="31" t="n">
        <v>370</v>
      </c>
      <c r="D1515" s="32" t="n">
        <v>1</v>
      </c>
      <c r="E1515" s="33" t="n">
        <f aca="false">(C1515*2.7)</f>
        <v>999</v>
      </c>
    </row>
    <row r="1516" customFormat="false" ht="14.15" hidden="false" customHeight="false" outlineLevel="0" collapsed="false">
      <c r="A1516" s="29" t="s">
        <v>1558</v>
      </c>
      <c r="B1516" s="30" t="s">
        <v>3942</v>
      </c>
      <c r="C1516" s="31" t="n">
        <v>370</v>
      </c>
      <c r="D1516" s="32" t="n">
        <v>1</v>
      </c>
      <c r="E1516" s="33" t="n">
        <f aca="false">(C1516*2.7)</f>
        <v>999</v>
      </c>
    </row>
    <row r="1517" customFormat="false" ht="26.85" hidden="false" customHeight="false" outlineLevel="0" collapsed="false">
      <c r="A1517" s="29" t="s">
        <v>1559</v>
      </c>
      <c r="B1517" s="30" t="s">
        <v>3943</v>
      </c>
      <c r="C1517" s="31" t="n">
        <v>370</v>
      </c>
      <c r="D1517" s="32" t="n">
        <v>1</v>
      </c>
      <c r="E1517" s="33" t="n">
        <f aca="false">(C1517*2.7)</f>
        <v>999</v>
      </c>
    </row>
    <row r="1518" customFormat="false" ht="14.15" hidden="false" customHeight="false" outlineLevel="0" collapsed="false">
      <c r="A1518" s="29" t="s">
        <v>1560</v>
      </c>
      <c r="B1518" s="30" t="s">
        <v>3944</v>
      </c>
      <c r="C1518" s="31" t="n">
        <v>370</v>
      </c>
      <c r="D1518" s="32" t="n">
        <v>1</v>
      </c>
      <c r="E1518" s="33" t="n">
        <f aca="false">(C1518*2.7)</f>
        <v>999</v>
      </c>
    </row>
    <row r="1519" customFormat="false" ht="14.15" hidden="false" customHeight="false" outlineLevel="0" collapsed="false">
      <c r="A1519" s="29" t="s">
        <v>1561</v>
      </c>
      <c r="B1519" s="30" t="s">
        <v>3945</v>
      </c>
      <c r="C1519" s="31" t="n">
        <v>370</v>
      </c>
      <c r="D1519" s="32" t="n">
        <v>1</v>
      </c>
      <c r="E1519" s="33" t="n">
        <f aca="false">(C1519*2.7)</f>
        <v>999</v>
      </c>
    </row>
    <row r="1520" customFormat="false" ht="14.15" hidden="false" customHeight="false" outlineLevel="0" collapsed="false">
      <c r="A1520" s="29" t="s">
        <v>1562</v>
      </c>
      <c r="B1520" s="30" t="s">
        <v>3946</v>
      </c>
      <c r="C1520" s="31" t="n">
        <v>370</v>
      </c>
      <c r="D1520" s="32" t="n">
        <v>1</v>
      </c>
      <c r="E1520" s="33" t="n">
        <f aca="false">(C1520*2.7)</f>
        <v>999</v>
      </c>
    </row>
    <row r="1521" customFormat="false" ht="14.15" hidden="false" customHeight="false" outlineLevel="0" collapsed="false">
      <c r="A1521" s="29" t="s">
        <v>1563</v>
      </c>
      <c r="B1521" s="30" t="s">
        <v>3947</v>
      </c>
      <c r="C1521" s="31" t="n">
        <v>370</v>
      </c>
      <c r="D1521" s="32" t="n">
        <v>1</v>
      </c>
      <c r="E1521" s="33" t="n">
        <f aca="false">(C1521*2.7)</f>
        <v>999</v>
      </c>
    </row>
    <row r="1522" customFormat="false" ht="14.15" hidden="false" customHeight="false" outlineLevel="0" collapsed="false">
      <c r="A1522" s="29" t="s">
        <v>1564</v>
      </c>
      <c r="B1522" s="30" t="s">
        <v>3948</v>
      </c>
      <c r="C1522" s="31" t="n">
        <v>370</v>
      </c>
      <c r="D1522" s="32" t="n">
        <v>1</v>
      </c>
      <c r="E1522" s="33" t="n">
        <f aca="false">(C1522*2.7)</f>
        <v>999</v>
      </c>
    </row>
    <row r="1523" customFormat="false" ht="14.15" hidden="false" customHeight="false" outlineLevel="0" collapsed="false">
      <c r="A1523" s="29" t="s">
        <v>1565</v>
      </c>
      <c r="B1523" s="30" t="s">
        <v>3949</v>
      </c>
      <c r="C1523" s="31" t="n">
        <v>370</v>
      </c>
      <c r="D1523" s="32" t="n">
        <v>1</v>
      </c>
      <c r="E1523" s="33" t="n">
        <f aca="false">(C1523*2.7)</f>
        <v>999</v>
      </c>
    </row>
    <row r="1524" customFormat="false" ht="14.15" hidden="false" customHeight="false" outlineLevel="0" collapsed="false">
      <c r="A1524" s="29" t="s">
        <v>1566</v>
      </c>
      <c r="B1524" s="30" t="s">
        <v>3950</v>
      </c>
      <c r="C1524" s="31" t="n">
        <v>370</v>
      </c>
      <c r="D1524" s="32" t="n">
        <v>1</v>
      </c>
      <c r="E1524" s="33" t="n">
        <f aca="false">(C1524*2.7)</f>
        <v>999</v>
      </c>
    </row>
    <row r="1525" customFormat="false" ht="14.15" hidden="false" customHeight="false" outlineLevel="0" collapsed="false">
      <c r="A1525" s="29" t="s">
        <v>1567</v>
      </c>
      <c r="B1525" s="30" t="s">
        <v>3951</v>
      </c>
      <c r="C1525" s="31" t="n">
        <v>370</v>
      </c>
      <c r="D1525" s="32" t="n">
        <v>1</v>
      </c>
      <c r="E1525" s="33" t="n">
        <f aca="false">(C1525*2.7)</f>
        <v>999</v>
      </c>
    </row>
    <row r="1526" customFormat="false" ht="14.15" hidden="false" customHeight="false" outlineLevel="0" collapsed="false">
      <c r="A1526" s="29" t="s">
        <v>1568</v>
      </c>
      <c r="B1526" s="30" t="s">
        <v>3952</v>
      </c>
      <c r="C1526" s="31" t="n">
        <v>370</v>
      </c>
      <c r="D1526" s="32" t="n">
        <v>1</v>
      </c>
      <c r="E1526" s="33" t="n">
        <f aca="false">(C1526*2.7)</f>
        <v>999</v>
      </c>
    </row>
    <row r="1527" customFormat="false" ht="14.15" hidden="false" customHeight="false" outlineLevel="0" collapsed="false">
      <c r="A1527" s="29" t="s">
        <v>1569</v>
      </c>
      <c r="B1527" s="30" t="s">
        <v>3953</v>
      </c>
      <c r="C1527" s="31" t="n">
        <v>370</v>
      </c>
      <c r="D1527" s="32" t="n">
        <v>1</v>
      </c>
      <c r="E1527" s="33" t="n">
        <f aca="false">(C1527*2.7)</f>
        <v>999</v>
      </c>
    </row>
    <row r="1528" customFormat="false" ht="14.15" hidden="false" customHeight="false" outlineLevel="0" collapsed="false">
      <c r="A1528" s="29" t="s">
        <v>1570</v>
      </c>
      <c r="B1528" s="30" t="s">
        <v>3954</v>
      </c>
      <c r="C1528" s="31" t="n">
        <v>370</v>
      </c>
      <c r="D1528" s="32" t="n">
        <v>1</v>
      </c>
      <c r="E1528" s="33" t="n">
        <f aca="false">(C1528*2.7)</f>
        <v>999</v>
      </c>
    </row>
    <row r="1529" customFormat="false" ht="14.15" hidden="false" customHeight="false" outlineLevel="0" collapsed="false">
      <c r="A1529" s="29" t="s">
        <v>1571</v>
      </c>
      <c r="B1529" s="30" t="s">
        <v>3955</v>
      </c>
      <c r="C1529" s="31" t="n">
        <v>390</v>
      </c>
      <c r="D1529" s="32" t="n">
        <v>1</v>
      </c>
      <c r="E1529" s="33" t="n">
        <f aca="false">(C1529*2.55)</f>
        <v>994.5</v>
      </c>
    </row>
    <row r="1530" customFormat="false" ht="14.15" hidden="false" customHeight="false" outlineLevel="0" collapsed="false">
      <c r="A1530" s="29" t="s">
        <v>1572</v>
      </c>
      <c r="B1530" s="30" t="s">
        <v>3956</v>
      </c>
      <c r="C1530" s="31" t="n">
        <v>370</v>
      </c>
      <c r="D1530" s="32" t="n">
        <v>1</v>
      </c>
      <c r="E1530" s="33" t="n">
        <f aca="false">(C1530*2.7)</f>
        <v>999</v>
      </c>
    </row>
    <row r="1531" customFormat="false" ht="14.15" hidden="false" customHeight="false" outlineLevel="0" collapsed="false">
      <c r="A1531" s="29" t="s">
        <v>1573</v>
      </c>
      <c r="B1531" s="30" t="s">
        <v>3957</v>
      </c>
      <c r="C1531" s="31" t="n">
        <v>370</v>
      </c>
      <c r="D1531" s="32" t="n">
        <v>1</v>
      </c>
      <c r="E1531" s="33" t="n">
        <f aca="false">(C1531*2.7)</f>
        <v>999</v>
      </c>
    </row>
    <row r="1532" customFormat="false" ht="14.15" hidden="false" customHeight="false" outlineLevel="0" collapsed="false">
      <c r="A1532" s="29" t="s">
        <v>1574</v>
      </c>
      <c r="B1532" s="30" t="s">
        <v>3958</v>
      </c>
      <c r="C1532" s="31" t="n">
        <v>390</v>
      </c>
      <c r="D1532" s="30" t="s">
        <v>271</v>
      </c>
      <c r="E1532" s="33" t="n">
        <f aca="false">(C1532*2.55)</f>
        <v>994.5</v>
      </c>
    </row>
    <row r="1533" customFormat="false" ht="14.15" hidden="false" customHeight="false" outlineLevel="0" collapsed="false">
      <c r="A1533" s="29" t="s">
        <v>1575</v>
      </c>
      <c r="B1533" s="30" t="s">
        <v>3959</v>
      </c>
      <c r="C1533" s="31" t="n">
        <v>370</v>
      </c>
      <c r="D1533" s="32" t="n">
        <v>1</v>
      </c>
      <c r="E1533" s="33" t="n">
        <f aca="false">(C1533*2.7)</f>
        <v>999</v>
      </c>
    </row>
    <row r="1534" customFormat="false" ht="14.15" hidden="false" customHeight="false" outlineLevel="0" collapsed="false">
      <c r="A1534" s="29" t="s">
        <v>1576</v>
      </c>
      <c r="B1534" s="30" t="s">
        <v>3960</v>
      </c>
      <c r="C1534" s="31" t="n">
        <v>370</v>
      </c>
      <c r="D1534" s="32" t="n">
        <v>1</v>
      </c>
      <c r="E1534" s="33" t="n">
        <f aca="false">(C1534*2.7)</f>
        <v>999</v>
      </c>
    </row>
    <row r="1535" customFormat="false" ht="14.15" hidden="false" customHeight="false" outlineLevel="0" collapsed="false">
      <c r="A1535" s="29" t="s">
        <v>1577</v>
      </c>
      <c r="B1535" s="30" t="s">
        <v>3961</v>
      </c>
      <c r="C1535" s="31" t="n">
        <v>370</v>
      </c>
      <c r="D1535" s="32" t="n">
        <v>1</v>
      </c>
      <c r="E1535" s="33" t="n">
        <f aca="false">(C1535*2.7)</f>
        <v>999</v>
      </c>
    </row>
    <row r="1536" customFormat="false" ht="14.15" hidden="false" customHeight="false" outlineLevel="0" collapsed="false">
      <c r="A1536" s="29" t="s">
        <v>1578</v>
      </c>
      <c r="B1536" s="30" t="s">
        <v>3962</v>
      </c>
      <c r="C1536" s="31" t="n">
        <v>370</v>
      </c>
      <c r="D1536" s="32" t="n">
        <v>1</v>
      </c>
      <c r="E1536" s="33" t="n">
        <f aca="false">(C1536*2.7)</f>
        <v>999</v>
      </c>
    </row>
    <row r="1537" customFormat="false" ht="14.15" hidden="false" customHeight="false" outlineLevel="0" collapsed="false">
      <c r="A1537" s="29" t="s">
        <v>1579</v>
      </c>
      <c r="B1537" s="30" t="s">
        <v>3963</v>
      </c>
      <c r="C1537" s="31" t="n">
        <v>370</v>
      </c>
      <c r="D1537" s="32" t="n">
        <v>1</v>
      </c>
      <c r="E1537" s="33" t="n">
        <f aca="false">(C1537*2.7)</f>
        <v>999</v>
      </c>
    </row>
    <row r="1538" customFormat="false" ht="14.15" hidden="false" customHeight="false" outlineLevel="0" collapsed="false">
      <c r="A1538" s="29" t="s">
        <v>1580</v>
      </c>
      <c r="B1538" s="30" t="s">
        <v>3964</v>
      </c>
      <c r="C1538" s="31" t="n">
        <v>370</v>
      </c>
      <c r="D1538" s="32" t="n">
        <v>1</v>
      </c>
      <c r="E1538" s="33" t="n">
        <f aca="false">(C1538*2.7)</f>
        <v>999</v>
      </c>
    </row>
    <row r="1539" customFormat="false" ht="14.15" hidden="false" customHeight="false" outlineLevel="0" collapsed="false">
      <c r="A1539" s="29" t="s">
        <v>1581</v>
      </c>
      <c r="B1539" s="30" t="s">
        <v>3965</v>
      </c>
      <c r="C1539" s="31" t="n">
        <v>370</v>
      </c>
      <c r="D1539" s="32" t="n">
        <v>1</v>
      </c>
      <c r="E1539" s="33" t="n">
        <f aca="false">(C1539*2.7)</f>
        <v>999</v>
      </c>
    </row>
    <row r="1540" customFormat="false" ht="14.15" hidden="false" customHeight="false" outlineLevel="0" collapsed="false">
      <c r="A1540" s="29" t="s">
        <v>1582</v>
      </c>
      <c r="B1540" s="30" t="s">
        <v>3966</v>
      </c>
      <c r="C1540" s="31" t="n">
        <v>370</v>
      </c>
      <c r="D1540" s="32" t="n">
        <v>1</v>
      </c>
      <c r="E1540" s="33" t="n">
        <f aca="false">(C1540*2.7)</f>
        <v>999</v>
      </c>
    </row>
    <row r="1541" customFormat="false" ht="14.15" hidden="false" customHeight="false" outlineLevel="0" collapsed="false">
      <c r="A1541" s="29" t="s">
        <v>1583</v>
      </c>
      <c r="B1541" s="30" t="s">
        <v>3967</v>
      </c>
      <c r="C1541" s="31" t="n">
        <v>370</v>
      </c>
      <c r="D1541" s="32" t="n">
        <v>1</v>
      </c>
      <c r="E1541" s="33" t="n">
        <f aca="false">(C1541*2.7)</f>
        <v>999</v>
      </c>
    </row>
    <row r="1542" customFormat="false" ht="26.85" hidden="false" customHeight="false" outlineLevel="0" collapsed="false">
      <c r="A1542" s="29" t="s">
        <v>1584</v>
      </c>
      <c r="B1542" s="30" t="s">
        <v>3968</v>
      </c>
      <c r="C1542" s="31" t="n">
        <v>520</v>
      </c>
      <c r="D1542" s="32" t="n">
        <v>1</v>
      </c>
      <c r="E1542" s="33" t="n">
        <f aca="false">(C1542*2.48)</f>
        <v>1289.6</v>
      </c>
    </row>
    <row r="1543" customFormat="false" ht="14.15" hidden="false" customHeight="false" outlineLevel="0" collapsed="false">
      <c r="A1543" s="29" t="s">
        <v>1585</v>
      </c>
      <c r="B1543" s="30" t="s">
        <v>3969</v>
      </c>
      <c r="C1543" s="31" t="n">
        <v>520</v>
      </c>
      <c r="D1543" s="32" t="n">
        <v>1</v>
      </c>
      <c r="E1543" s="33" t="n">
        <f aca="false">(C1543*2.48)</f>
        <v>1289.6</v>
      </c>
    </row>
    <row r="1544" customFormat="false" ht="14.15" hidden="false" customHeight="false" outlineLevel="0" collapsed="false">
      <c r="A1544" s="29" t="s">
        <v>1586</v>
      </c>
      <c r="B1544" s="30" t="s">
        <v>3970</v>
      </c>
      <c r="C1544" s="31" t="n">
        <v>520</v>
      </c>
      <c r="D1544" s="32" t="n">
        <v>1</v>
      </c>
      <c r="E1544" s="33" t="n">
        <f aca="false">(C1544*2.48)</f>
        <v>1289.6</v>
      </c>
    </row>
    <row r="1545" customFormat="false" ht="14.15" hidden="false" customHeight="false" outlineLevel="0" collapsed="false">
      <c r="A1545" s="29" t="s">
        <v>1587</v>
      </c>
      <c r="B1545" s="30" t="s">
        <v>3971</v>
      </c>
      <c r="C1545" s="31" t="n">
        <v>520</v>
      </c>
      <c r="D1545" s="32" t="n">
        <v>1</v>
      </c>
      <c r="E1545" s="33" t="n">
        <f aca="false">(C1545*2.48)</f>
        <v>1289.6</v>
      </c>
    </row>
    <row r="1546" customFormat="false" ht="14.15" hidden="false" customHeight="false" outlineLevel="0" collapsed="false">
      <c r="A1546" s="29" t="s">
        <v>1588</v>
      </c>
      <c r="B1546" s="30" t="s">
        <v>3972</v>
      </c>
      <c r="C1546" s="31" t="n">
        <v>520</v>
      </c>
      <c r="D1546" s="32" t="n">
        <v>1</v>
      </c>
      <c r="E1546" s="33" t="n">
        <f aca="false">(C1546*2.48)</f>
        <v>1289.6</v>
      </c>
    </row>
    <row r="1547" customFormat="false" ht="26.85" hidden="false" customHeight="false" outlineLevel="0" collapsed="false">
      <c r="A1547" s="29" t="s">
        <v>1589</v>
      </c>
      <c r="B1547" s="30" t="s">
        <v>3973</v>
      </c>
      <c r="C1547" s="31" t="n">
        <v>520</v>
      </c>
      <c r="D1547" s="32" t="n">
        <v>1</v>
      </c>
      <c r="E1547" s="33" t="n">
        <f aca="false">(C1547*2.48)</f>
        <v>1289.6</v>
      </c>
    </row>
    <row r="1548" customFormat="false" ht="52.2" hidden="false" customHeight="false" outlineLevel="0" collapsed="false">
      <c r="A1548" s="29" t="s">
        <v>1590</v>
      </c>
      <c r="B1548" s="30" t="s">
        <v>3974</v>
      </c>
      <c r="C1548" s="31" t="n">
        <v>750</v>
      </c>
      <c r="D1548" s="30" t="s">
        <v>1246</v>
      </c>
      <c r="E1548" s="33" t="n">
        <f aca="false">(C1548*2)</f>
        <v>1500</v>
      </c>
    </row>
    <row r="1549" customFormat="false" ht="39.55" hidden="false" customHeight="false" outlineLevel="0" collapsed="false">
      <c r="A1549" s="29" t="s">
        <v>1591</v>
      </c>
      <c r="B1549" s="30" t="s">
        <v>3975</v>
      </c>
      <c r="C1549" s="31" t="n">
        <v>400</v>
      </c>
      <c r="D1549" s="32" t="n">
        <v>1</v>
      </c>
      <c r="E1549" s="33" t="n">
        <f aca="false">(C1549*2.55)</f>
        <v>1020</v>
      </c>
    </row>
    <row r="1550" customFormat="false" ht="14.15" hidden="false" customHeight="false" outlineLevel="0" collapsed="false">
      <c r="A1550" s="29" t="s">
        <v>1592</v>
      </c>
      <c r="B1550" s="30" t="s">
        <v>3976</v>
      </c>
      <c r="C1550" s="31" t="n">
        <v>450</v>
      </c>
      <c r="D1550" s="30" t="s">
        <v>271</v>
      </c>
      <c r="E1550" s="33" t="n">
        <f aca="false">(C1550*2.5)</f>
        <v>1125</v>
      </c>
    </row>
    <row r="1551" customFormat="false" ht="14.15" hidden="false" customHeight="false" outlineLevel="0" collapsed="false">
      <c r="A1551" s="29" t="s">
        <v>1593</v>
      </c>
      <c r="B1551" s="30" t="s">
        <v>3977</v>
      </c>
      <c r="C1551" s="31" t="n">
        <v>390</v>
      </c>
      <c r="D1551" s="32" t="n">
        <v>1</v>
      </c>
      <c r="E1551" s="33" t="n">
        <f aca="false">(C1551*2.55)</f>
        <v>994.5</v>
      </c>
    </row>
    <row r="1552" customFormat="false" ht="14.15" hidden="false" customHeight="false" outlineLevel="0" collapsed="false">
      <c r="A1552" s="29" t="s">
        <v>1594</v>
      </c>
      <c r="B1552" s="30" t="s">
        <v>3978</v>
      </c>
      <c r="C1552" s="35" t="n">
        <v>14370</v>
      </c>
      <c r="D1552" s="30" t="s">
        <v>73</v>
      </c>
      <c r="E1552" s="33" t="n">
        <f aca="false">(C1552*1.2)</f>
        <v>17244</v>
      </c>
    </row>
    <row r="1553" customFormat="false" ht="14.15" hidden="false" customHeight="false" outlineLevel="0" collapsed="false">
      <c r="A1553" s="29" t="s">
        <v>1595</v>
      </c>
      <c r="B1553" s="30" t="s">
        <v>3980</v>
      </c>
      <c r="C1553" s="31" t="n">
        <v>370</v>
      </c>
      <c r="D1553" s="32" t="n">
        <v>1</v>
      </c>
      <c r="E1553" s="33" t="n">
        <f aca="false">(C1553*2.7)</f>
        <v>999</v>
      </c>
    </row>
    <row r="1554" customFormat="false" ht="14.15" hidden="false" customHeight="false" outlineLevel="0" collapsed="false">
      <c r="A1554" s="29" t="s">
        <v>1596</v>
      </c>
      <c r="B1554" s="30" t="s">
        <v>3981</v>
      </c>
      <c r="C1554" s="31" t="n">
        <v>695</v>
      </c>
      <c r="D1554" s="32" t="n">
        <v>1</v>
      </c>
      <c r="E1554" s="33" t="n">
        <f aca="false">(C1554*2)</f>
        <v>1390</v>
      </c>
    </row>
    <row r="1555" customFormat="false" ht="14.15" hidden="false" customHeight="false" outlineLevel="0" collapsed="false">
      <c r="A1555" s="29" t="s">
        <v>1597</v>
      </c>
      <c r="B1555" s="30" t="s">
        <v>3982</v>
      </c>
      <c r="C1555" s="35" t="n">
        <v>1565</v>
      </c>
      <c r="D1555" s="32" t="n">
        <v>1</v>
      </c>
      <c r="E1555" s="33" t="n">
        <f aca="false">(C1555*1.46)</f>
        <v>2284.9</v>
      </c>
    </row>
    <row r="1556" customFormat="false" ht="14.15" hidden="false" customHeight="false" outlineLevel="0" collapsed="false">
      <c r="A1556" s="29" t="s">
        <v>1598</v>
      </c>
      <c r="B1556" s="30" t="s">
        <v>3984</v>
      </c>
      <c r="C1556" s="31" t="n">
        <v>370</v>
      </c>
      <c r="D1556" s="32" t="n">
        <v>1</v>
      </c>
      <c r="E1556" s="33" t="n">
        <f aca="false">(C1556*2.7)</f>
        <v>999</v>
      </c>
    </row>
    <row r="1557" customFormat="false" ht="14.15" hidden="false" customHeight="false" outlineLevel="0" collapsed="false">
      <c r="A1557" s="29" t="s">
        <v>1599</v>
      </c>
      <c r="B1557" s="30" t="s">
        <v>3985</v>
      </c>
      <c r="C1557" s="31" t="n">
        <v>520</v>
      </c>
      <c r="D1557" s="32" t="n">
        <v>1</v>
      </c>
      <c r="E1557" s="33" t="n">
        <f aca="false">(C1557*2.48)</f>
        <v>1289.6</v>
      </c>
    </row>
    <row r="1558" customFormat="false" ht="26.85" hidden="false" customHeight="false" outlineLevel="0" collapsed="false">
      <c r="A1558" s="29" t="s">
        <v>1600</v>
      </c>
      <c r="B1558" s="30" t="s">
        <v>3986</v>
      </c>
      <c r="C1558" s="35" t="n">
        <v>1900</v>
      </c>
      <c r="D1558" s="30" t="s">
        <v>271</v>
      </c>
      <c r="E1558" s="33" t="n">
        <f aca="false">(C1558*1.4)</f>
        <v>2660</v>
      </c>
    </row>
    <row r="1559" customFormat="false" ht="14.15" hidden="false" customHeight="false" outlineLevel="0" collapsed="false">
      <c r="A1559" s="29" t="s">
        <v>1601</v>
      </c>
      <c r="B1559" s="30" t="s">
        <v>3987</v>
      </c>
      <c r="C1559" s="35" t="n">
        <v>1900</v>
      </c>
      <c r="D1559" s="30" t="s">
        <v>271</v>
      </c>
      <c r="E1559" s="33" t="n">
        <f aca="false">(C1559*1.4)</f>
        <v>2660</v>
      </c>
    </row>
    <row r="1560" customFormat="false" ht="14.15" hidden="false" customHeight="false" outlineLevel="0" collapsed="false">
      <c r="A1560" s="29" t="s">
        <v>1602</v>
      </c>
      <c r="B1560" s="30" t="s">
        <v>3988</v>
      </c>
      <c r="C1560" s="35" t="n">
        <v>1120</v>
      </c>
      <c r="D1560" s="32" t="n">
        <v>1</v>
      </c>
      <c r="E1560" s="33" t="n">
        <f aca="false">(C1560*1.66)</f>
        <v>1859.2</v>
      </c>
    </row>
    <row r="1561" customFormat="false" ht="14.15" hidden="false" customHeight="false" outlineLevel="0" collapsed="false">
      <c r="A1561" s="29" t="s">
        <v>1603</v>
      </c>
      <c r="B1561" s="30" t="s">
        <v>3989</v>
      </c>
      <c r="C1561" s="35" t="n">
        <v>1120</v>
      </c>
      <c r="D1561" s="32" t="n">
        <v>1</v>
      </c>
      <c r="E1561" s="33" t="n">
        <f aca="false">(C1561*1.66)</f>
        <v>1859.2</v>
      </c>
    </row>
    <row r="1562" customFormat="false" ht="14.15" hidden="false" customHeight="false" outlineLevel="0" collapsed="false">
      <c r="A1562" s="29" t="s">
        <v>1604</v>
      </c>
      <c r="B1562" s="30" t="s">
        <v>3990</v>
      </c>
      <c r="C1562" s="35" t="n">
        <v>1120</v>
      </c>
      <c r="D1562" s="32" t="n">
        <v>1</v>
      </c>
      <c r="E1562" s="33" t="n">
        <f aca="false">(C1562*1.66)</f>
        <v>1859.2</v>
      </c>
    </row>
    <row r="1563" customFormat="false" ht="26.85" hidden="false" customHeight="false" outlineLevel="0" collapsed="false">
      <c r="A1563" s="29" t="s">
        <v>1605</v>
      </c>
      <c r="B1563" s="30" t="s">
        <v>3991</v>
      </c>
      <c r="C1563" s="31" t="n">
        <v>610</v>
      </c>
      <c r="D1563" s="32" t="n">
        <v>1</v>
      </c>
      <c r="E1563" s="33" t="n">
        <f aca="false">(C1563*2.19)</f>
        <v>1335.9</v>
      </c>
    </row>
    <row r="1564" customFormat="false" ht="14.15" hidden="false" customHeight="false" outlineLevel="0" collapsed="false">
      <c r="A1564" s="29" t="s">
        <v>1606</v>
      </c>
      <c r="B1564" s="30" t="s">
        <v>3992</v>
      </c>
      <c r="C1564" s="31" t="n">
        <v>390</v>
      </c>
      <c r="D1564" s="30" t="s">
        <v>271</v>
      </c>
      <c r="E1564" s="33" t="n">
        <f aca="false">(C1564*2.55)</f>
        <v>994.5</v>
      </c>
    </row>
    <row r="1565" customFormat="false" ht="14.15" hidden="false" customHeight="false" outlineLevel="0" collapsed="false">
      <c r="A1565" s="29" t="s">
        <v>1607</v>
      </c>
      <c r="B1565" s="30" t="s">
        <v>3993</v>
      </c>
      <c r="C1565" s="35" t="n">
        <v>1120</v>
      </c>
      <c r="D1565" s="30" t="s">
        <v>271</v>
      </c>
      <c r="E1565" s="33" t="n">
        <f aca="false">(C1565*1.66)</f>
        <v>1859.2</v>
      </c>
    </row>
    <row r="1566" customFormat="false" ht="14.15" hidden="false" customHeight="false" outlineLevel="0" collapsed="false">
      <c r="A1566" s="29" t="s">
        <v>1608</v>
      </c>
      <c r="B1566" s="30" t="s">
        <v>3994</v>
      </c>
      <c r="C1566" s="35" t="n">
        <v>1120</v>
      </c>
      <c r="D1566" s="30" t="s">
        <v>271</v>
      </c>
      <c r="E1566" s="33" t="n">
        <f aca="false">(C1566*1.66)</f>
        <v>1859.2</v>
      </c>
    </row>
    <row r="1567" customFormat="false" ht="26.85" hidden="false" customHeight="false" outlineLevel="0" collapsed="false">
      <c r="A1567" s="29" t="s">
        <v>1609</v>
      </c>
      <c r="B1567" s="30" t="s">
        <v>3995</v>
      </c>
      <c r="C1567" s="35" t="n">
        <v>1120</v>
      </c>
      <c r="D1567" s="30" t="s">
        <v>271</v>
      </c>
      <c r="E1567" s="33" t="n">
        <f aca="false">(C1567*1.66)</f>
        <v>1859.2</v>
      </c>
    </row>
    <row r="1568" customFormat="false" ht="26.85" hidden="false" customHeight="false" outlineLevel="0" collapsed="false">
      <c r="A1568" s="29" t="s">
        <v>1610</v>
      </c>
      <c r="B1568" s="30" t="s">
        <v>3996</v>
      </c>
      <c r="C1568" s="31" t="n">
        <v>520</v>
      </c>
      <c r="D1568" s="32" t="n">
        <v>1</v>
      </c>
      <c r="E1568" s="33" t="n">
        <f aca="false">(C1568*2.48)</f>
        <v>1289.6</v>
      </c>
    </row>
    <row r="1569" customFormat="false" ht="26.85" hidden="false" customHeight="false" outlineLevel="0" collapsed="false">
      <c r="A1569" s="29" t="s">
        <v>1611</v>
      </c>
      <c r="B1569" s="30" t="s">
        <v>3997</v>
      </c>
      <c r="C1569" s="31" t="n">
        <v>520</v>
      </c>
      <c r="D1569" s="30" t="s">
        <v>271</v>
      </c>
      <c r="E1569" s="33" t="n">
        <f aca="false">(C1569*2.48)</f>
        <v>1289.6</v>
      </c>
    </row>
    <row r="1570" customFormat="false" ht="14.15" hidden="false" customHeight="false" outlineLevel="0" collapsed="false">
      <c r="A1570" s="29" t="s">
        <v>1612</v>
      </c>
      <c r="B1570" s="30" t="s">
        <v>3998</v>
      </c>
      <c r="C1570" s="31" t="n">
        <v>520</v>
      </c>
      <c r="D1570" s="32" t="n">
        <v>1</v>
      </c>
      <c r="E1570" s="33" t="n">
        <f aca="false">(C1570*2.48)</f>
        <v>1289.6</v>
      </c>
    </row>
    <row r="1571" customFormat="false" ht="14.15" hidden="false" customHeight="false" outlineLevel="0" collapsed="false">
      <c r="A1571" s="29" t="s">
        <v>1613</v>
      </c>
      <c r="B1571" s="30" t="s">
        <v>3999</v>
      </c>
      <c r="C1571" s="31" t="n">
        <v>390</v>
      </c>
      <c r="D1571" s="30" t="s">
        <v>271</v>
      </c>
      <c r="E1571" s="33" t="n">
        <f aca="false">(C1571*2.55)</f>
        <v>994.5</v>
      </c>
    </row>
    <row r="1572" customFormat="false" ht="26.85" hidden="false" customHeight="false" outlineLevel="0" collapsed="false">
      <c r="A1572" s="29" t="s">
        <v>1614</v>
      </c>
      <c r="B1572" s="30" t="s">
        <v>4000</v>
      </c>
      <c r="C1572" s="31" t="n">
        <v>450</v>
      </c>
      <c r="D1572" s="32" t="n">
        <v>1</v>
      </c>
      <c r="E1572" s="33" t="n">
        <f aca="false">(C1572*2.5)</f>
        <v>1125</v>
      </c>
    </row>
    <row r="1573" customFormat="false" ht="14.15" hidden="false" customHeight="false" outlineLevel="0" collapsed="false">
      <c r="A1573" s="29" t="s">
        <v>1615</v>
      </c>
      <c r="B1573" s="30" t="s">
        <v>4001</v>
      </c>
      <c r="C1573" s="31" t="n">
        <v>390</v>
      </c>
      <c r="D1573" s="32" t="n">
        <v>1</v>
      </c>
      <c r="E1573" s="33" t="n">
        <f aca="false">(C1573*2.55)</f>
        <v>994.5</v>
      </c>
    </row>
    <row r="1574" customFormat="false" ht="14.15" hidden="false" customHeight="false" outlineLevel="0" collapsed="false">
      <c r="A1574" s="29" t="s">
        <v>1616</v>
      </c>
      <c r="B1574" s="30" t="s">
        <v>4002</v>
      </c>
      <c r="C1574" s="31" t="n">
        <v>520</v>
      </c>
      <c r="D1574" s="32" t="n">
        <v>1</v>
      </c>
      <c r="E1574" s="33" t="n">
        <f aca="false">(C1574*2.48)</f>
        <v>1289.6</v>
      </c>
    </row>
    <row r="1575" customFormat="false" ht="14.15" hidden="false" customHeight="false" outlineLevel="0" collapsed="false">
      <c r="A1575" s="29" t="s">
        <v>1617</v>
      </c>
      <c r="B1575" s="30" t="s">
        <v>4003</v>
      </c>
      <c r="C1575" s="31" t="n">
        <v>390</v>
      </c>
      <c r="D1575" s="32" t="n">
        <v>1</v>
      </c>
      <c r="E1575" s="33" t="n">
        <f aca="false">(C1575*2.55)</f>
        <v>994.5</v>
      </c>
    </row>
    <row r="1576" customFormat="false" ht="14.15" hidden="false" customHeight="false" outlineLevel="0" collapsed="false">
      <c r="A1576" s="29" t="s">
        <v>1618</v>
      </c>
      <c r="B1576" s="30" t="s">
        <v>4004</v>
      </c>
      <c r="C1576" s="31" t="n">
        <v>390</v>
      </c>
      <c r="D1576" s="32" t="n">
        <v>1</v>
      </c>
      <c r="E1576" s="33" t="n">
        <f aca="false">(C1576*2.55)</f>
        <v>994.5</v>
      </c>
    </row>
    <row r="1577" customFormat="false" ht="26.85" hidden="false" customHeight="false" outlineLevel="0" collapsed="false">
      <c r="A1577" s="29" t="s">
        <v>1619</v>
      </c>
      <c r="B1577" s="30" t="s">
        <v>4005</v>
      </c>
      <c r="C1577" s="31" t="n">
        <v>520</v>
      </c>
      <c r="D1577" s="32" t="n">
        <v>1</v>
      </c>
      <c r="E1577" s="33" t="n">
        <f aca="false">(C1577*2.48)</f>
        <v>1289.6</v>
      </c>
    </row>
    <row r="1578" customFormat="false" ht="26.85" hidden="false" customHeight="false" outlineLevel="0" collapsed="false">
      <c r="A1578" s="29" t="s">
        <v>1620</v>
      </c>
      <c r="B1578" s="30" t="s">
        <v>4006</v>
      </c>
      <c r="C1578" s="31" t="n">
        <v>520</v>
      </c>
      <c r="D1578" s="32" t="n">
        <v>1</v>
      </c>
      <c r="E1578" s="33" t="n">
        <f aca="false">(C1578*2.48)</f>
        <v>1289.6</v>
      </c>
    </row>
    <row r="1579" customFormat="false" ht="26.85" hidden="false" customHeight="false" outlineLevel="0" collapsed="false">
      <c r="A1579" s="29" t="s">
        <v>1621</v>
      </c>
      <c r="B1579" s="30" t="s">
        <v>4007</v>
      </c>
      <c r="C1579" s="31" t="n">
        <v>520</v>
      </c>
      <c r="D1579" s="32" t="n">
        <v>1</v>
      </c>
      <c r="E1579" s="33" t="n">
        <f aca="false">(C1579*2.48)</f>
        <v>1289.6</v>
      </c>
    </row>
    <row r="1580" customFormat="false" ht="14.15" hidden="false" customHeight="false" outlineLevel="0" collapsed="false">
      <c r="A1580" s="29" t="s">
        <v>1622</v>
      </c>
      <c r="B1580" s="30" t="s">
        <v>4008</v>
      </c>
      <c r="C1580" s="31" t="n">
        <v>390</v>
      </c>
      <c r="D1580" s="32" t="n">
        <v>1</v>
      </c>
      <c r="E1580" s="33" t="n">
        <f aca="false">(C1580*2.55)</f>
        <v>994.5</v>
      </c>
    </row>
    <row r="1581" customFormat="false" ht="14.15" hidden="false" customHeight="false" outlineLevel="0" collapsed="false">
      <c r="A1581" s="29" t="s">
        <v>1623</v>
      </c>
      <c r="B1581" s="30" t="s">
        <v>4009</v>
      </c>
      <c r="C1581" s="31" t="n">
        <v>520</v>
      </c>
      <c r="D1581" s="32" t="n">
        <v>1</v>
      </c>
      <c r="E1581" s="33" t="n">
        <f aca="false">(C1581*2.48)</f>
        <v>1289.6</v>
      </c>
    </row>
    <row r="1582" customFormat="false" ht="14.15" hidden="false" customHeight="false" outlineLevel="0" collapsed="false">
      <c r="A1582" s="29" t="s">
        <v>1624</v>
      </c>
      <c r="B1582" s="30" t="s">
        <v>4010</v>
      </c>
      <c r="C1582" s="35" t="n">
        <v>1120</v>
      </c>
      <c r="D1582" s="32" t="n">
        <v>1</v>
      </c>
      <c r="E1582" s="33" t="n">
        <f aca="false">(C1582*1.66)</f>
        <v>1859.2</v>
      </c>
    </row>
    <row r="1583" customFormat="false" ht="14.15" hidden="false" customHeight="false" outlineLevel="0" collapsed="false">
      <c r="A1583" s="29" t="s">
        <v>1625</v>
      </c>
      <c r="B1583" s="30" t="s">
        <v>4011</v>
      </c>
      <c r="C1583" s="35" t="n">
        <v>1120</v>
      </c>
      <c r="D1583" s="32" t="n">
        <v>1</v>
      </c>
      <c r="E1583" s="33" t="n">
        <f aca="false">(C1583*1.66)</f>
        <v>1859.2</v>
      </c>
    </row>
    <row r="1584" customFormat="false" ht="14.15" hidden="false" customHeight="false" outlineLevel="0" collapsed="false">
      <c r="A1584" s="29" t="s">
        <v>1626</v>
      </c>
      <c r="B1584" s="30" t="s">
        <v>4012</v>
      </c>
      <c r="C1584" s="35" t="n">
        <v>1120</v>
      </c>
      <c r="D1584" s="32" t="n">
        <v>1</v>
      </c>
      <c r="E1584" s="33" t="n">
        <f aca="false">(C1584*1.66)</f>
        <v>1859.2</v>
      </c>
    </row>
    <row r="1585" customFormat="false" ht="14.15" hidden="false" customHeight="false" outlineLevel="0" collapsed="false">
      <c r="A1585" s="29" t="s">
        <v>1627</v>
      </c>
      <c r="B1585" s="30" t="s">
        <v>4013</v>
      </c>
      <c r="C1585" s="35" t="n">
        <v>1120</v>
      </c>
      <c r="D1585" s="32" t="n">
        <v>1</v>
      </c>
      <c r="E1585" s="33" t="n">
        <f aca="false">(C1585*1.66)</f>
        <v>1859.2</v>
      </c>
    </row>
    <row r="1586" customFormat="false" ht="14.15" hidden="false" customHeight="false" outlineLevel="0" collapsed="false">
      <c r="A1586" s="29" t="s">
        <v>1628</v>
      </c>
      <c r="B1586" s="30" t="s">
        <v>4014</v>
      </c>
      <c r="C1586" s="35" t="n">
        <v>1120</v>
      </c>
      <c r="D1586" s="32" t="n">
        <v>1</v>
      </c>
      <c r="E1586" s="33" t="n">
        <f aca="false">(C1586*1.66)</f>
        <v>1859.2</v>
      </c>
    </row>
    <row r="1587" customFormat="false" ht="13.8" hidden="false" customHeight="false" outlineLevel="0" collapsed="false">
      <c r="A1587" s="29" t="s">
        <v>1629</v>
      </c>
      <c r="B1587" s="30" t="s">
        <v>4015</v>
      </c>
      <c r="C1587" s="31" t="n">
        <v>970</v>
      </c>
      <c r="D1587" s="32" t="n">
        <v>1</v>
      </c>
      <c r="E1587" s="33" t="n">
        <f aca="false">(C1587*1.8)</f>
        <v>1746</v>
      </c>
    </row>
    <row r="1588" customFormat="false" ht="39.55" hidden="false" customHeight="false" outlineLevel="0" collapsed="false">
      <c r="A1588" s="29" t="s">
        <v>1630</v>
      </c>
      <c r="B1588" s="30" t="s">
        <v>4016</v>
      </c>
      <c r="C1588" s="35" t="n">
        <v>1120</v>
      </c>
      <c r="D1588" s="32" t="n">
        <v>1</v>
      </c>
      <c r="E1588" s="33" t="n">
        <f aca="false">(C1588*1.66)</f>
        <v>1859.2</v>
      </c>
    </row>
    <row r="1589" customFormat="false" ht="39.55" hidden="false" customHeight="false" outlineLevel="0" collapsed="false">
      <c r="A1589" s="29" t="s">
        <v>1631</v>
      </c>
      <c r="B1589" s="30" t="s">
        <v>4017</v>
      </c>
      <c r="C1589" s="31" t="n">
        <v>520</v>
      </c>
      <c r="D1589" s="32" t="n">
        <v>1</v>
      </c>
      <c r="E1589" s="33" t="n">
        <f aca="false">(C1589*2.48)</f>
        <v>1289.6</v>
      </c>
    </row>
    <row r="1590" customFormat="false" ht="39.55" hidden="false" customHeight="false" outlineLevel="0" collapsed="false">
      <c r="A1590" s="29" t="s">
        <v>1632</v>
      </c>
      <c r="B1590" s="30" t="s">
        <v>4018</v>
      </c>
      <c r="C1590" s="31" t="n">
        <v>520</v>
      </c>
      <c r="D1590" s="32" t="n">
        <v>1</v>
      </c>
      <c r="E1590" s="33" t="n">
        <f aca="false">(C1590*2.48)</f>
        <v>1289.6</v>
      </c>
    </row>
    <row r="1591" customFormat="false" ht="26.85" hidden="false" customHeight="false" outlineLevel="0" collapsed="false">
      <c r="A1591" s="29" t="s">
        <v>1633</v>
      </c>
      <c r="B1591" s="30" t="s">
        <v>4019</v>
      </c>
      <c r="C1591" s="31" t="n">
        <v>520</v>
      </c>
      <c r="D1591" s="32" t="n">
        <v>1</v>
      </c>
      <c r="E1591" s="33" t="n">
        <f aca="false">(C1591*2.48)</f>
        <v>1289.6</v>
      </c>
    </row>
    <row r="1592" customFormat="false" ht="26.85" hidden="false" customHeight="false" outlineLevel="0" collapsed="false">
      <c r="A1592" s="29" t="s">
        <v>1634</v>
      </c>
      <c r="B1592" s="30" t="s">
        <v>4020</v>
      </c>
      <c r="C1592" s="31" t="n">
        <v>520</v>
      </c>
      <c r="D1592" s="30" t="s">
        <v>271</v>
      </c>
      <c r="E1592" s="33" t="n">
        <f aca="false">(C1592*2.48)</f>
        <v>1289.6</v>
      </c>
    </row>
    <row r="1593" customFormat="false" ht="39.55" hidden="false" customHeight="false" outlineLevel="0" collapsed="false">
      <c r="A1593" s="29" t="s">
        <v>1635</v>
      </c>
      <c r="B1593" s="30" t="s">
        <v>4021</v>
      </c>
      <c r="C1593" s="31" t="n">
        <v>520</v>
      </c>
      <c r="D1593" s="32" t="n">
        <v>1</v>
      </c>
      <c r="E1593" s="33" t="n">
        <f aca="false">(C1593*2.48)</f>
        <v>1289.6</v>
      </c>
    </row>
    <row r="1594" customFormat="false" ht="14.15" hidden="false" customHeight="false" outlineLevel="0" collapsed="false">
      <c r="A1594" s="29" t="s">
        <v>1636</v>
      </c>
      <c r="B1594" s="30" t="s">
        <v>4022</v>
      </c>
      <c r="C1594" s="31" t="n">
        <v>520</v>
      </c>
      <c r="D1594" s="30" t="s">
        <v>271</v>
      </c>
      <c r="E1594" s="33" t="n">
        <f aca="false">(C1594*2.48)</f>
        <v>1289.6</v>
      </c>
    </row>
    <row r="1595" customFormat="false" ht="52.2" hidden="false" customHeight="false" outlineLevel="0" collapsed="false">
      <c r="A1595" s="29" t="s">
        <v>1637</v>
      </c>
      <c r="B1595" s="30" t="s">
        <v>4023</v>
      </c>
      <c r="C1595" s="31" t="n">
        <v>520</v>
      </c>
      <c r="D1595" s="32" t="n">
        <v>1</v>
      </c>
      <c r="E1595" s="33" t="n">
        <f aca="false">(C1595*2.48)</f>
        <v>1289.6</v>
      </c>
    </row>
    <row r="1596" customFormat="false" ht="26.85" hidden="false" customHeight="false" outlineLevel="0" collapsed="false">
      <c r="A1596" s="29" t="s">
        <v>1638</v>
      </c>
      <c r="B1596" s="30" t="s">
        <v>4024</v>
      </c>
      <c r="C1596" s="31" t="n">
        <v>520</v>
      </c>
      <c r="D1596" s="32" t="n">
        <v>1</v>
      </c>
      <c r="E1596" s="33" t="n">
        <f aca="false">(C1596*2.48)</f>
        <v>1289.6</v>
      </c>
    </row>
    <row r="1597" customFormat="false" ht="14.15" hidden="false" customHeight="false" outlineLevel="0" collapsed="false">
      <c r="A1597" s="29" t="s">
        <v>1639</v>
      </c>
      <c r="B1597" s="30" t="s">
        <v>4025</v>
      </c>
      <c r="C1597" s="31" t="n">
        <v>520</v>
      </c>
      <c r="D1597" s="30" t="s">
        <v>271</v>
      </c>
      <c r="E1597" s="33" t="n">
        <f aca="false">(C1597*2.48)</f>
        <v>1289.6</v>
      </c>
    </row>
    <row r="1598" customFormat="false" ht="14.15" hidden="false" customHeight="false" outlineLevel="0" collapsed="false">
      <c r="A1598" s="29" t="s">
        <v>1640</v>
      </c>
      <c r="B1598" s="30" t="s">
        <v>4026</v>
      </c>
      <c r="C1598" s="31" t="n">
        <v>520</v>
      </c>
      <c r="D1598" s="30" t="s">
        <v>271</v>
      </c>
      <c r="E1598" s="33" t="n">
        <f aca="false">(C1598*2.48)</f>
        <v>1289.6</v>
      </c>
    </row>
    <row r="1599" customFormat="false" ht="14.15" hidden="false" customHeight="false" outlineLevel="0" collapsed="false">
      <c r="A1599" s="29" t="s">
        <v>1641</v>
      </c>
      <c r="B1599" s="30" t="s">
        <v>4027</v>
      </c>
      <c r="C1599" s="31" t="n">
        <v>520</v>
      </c>
      <c r="D1599" s="30" t="s">
        <v>271</v>
      </c>
      <c r="E1599" s="33" t="n">
        <f aca="false">(C1599*2.48)</f>
        <v>1289.6</v>
      </c>
    </row>
    <row r="1600" customFormat="false" ht="14.15" hidden="false" customHeight="false" outlineLevel="0" collapsed="false">
      <c r="A1600" s="29" t="s">
        <v>1642</v>
      </c>
      <c r="B1600" s="30" t="s">
        <v>4028</v>
      </c>
      <c r="C1600" s="31" t="n">
        <v>520</v>
      </c>
      <c r="D1600" s="30" t="s">
        <v>271</v>
      </c>
      <c r="E1600" s="33" t="n">
        <f aca="false">(C1600*2.48)</f>
        <v>1289.6</v>
      </c>
    </row>
    <row r="1601" customFormat="false" ht="14.15" hidden="false" customHeight="false" outlineLevel="0" collapsed="false">
      <c r="A1601" s="29" t="s">
        <v>1643</v>
      </c>
      <c r="B1601" s="30" t="s">
        <v>4029</v>
      </c>
      <c r="C1601" s="31" t="n">
        <v>520</v>
      </c>
      <c r="D1601" s="30" t="s">
        <v>271</v>
      </c>
      <c r="E1601" s="33" t="n">
        <f aca="false">(C1601*2.48)</f>
        <v>1289.6</v>
      </c>
    </row>
    <row r="1602" customFormat="false" ht="14.15" hidden="false" customHeight="false" outlineLevel="0" collapsed="false">
      <c r="A1602" s="29" t="s">
        <v>1644</v>
      </c>
      <c r="B1602" s="30" t="s">
        <v>4030</v>
      </c>
      <c r="C1602" s="31" t="n">
        <v>520</v>
      </c>
      <c r="D1602" s="32" t="n">
        <v>1</v>
      </c>
      <c r="E1602" s="33" t="n">
        <f aca="false">(C1602*2.48)</f>
        <v>1289.6</v>
      </c>
    </row>
    <row r="1603" customFormat="false" ht="14.15" hidden="false" customHeight="false" outlineLevel="0" collapsed="false">
      <c r="A1603" s="29" t="s">
        <v>1645</v>
      </c>
      <c r="B1603" s="30" t="s">
        <v>4031</v>
      </c>
      <c r="C1603" s="31" t="n">
        <v>520</v>
      </c>
      <c r="D1603" s="32" t="n">
        <v>1</v>
      </c>
      <c r="E1603" s="33" t="n">
        <f aca="false">(C1603*2.48)</f>
        <v>1289.6</v>
      </c>
    </row>
    <row r="1604" customFormat="false" ht="14.15" hidden="false" customHeight="false" outlineLevel="0" collapsed="false">
      <c r="A1604" s="29" t="s">
        <v>1646</v>
      </c>
      <c r="B1604" s="30" t="s">
        <v>4032</v>
      </c>
      <c r="C1604" s="31" t="n">
        <v>520</v>
      </c>
      <c r="D1604" s="30" t="s">
        <v>271</v>
      </c>
      <c r="E1604" s="33" t="n">
        <f aca="false">(C1604*2.48)</f>
        <v>1289.6</v>
      </c>
    </row>
    <row r="1605" customFormat="false" ht="14.15" hidden="false" customHeight="false" outlineLevel="0" collapsed="false">
      <c r="A1605" s="29" t="s">
        <v>1647</v>
      </c>
      <c r="B1605" s="30" t="s">
        <v>4033</v>
      </c>
      <c r="C1605" s="31" t="n">
        <v>520</v>
      </c>
      <c r="D1605" s="30" t="s">
        <v>271</v>
      </c>
      <c r="E1605" s="33" t="n">
        <f aca="false">(C1605*2.48)</f>
        <v>1289.6</v>
      </c>
    </row>
    <row r="1606" customFormat="false" ht="14.15" hidden="false" customHeight="false" outlineLevel="0" collapsed="false">
      <c r="A1606" s="29" t="s">
        <v>1648</v>
      </c>
      <c r="B1606" s="30" t="s">
        <v>4034</v>
      </c>
      <c r="C1606" s="31" t="n">
        <v>520</v>
      </c>
      <c r="D1606" s="32" t="n">
        <v>1</v>
      </c>
      <c r="E1606" s="33" t="n">
        <f aca="false">(C1606*2.48)</f>
        <v>1289.6</v>
      </c>
    </row>
    <row r="1607" customFormat="false" ht="14.15" hidden="false" customHeight="false" outlineLevel="0" collapsed="false">
      <c r="A1607" s="29" t="s">
        <v>1649</v>
      </c>
      <c r="B1607" s="30" t="s">
        <v>4035</v>
      </c>
      <c r="C1607" s="31" t="n">
        <v>390</v>
      </c>
      <c r="D1607" s="30" t="s">
        <v>271</v>
      </c>
      <c r="E1607" s="33" t="n">
        <f aca="false">(C1607*2.55)</f>
        <v>994.5</v>
      </c>
    </row>
    <row r="1608" customFormat="false" ht="14.15" hidden="false" customHeight="false" outlineLevel="0" collapsed="false">
      <c r="A1608" s="29" t="s">
        <v>1650</v>
      </c>
      <c r="B1608" s="30" t="s">
        <v>4036</v>
      </c>
      <c r="C1608" s="31" t="n">
        <v>390</v>
      </c>
      <c r="D1608" s="30" t="s">
        <v>271</v>
      </c>
      <c r="E1608" s="33" t="n">
        <f aca="false">(C1608*2.55)</f>
        <v>994.5</v>
      </c>
    </row>
    <row r="1609" customFormat="false" ht="26.85" hidden="false" customHeight="false" outlineLevel="0" collapsed="false">
      <c r="A1609" s="29" t="s">
        <v>1651</v>
      </c>
      <c r="B1609" s="30" t="s">
        <v>4037</v>
      </c>
      <c r="C1609" s="31" t="n">
        <v>520</v>
      </c>
      <c r="D1609" s="32" t="n">
        <v>1</v>
      </c>
      <c r="E1609" s="33" t="n">
        <f aca="false">(C1609*2.48)</f>
        <v>1289.6</v>
      </c>
    </row>
    <row r="1610" customFormat="false" ht="26.85" hidden="false" customHeight="false" outlineLevel="0" collapsed="false">
      <c r="A1610" s="29" t="s">
        <v>1652</v>
      </c>
      <c r="B1610" s="30" t="s">
        <v>4038</v>
      </c>
      <c r="C1610" s="31" t="n">
        <v>390</v>
      </c>
      <c r="D1610" s="32" t="n">
        <v>1</v>
      </c>
      <c r="E1610" s="33" t="n">
        <f aca="false">(C1610*2.55)</f>
        <v>994.5</v>
      </c>
    </row>
    <row r="1611" customFormat="false" ht="14.15" hidden="false" customHeight="false" outlineLevel="0" collapsed="false">
      <c r="A1611" s="29" t="s">
        <v>1653</v>
      </c>
      <c r="B1611" s="30" t="s">
        <v>4039</v>
      </c>
      <c r="C1611" s="35" t="n">
        <v>1925</v>
      </c>
      <c r="D1611" s="30" t="s">
        <v>56</v>
      </c>
      <c r="E1611" s="33" t="n">
        <f aca="false">(C1611*1.4)</f>
        <v>2695</v>
      </c>
    </row>
    <row r="1612" customFormat="false" ht="14.15" hidden="false" customHeight="false" outlineLevel="0" collapsed="false">
      <c r="A1612" s="29" t="s">
        <v>1654</v>
      </c>
      <c r="B1612" s="30" t="s">
        <v>4041</v>
      </c>
      <c r="C1612" s="35" t="n">
        <v>1665</v>
      </c>
      <c r="D1612" s="32" t="n">
        <v>1</v>
      </c>
      <c r="E1612" s="33" t="n">
        <f aca="false">(C1612*1.4)</f>
        <v>2331</v>
      </c>
    </row>
    <row r="1613" customFormat="false" ht="14.15" hidden="false" customHeight="false" outlineLevel="0" collapsed="false">
      <c r="A1613" s="29" t="s">
        <v>1655</v>
      </c>
      <c r="B1613" s="30" t="s">
        <v>4042</v>
      </c>
      <c r="C1613" s="35" t="n">
        <v>1665</v>
      </c>
      <c r="D1613" s="32" t="n">
        <v>1</v>
      </c>
      <c r="E1613" s="33" t="n">
        <f aca="false">(C1613*1.4)</f>
        <v>2331</v>
      </c>
    </row>
    <row r="1614" customFormat="false" ht="14.15" hidden="false" customHeight="false" outlineLevel="0" collapsed="false">
      <c r="A1614" s="29" t="s">
        <v>1656</v>
      </c>
      <c r="B1614" s="30" t="s">
        <v>4043</v>
      </c>
      <c r="C1614" s="35" t="n">
        <v>1755</v>
      </c>
      <c r="D1614" s="32" t="n">
        <v>1</v>
      </c>
      <c r="E1614" s="33" t="n">
        <f aca="false">(C1614*1.4)</f>
        <v>2457</v>
      </c>
    </row>
    <row r="1615" customFormat="false" ht="26.85" hidden="false" customHeight="false" outlineLevel="0" collapsed="false">
      <c r="A1615" s="29" t="s">
        <v>1657</v>
      </c>
      <c r="B1615" s="30" t="s">
        <v>4045</v>
      </c>
      <c r="C1615" s="31" t="n">
        <v>330</v>
      </c>
      <c r="D1615" s="30" t="s">
        <v>73</v>
      </c>
      <c r="E1615" s="33" t="n">
        <f aca="false">(C1615*3)</f>
        <v>990</v>
      </c>
    </row>
    <row r="1616" customFormat="false" ht="26.85" hidden="false" customHeight="false" outlineLevel="0" collapsed="false">
      <c r="A1616" s="29" t="s">
        <v>1658</v>
      </c>
      <c r="B1616" s="30" t="s">
        <v>4046</v>
      </c>
      <c r="C1616" s="35" t="n">
        <v>1450</v>
      </c>
      <c r="D1616" s="30" t="s">
        <v>271</v>
      </c>
      <c r="E1616" s="33" t="n">
        <f aca="false">(C1616*1.5)</f>
        <v>2175</v>
      </c>
    </row>
    <row r="1617" customFormat="false" ht="14.15" hidden="false" customHeight="false" outlineLevel="0" collapsed="false">
      <c r="A1617" s="29" t="s">
        <v>1659</v>
      </c>
      <c r="B1617" s="30" t="s">
        <v>4048</v>
      </c>
      <c r="C1617" s="31" t="n">
        <v>465</v>
      </c>
      <c r="D1617" s="30" t="s">
        <v>271</v>
      </c>
      <c r="E1617" s="33" t="n">
        <f aca="false">(C1617*2.5)</f>
        <v>1162.5</v>
      </c>
    </row>
    <row r="1618" customFormat="false" ht="14.15" hidden="false" customHeight="false" outlineLevel="0" collapsed="false">
      <c r="A1618" s="29" t="s">
        <v>1660</v>
      </c>
      <c r="B1618" s="30" t="s">
        <v>4049</v>
      </c>
      <c r="C1618" s="35" t="n">
        <v>1450</v>
      </c>
      <c r="D1618" s="30" t="s">
        <v>271</v>
      </c>
      <c r="E1618" s="33" t="n">
        <f aca="false">(C1618*1.5)</f>
        <v>2175</v>
      </c>
    </row>
    <row r="1619" customFormat="false" ht="14.15" hidden="false" customHeight="false" outlineLevel="0" collapsed="false">
      <c r="A1619" s="29" t="s">
        <v>1661</v>
      </c>
      <c r="B1619" s="30" t="s">
        <v>4050</v>
      </c>
      <c r="C1619" s="35" t="n">
        <v>1450</v>
      </c>
      <c r="D1619" s="30" t="s">
        <v>271</v>
      </c>
      <c r="E1619" s="33" t="n">
        <f aca="false">(C1619*1.5)</f>
        <v>2175</v>
      </c>
    </row>
    <row r="1620" customFormat="false" ht="14.15" hidden="false" customHeight="false" outlineLevel="0" collapsed="false">
      <c r="A1620" s="29" t="s">
        <v>1662</v>
      </c>
      <c r="B1620" s="30" t="s">
        <v>4051</v>
      </c>
      <c r="C1620" s="31" t="n">
        <v>465</v>
      </c>
      <c r="D1620" s="30" t="s">
        <v>271</v>
      </c>
      <c r="E1620" s="33" t="n">
        <f aca="false">(C1620*2.5)</f>
        <v>1162.5</v>
      </c>
    </row>
    <row r="1621" customFormat="false" ht="14.15" hidden="false" customHeight="false" outlineLevel="0" collapsed="false">
      <c r="A1621" s="29" t="s">
        <v>1663</v>
      </c>
      <c r="B1621" s="30" t="s">
        <v>4052</v>
      </c>
      <c r="C1621" s="31" t="n">
        <v>180</v>
      </c>
      <c r="D1621" s="30" t="s">
        <v>31</v>
      </c>
      <c r="E1621" s="33" t="n">
        <f aca="false">(C1621*3)</f>
        <v>540</v>
      </c>
    </row>
    <row r="1622" customFormat="false" ht="14.15" hidden="false" customHeight="false" outlineLevel="0" collapsed="false">
      <c r="A1622" s="29" t="s">
        <v>1664</v>
      </c>
      <c r="B1622" s="30" t="s">
        <v>4053</v>
      </c>
      <c r="C1622" s="31" t="n">
        <v>180</v>
      </c>
      <c r="D1622" s="30" t="s">
        <v>31</v>
      </c>
      <c r="E1622" s="33" t="n">
        <f aca="false">(C1622*3)</f>
        <v>540</v>
      </c>
    </row>
    <row r="1623" customFormat="false" ht="14.15" hidden="false" customHeight="false" outlineLevel="0" collapsed="false">
      <c r="A1623" s="29" t="s">
        <v>1665</v>
      </c>
      <c r="B1623" s="30" t="s">
        <v>4054</v>
      </c>
      <c r="C1623" s="31" t="n">
        <v>275</v>
      </c>
      <c r="D1623" s="30" t="s">
        <v>31</v>
      </c>
      <c r="E1623" s="33" t="n">
        <f aca="false">(C1623*3)</f>
        <v>825</v>
      </c>
    </row>
    <row r="1624" customFormat="false" ht="14.15" hidden="false" customHeight="false" outlineLevel="0" collapsed="false">
      <c r="A1624" s="29" t="s">
        <v>1666</v>
      </c>
      <c r="B1624" s="30" t="s">
        <v>4055</v>
      </c>
      <c r="C1624" s="31" t="n">
        <v>280</v>
      </c>
      <c r="D1624" s="30" t="s">
        <v>31</v>
      </c>
      <c r="E1624" s="33" t="n">
        <f aca="false">(C1624*3)</f>
        <v>840</v>
      </c>
    </row>
    <row r="1625" customFormat="false" ht="14.15" hidden="false" customHeight="false" outlineLevel="0" collapsed="false">
      <c r="A1625" s="29" t="s">
        <v>1667</v>
      </c>
      <c r="B1625" s="30" t="s">
        <v>4056</v>
      </c>
      <c r="C1625" s="31" t="n">
        <v>280</v>
      </c>
      <c r="D1625" s="30" t="s">
        <v>31</v>
      </c>
      <c r="E1625" s="33" t="n">
        <f aca="false">(C1625*3)</f>
        <v>840</v>
      </c>
    </row>
    <row r="1626" customFormat="false" ht="14.15" hidden="false" customHeight="false" outlineLevel="0" collapsed="false">
      <c r="A1626" s="29" t="s">
        <v>1668</v>
      </c>
      <c r="B1626" s="30" t="s">
        <v>4057</v>
      </c>
      <c r="C1626" s="31" t="n">
        <v>280</v>
      </c>
      <c r="D1626" s="30" t="s">
        <v>31</v>
      </c>
      <c r="E1626" s="33" t="n">
        <f aca="false">(C1626*3)</f>
        <v>840</v>
      </c>
    </row>
    <row r="1627" customFormat="false" ht="14.15" hidden="false" customHeight="false" outlineLevel="0" collapsed="false">
      <c r="A1627" s="29" t="s">
        <v>1669</v>
      </c>
      <c r="B1627" s="30" t="s">
        <v>4058</v>
      </c>
      <c r="C1627" s="31" t="n">
        <v>280</v>
      </c>
      <c r="D1627" s="30" t="s">
        <v>31</v>
      </c>
      <c r="E1627" s="33" t="n">
        <f aca="false">(C1627*3)</f>
        <v>840</v>
      </c>
    </row>
    <row r="1628" customFormat="false" ht="26.85" hidden="false" customHeight="false" outlineLevel="0" collapsed="false">
      <c r="A1628" s="29" t="s">
        <v>1670</v>
      </c>
      <c r="B1628" s="30" t="s">
        <v>4059</v>
      </c>
      <c r="C1628" s="31" t="n">
        <v>280</v>
      </c>
      <c r="D1628" s="30" t="s">
        <v>31</v>
      </c>
      <c r="E1628" s="33" t="n">
        <f aca="false">(C1628*3)</f>
        <v>840</v>
      </c>
    </row>
    <row r="1629" customFormat="false" ht="26.85" hidden="false" customHeight="false" outlineLevel="0" collapsed="false">
      <c r="A1629" s="29" t="s">
        <v>1671</v>
      </c>
      <c r="B1629" s="30" t="s">
        <v>4060</v>
      </c>
      <c r="C1629" s="31" t="n">
        <v>280</v>
      </c>
      <c r="D1629" s="30" t="s">
        <v>31</v>
      </c>
      <c r="E1629" s="33" t="n">
        <f aca="false">(C1629*3)</f>
        <v>840</v>
      </c>
    </row>
    <row r="1630" customFormat="false" ht="14.15" hidden="false" customHeight="false" outlineLevel="0" collapsed="false">
      <c r="A1630" s="29" t="s">
        <v>1672</v>
      </c>
      <c r="B1630" s="30" t="s">
        <v>4061</v>
      </c>
      <c r="C1630" s="31" t="n">
        <v>280</v>
      </c>
      <c r="D1630" s="30" t="s">
        <v>31</v>
      </c>
      <c r="E1630" s="33" t="n">
        <f aca="false">(C1630*3)</f>
        <v>840</v>
      </c>
    </row>
    <row r="1631" customFormat="false" ht="14.15" hidden="false" customHeight="false" outlineLevel="0" collapsed="false">
      <c r="A1631" s="29" t="s">
        <v>1673</v>
      </c>
      <c r="B1631" s="30" t="s">
        <v>4062</v>
      </c>
      <c r="C1631" s="31" t="n">
        <v>280</v>
      </c>
      <c r="D1631" s="30" t="s">
        <v>31</v>
      </c>
      <c r="E1631" s="33" t="n">
        <f aca="false">(C1631*3)</f>
        <v>840</v>
      </c>
    </row>
    <row r="1632" customFormat="false" ht="14.15" hidden="false" customHeight="false" outlineLevel="0" collapsed="false">
      <c r="A1632" s="29" t="s">
        <v>1674</v>
      </c>
      <c r="B1632" s="30" t="s">
        <v>4063</v>
      </c>
      <c r="C1632" s="31" t="n">
        <v>280</v>
      </c>
      <c r="D1632" s="30" t="s">
        <v>31</v>
      </c>
      <c r="E1632" s="33" t="n">
        <f aca="false">(C1632*3)</f>
        <v>840</v>
      </c>
    </row>
    <row r="1633" customFormat="false" ht="14.15" hidden="false" customHeight="false" outlineLevel="0" collapsed="false">
      <c r="A1633" s="29" t="s">
        <v>1675</v>
      </c>
      <c r="B1633" s="30" t="s">
        <v>4064</v>
      </c>
      <c r="C1633" s="31" t="n">
        <v>280</v>
      </c>
      <c r="D1633" s="30" t="s">
        <v>31</v>
      </c>
      <c r="E1633" s="33" t="n">
        <f aca="false">(C1633*3)</f>
        <v>840</v>
      </c>
    </row>
    <row r="1634" customFormat="false" ht="14.15" hidden="false" customHeight="false" outlineLevel="0" collapsed="false">
      <c r="A1634" s="29" t="s">
        <v>1676</v>
      </c>
      <c r="B1634" s="30" t="s">
        <v>4065</v>
      </c>
      <c r="C1634" s="31" t="n">
        <v>280</v>
      </c>
      <c r="D1634" s="30" t="s">
        <v>31</v>
      </c>
      <c r="E1634" s="33" t="n">
        <f aca="false">(C1634*3)</f>
        <v>840</v>
      </c>
    </row>
    <row r="1635" customFormat="false" ht="26.85" hidden="false" customHeight="false" outlineLevel="0" collapsed="false">
      <c r="A1635" s="29" t="s">
        <v>1677</v>
      </c>
      <c r="B1635" s="30" t="s">
        <v>4066</v>
      </c>
      <c r="C1635" s="31" t="n">
        <v>280</v>
      </c>
      <c r="D1635" s="30" t="s">
        <v>31</v>
      </c>
      <c r="E1635" s="33" t="n">
        <f aca="false">(C1635*3)</f>
        <v>840</v>
      </c>
    </row>
    <row r="1636" customFormat="false" ht="26.85" hidden="false" customHeight="false" outlineLevel="0" collapsed="false">
      <c r="A1636" s="29" t="s">
        <v>1678</v>
      </c>
      <c r="B1636" s="30" t="s">
        <v>4067</v>
      </c>
      <c r="C1636" s="31" t="n">
        <v>280</v>
      </c>
      <c r="D1636" s="30" t="s">
        <v>31</v>
      </c>
      <c r="E1636" s="33" t="n">
        <f aca="false">(C1636*3)</f>
        <v>840</v>
      </c>
    </row>
    <row r="1637" customFormat="false" ht="14.15" hidden="false" customHeight="false" outlineLevel="0" collapsed="false">
      <c r="A1637" s="29" t="s">
        <v>1679</v>
      </c>
      <c r="B1637" s="30" t="s">
        <v>4068</v>
      </c>
      <c r="C1637" s="31" t="n">
        <v>280</v>
      </c>
      <c r="D1637" s="30" t="s">
        <v>31</v>
      </c>
      <c r="E1637" s="33" t="n">
        <f aca="false">(C1637*3)</f>
        <v>840</v>
      </c>
    </row>
    <row r="1638" customFormat="false" ht="14.15" hidden="false" customHeight="false" outlineLevel="0" collapsed="false">
      <c r="A1638" s="29" t="s">
        <v>1680</v>
      </c>
      <c r="B1638" s="30" t="s">
        <v>4069</v>
      </c>
      <c r="C1638" s="31" t="n">
        <v>280</v>
      </c>
      <c r="D1638" s="30" t="s">
        <v>31</v>
      </c>
      <c r="E1638" s="33" t="n">
        <f aca="false">(C1638*3)</f>
        <v>840</v>
      </c>
    </row>
    <row r="1639" customFormat="false" ht="14.15" hidden="false" customHeight="false" outlineLevel="0" collapsed="false">
      <c r="A1639" s="29" t="s">
        <v>1681</v>
      </c>
      <c r="B1639" s="30" t="s">
        <v>4070</v>
      </c>
      <c r="C1639" s="31" t="n">
        <v>280</v>
      </c>
      <c r="D1639" s="30" t="s">
        <v>31</v>
      </c>
      <c r="E1639" s="33" t="n">
        <f aca="false">(C1639*3)</f>
        <v>840</v>
      </c>
    </row>
    <row r="1640" customFormat="false" ht="14.15" hidden="false" customHeight="false" outlineLevel="0" collapsed="false">
      <c r="A1640" s="29" t="s">
        <v>1682</v>
      </c>
      <c r="B1640" s="30" t="s">
        <v>4071</v>
      </c>
      <c r="C1640" s="31" t="n">
        <v>280</v>
      </c>
      <c r="D1640" s="30" t="s">
        <v>31</v>
      </c>
      <c r="E1640" s="33" t="n">
        <f aca="false">(C1640*3)</f>
        <v>840</v>
      </c>
    </row>
    <row r="1641" customFormat="false" ht="14.15" hidden="false" customHeight="false" outlineLevel="0" collapsed="false">
      <c r="A1641" s="29" t="s">
        <v>1683</v>
      </c>
      <c r="B1641" s="30" t="s">
        <v>4072</v>
      </c>
      <c r="C1641" s="31" t="n">
        <v>280</v>
      </c>
      <c r="D1641" s="30" t="s">
        <v>31</v>
      </c>
      <c r="E1641" s="33" t="n">
        <f aca="false">(C1641*3)</f>
        <v>840</v>
      </c>
    </row>
    <row r="1642" customFormat="false" ht="14.15" hidden="false" customHeight="false" outlineLevel="0" collapsed="false">
      <c r="A1642" s="29" t="s">
        <v>1684</v>
      </c>
      <c r="B1642" s="30" t="s">
        <v>4073</v>
      </c>
      <c r="C1642" s="31" t="n">
        <v>280</v>
      </c>
      <c r="D1642" s="30" t="s">
        <v>31</v>
      </c>
      <c r="E1642" s="33" t="n">
        <f aca="false">(C1642*3)</f>
        <v>840</v>
      </c>
    </row>
    <row r="1643" customFormat="false" ht="14.15" hidden="false" customHeight="false" outlineLevel="0" collapsed="false">
      <c r="A1643" s="29" t="s">
        <v>1685</v>
      </c>
      <c r="B1643" s="30" t="s">
        <v>4074</v>
      </c>
      <c r="C1643" s="31" t="n">
        <v>280</v>
      </c>
      <c r="D1643" s="30" t="s">
        <v>31</v>
      </c>
      <c r="E1643" s="33" t="n">
        <f aca="false">(C1643*3)</f>
        <v>840</v>
      </c>
    </row>
    <row r="1644" customFormat="false" ht="26.85" hidden="false" customHeight="false" outlineLevel="0" collapsed="false">
      <c r="A1644" s="29" t="s">
        <v>1686</v>
      </c>
      <c r="B1644" s="30" t="s">
        <v>4075</v>
      </c>
      <c r="C1644" s="31" t="n">
        <v>280</v>
      </c>
      <c r="D1644" s="30" t="s">
        <v>31</v>
      </c>
      <c r="E1644" s="33" t="n">
        <f aca="false">(C1644*3)</f>
        <v>840</v>
      </c>
    </row>
    <row r="1645" customFormat="false" ht="14.15" hidden="false" customHeight="false" outlineLevel="0" collapsed="false">
      <c r="A1645" s="29" t="s">
        <v>1687</v>
      </c>
      <c r="B1645" s="30" t="s">
        <v>4076</v>
      </c>
      <c r="C1645" s="31" t="n">
        <v>280</v>
      </c>
      <c r="D1645" s="30" t="s">
        <v>31</v>
      </c>
      <c r="E1645" s="33" t="n">
        <f aca="false">(C1645*3)</f>
        <v>840</v>
      </c>
    </row>
    <row r="1646" customFormat="false" ht="14.15" hidden="false" customHeight="false" outlineLevel="0" collapsed="false">
      <c r="A1646" s="29" t="s">
        <v>1688</v>
      </c>
      <c r="B1646" s="30" t="s">
        <v>4077</v>
      </c>
      <c r="C1646" s="31" t="n">
        <v>280</v>
      </c>
      <c r="D1646" s="30" t="s">
        <v>31</v>
      </c>
      <c r="E1646" s="33" t="n">
        <f aca="false">(C1646*3)</f>
        <v>840</v>
      </c>
    </row>
    <row r="1647" customFormat="false" ht="14.15" hidden="false" customHeight="false" outlineLevel="0" collapsed="false">
      <c r="A1647" s="29" t="s">
        <v>1689</v>
      </c>
      <c r="B1647" s="30" t="s">
        <v>4078</v>
      </c>
      <c r="C1647" s="31" t="n">
        <v>280</v>
      </c>
      <c r="D1647" s="30" t="s">
        <v>31</v>
      </c>
      <c r="E1647" s="33" t="n">
        <f aca="false">(C1647*3)</f>
        <v>840</v>
      </c>
    </row>
    <row r="1648" customFormat="false" ht="14.15" hidden="false" customHeight="false" outlineLevel="0" collapsed="false">
      <c r="A1648" s="29" t="s">
        <v>1690</v>
      </c>
      <c r="B1648" s="30" t="s">
        <v>4079</v>
      </c>
      <c r="C1648" s="31" t="n">
        <v>280</v>
      </c>
      <c r="D1648" s="30" t="s">
        <v>31</v>
      </c>
      <c r="E1648" s="33" t="n">
        <f aca="false">(C1648*3)</f>
        <v>840</v>
      </c>
    </row>
    <row r="1649" customFormat="false" ht="14.15" hidden="false" customHeight="false" outlineLevel="0" collapsed="false">
      <c r="A1649" s="29" t="s">
        <v>1691</v>
      </c>
      <c r="B1649" s="30" t="s">
        <v>4080</v>
      </c>
      <c r="C1649" s="31" t="n">
        <v>280</v>
      </c>
      <c r="D1649" s="30" t="s">
        <v>31</v>
      </c>
      <c r="E1649" s="33" t="n">
        <f aca="false">(C1649*3)</f>
        <v>840</v>
      </c>
    </row>
    <row r="1650" customFormat="false" ht="14.15" hidden="false" customHeight="false" outlineLevel="0" collapsed="false">
      <c r="A1650" s="29" t="s">
        <v>1692</v>
      </c>
      <c r="B1650" s="30" t="s">
        <v>4081</v>
      </c>
      <c r="C1650" s="31" t="n">
        <v>280</v>
      </c>
      <c r="D1650" s="30" t="s">
        <v>31</v>
      </c>
      <c r="E1650" s="33" t="n">
        <f aca="false">(C1650*3)</f>
        <v>840</v>
      </c>
    </row>
    <row r="1651" customFormat="false" ht="14.15" hidden="false" customHeight="false" outlineLevel="0" collapsed="false">
      <c r="A1651" s="29" t="s">
        <v>1693</v>
      </c>
      <c r="B1651" s="30" t="s">
        <v>4082</v>
      </c>
      <c r="C1651" s="31" t="n">
        <v>330</v>
      </c>
      <c r="D1651" s="30" t="s">
        <v>31</v>
      </c>
      <c r="E1651" s="33" t="n">
        <f aca="false">(C1651*3)</f>
        <v>990</v>
      </c>
    </row>
    <row r="1652" customFormat="false" ht="14.15" hidden="false" customHeight="false" outlineLevel="0" collapsed="false">
      <c r="A1652" s="29" t="s">
        <v>1694</v>
      </c>
      <c r="B1652" s="30" t="s">
        <v>4083</v>
      </c>
      <c r="C1652" s="31" t="n">
        <v>825</v>
      </c>
      <c r="D1652" s="30" t="s">
        <v>271</v>
      </c>
      <c r="E1652" s="33" t="n">
        <f aca="false">(C1652*1.87)</f>
        <v>1542.75</v>
      </c>
    </row>
    <row r="1653" customFormat="false" ht="14.15" hidden="false" customHeight="false" outlineLevel="0" collapsed="false">
      <c r="A1653" s="29" t="s">
        <v>1695</v>
      </c>
      <c r="B1653" s="30" t="s">
        <v>4084</v>
      </c>
      <c r="C1653" s="31" t="n">
        <v>825</v>
      </c>
      <c r="D1653" s="32" t="n">
        <v>1</v>
      </c>
      <c r="E1653" s="33" t="n">
        <f aca="false">(C1653*1.87)</f>
        <v>1542.75</v>
      </c>
    </row>
    <row r="1654" customFormat="false" ht="26.85" hidden="false" customHeight="false" outlineLevel="0" collapsed="false">
      <c r="A1654" s="29" t="s">
        <v>1696</v>
      </c>
      <c r="B1654" s="30" t="s">
        <v>4085</v>
      </c>
      <c r="C1654" s="31" t="n">
        <v>825</v>
      </c>
      <c r="D1654" s="30" t="s">
        <v>1246</v>
      </c>
      <c r="E1654" s="33" t="n">
        <f aca="false">(C1654*1.87)</f>
        <v>1542.75</v>
      </c>
    </row>
    <row r="1655" customFormat="false" ht="14.15" hidden="false" customHeight="false" outlineLevel="0" collapsed="false">
      <c r="A1655" s="29" t="s">
        <v>1697</v>
      </c>
      <c r="B1655" s="30" t="s">
        <v>4086</v>
      </c>
      <c r="C1655" s="31" t="n">
        <v>825</v>
      </c>
      <c r="D1655" s="30" t="s">
        <v>271</v>
      </c>
      <c r="E1655" s="33" t="n">
        <f aca="false">(C1655*1.87)</f>
        <v>1542.75</v>
      </c>
    </row>
    <row r="1656" customFormat="false" ht="14.15" hidden="false" customHeight="false" outlineLevel="0" collapsed="false">
      <c r="A1656" s="29" t="s">
        <v>1698</v>
      </c>
      <c r="B1656" s="30" t="s">
        <v>4087</v>
      </c>
      <c r="C1656" s="31" t="n">
        <v>825</v>
      </c>
      <c r="D1656" s="30" t="s">
        <v>271</v>
      </c>
      <c r="E1656" s="33" t="n">
        <f aca="false">(C1656*1.87)</f>
        <v>1542.75</v>
      </c>
    </row>
    <row r="1657" customFormat="false" ht="14.15" hidden="false" customHeight="false" outlineLevel="0" collapsed="false">
      <c r="A1657" s="29" t="s">
        <v>1699</v>
      </c>
      <c r="B1657" s="30" t="s">
        <v>4088</v>
      </c>
      <c r="C1657" s="31" t="n">
        <v>695</v>
      </c>
      <c r="D1657" s="30" t="s">
        <v>271</v>
      </c>
      <c r="E1657" s="33" t="n">
        <f aca="false">(C1657*2)</f>
        <v>1390</v>
      </c>
    </row>
    <row r="1658" customFormat="false" ht="14.15" hidden="false" customHeight="false" outlineLevel="0" collapsed="false">
      <c r="A1658" s="29" t="s">
        <v>1700</v>
      </c>
      <c r="B1658" s="30" t="s">
        <v>4089</v>
      </c>
      <c r="C1658" s="31" t="n">
        <v>805</v>
      </c>
      <c r="D1658" s="30" t="s">
        <v>271</v>
      </c>
      <c r="E1658" s="33" t="n">
        <f aca="false">(C1658*1.9)</f>
        <v>1529.5</v>
      </c>
    </row>
    <row r="1659" customFormat="false" ht="14.15" hidden="false" customHeight="false" outlineLevel="0" collapsed="false">
      <c r="A1659" s="29" t="s">
        <v>1701</v>
      </c>
      <c r="B1659" s="30" t="s">
        <v>4090</v>
      </c>
      <c r="C1659" s="31" t="n">
        <v>825</v>
      </c>
      <c r="D1659" s="30" t="s">
        <v>271</v>
      </c>
      <c r="E1659" s="33" t="n">
        <f aca="false">(C1659*1.87)</f>
        <v>1542.75</v>
      </c>
    </row>
    <row r="1660" customFormat="false" ht="14.15" hidden="false" customHeight="false" outlineLevel="0" collapsed="false">
      <c r="A1660" s="29" t="s">
        <v>1702</v>
      </c>
      <c r="B1660" s="30" t="s">
        <v>4091</v>
      </c>
      <c r="C1660" s="31" t="n">
        <v>825</v>
      </c>
      <c r="D1660" s="30" t="s">
        <v>271</v>
      </c>
      <c r="E1660" s="33" t="n">
        <f aca="false">(C1660*1.87)</f>
        <v>1542.75</v>
      </c>
    </row>
    <row r="1661" customFormat="false" ht="26.85" hidden="false" customHeight="false" outlineLevel="0" collapsed="false">
      <c r="A1661" s="29" t="s">
        <v>1703</v>
      </c>
      <c r="B1661" s="30" t="s">
        <v>4092</v>
      </c>
      <c r="C1661" s="31" t="n">
        <v>825</v>
      </c>
      <c r="D1661" s="30" t="s">
        <v>271</v>
      </c>
      <c r="E1661" s="33" t="n">
        <f aca="false">(C1661*1.87)</f>
        <v>1542.75</v>
      </c>
    </row>
    <row r="1662" customFormat="false" ht="26.85" hidden="false" customHeight="false" outlineLevel="0" collapsed="false">
      <c r="A1662" s="29" t="s">
        <v>1704</v>
      </c>
      <c r="B1662" s="30" t="s">
        <v>4093</v>
      </c>
      <c r="C1662" s="31" t="n">
        <v>825</v>
      </c>
      <c r="D1662" s="30" t="s">
        <v>271</v>
      </c>
      <c r="E1662" s="33" t="n">
        <f aca="false">(C1662*1.87)</f>
        <v>1542.75</v>
      </c>
    </row>
    <row r="1663" customFormat="false" ht="179.1" hidden="false" customHeight="false" outlineLevel="0" collapsed="false">
      <c r="A1663" s="29" t="s">
        <v>1705</v>
      </c>
      <c r="B1663" s="30" t="s">
        <v>4094</v>
      </c>
      <c r="C1663" s="31" t="n">
        <v>825</v>
      </c>
      <c r="D1663" s="30" t="s">
        <v>271</v>
      </c>
      <c r="E1663" s="33" t="n">
        <f aca="false">(C1663*1.87)</f>
        <v>1542.75</v>
      </c>
    </row>
    <row r="1664" customFormat="false" ht="14.15" hidden="false" customHeight="false" outlineLevel="0" collapsed="false">
      <c r="A1664" s="29" t="s">
        <v>1706</v>
      </c>
      <c r="B1664" s="30" t="s">
        <v>4095</v>
      </c>
      <c r="C1664" s="31" t="n">
        <v>825</v>
      </c>
      <c r="D1664" s="30" t="s">
        <v>271</v>
      </c>
      <c r="E1664" s="33" t="n">
        <f aca="false">(C1664*1.87)</f>
        <v>1542.75</v>
      </c>
    </row>
    <row r="1665" customFormat="false" ht="14.15" hidden="false" customHeight="false" outlineLevel="0" collapsed="false">
      <c r="A1665" s="29" t="s">
        <v>1707</v>
      </c>
      <c r="B1665" s="30" t="s">
        <v>4096</v>
      </c>
      <c r="C1665" s="31" t="n">
        <v>675</v>
      </c>
      <c r="D1665" s="30" t="s">
        <v>1246</v>
      </c>
      <c r="E1665" s="33" t="n">
        <f aca="false">(C1665*2)</f>
        <v>1350</v>
      </c>
    </row>
    <row r="1666" customFormat="false" ht="14.15" hidden="false" customHeight="false" outlineLevel="0" collapsed="false">
      <c r="A1666" s="29" t="s">
        <v>1708</v>
      </c>
      <c r="B1666" s="30" t="s">
        <v>4097</v>
      </c>
      <c r="C1666" s="31" t="n">
        <v>785</v>
      </c>
      <c r="D1666" s="30" t="s">
        <v>271</v>
      </c>
      <c r="E1666" s="33" t="n">
        <f aca="false">(C1666*1.95)</f>
        <v>1530.75</v>
      </c>
    </row>
    <row r="1667" customFormat="false" ht="14.15" hidden="false" customHeight="false" outlineLevel="0" collapsed="false">
      <c r="A1667" s="29" t="s">
        <v>1709</v>
      </c>
      <c r="B1667" s="30" t="s">
        <v>4098</v>
      </c>
      <c r="C1667" s="31" t="n">
        <v>675</v>
      </c>
      <c r="D1667" s="30" t="s">
        <v>271</v>
      </c>
      <c r="E1667" s="33" t="n">
        <f aca="false">(C1667*2)</f>
        <v>1350</v>
      </c>
    </row>
    <row r="1668" customFormat="false" ht="14.15" hidden="false" customHeight="false" outlineLevel="0" collapsed="false">
      <c r="A1668" s="29" t="s">
        <v>1710</v>
      </c>
      <c r="B1668" s="30" t="s">
        <v>4099</v>
      </c>
      <c r="C1668" s="31" t="n">
        <v>675</v>
      </c>
      <c r="D1668" s="30" t="s">
        <v>271</v>
      </c>
      <c r="E1668" s="33" t="n">
        <f aca="false">(C1668*2)</f>
        <v>1350</v>
      </c>
    </row>
    <row r="1669" customFormat="false" ht="14.15" hidden="false" customHeight="false" outlineLevel="0" collapsed="false">
      <c r="A1669" s="29" t="s">
        <v>1711</v>
      </c>
      <c r="B1669" s="30" t="s">
        <v>4100</v>
      </c>
      <c r="C1669" s="31" t="n">
        <v>675</v>
      </c>
      <c r="D1669" s="30" t="s">
        <v>271</v>
      </c>
      <c r="E1669" s="33" t="n">
        <f aca="false">(C1669*2)</f>
        <v>1350</v>
      </c>
    </row>
    <row r="1670" customFormat="false" ht="14.15" hidden="false" customHeight="false" outlineLevel="0" collapsed="false">
      <c r="A1670" s="29" t="s">
        <v>1712</v>
      </c>
      <c r="B1670" s="30" t="s">
        <v>4101</v>
      </c>
      <c r="C1670" s="31" t="n">
        <v>660</v>
      </c>
      <c r="D1670" s="30" t="s">
        <v>271</v>
      </c>
      <c r="E1670" s="33" t="n">
        <f aca="false">(C1670*2.03)</f>
        <v>1339.8</v>
      </c>
    </row>
    <row r="1671" customFormat="false" ht="26.85" hidden="false" customHeight="false" outlineLevel="0" collapsed="false">
      <c r="A1671" s="29" t="s">
        <v>1713</v>
      </c>
      <c r="B1671" s="30" t="s">
        <v>4102</v>
      </c>
      <c r="C1671" s="31" t="n">
        <v>695</v>
      </c>
      <c r="D1671" s="30" t="s">
        <v>271</v>
      </c>
      <c r="E1671" s="33" t="n">
        <f aca="false">(C1671*2)</f>
        <v>1390</v>
      </c>
    </row>
    <row r="1672" customFormat="false" ht="26.85" hidden="false" customHeight="false" outlineLevel="0" collapsed="false">
      <c r="A1672" s="29" t="s">
        <v>1714</v>
      </c>
      <c r="B1672" s="30" t="s">
        <v>4103</v>
      </c>
      <c r="C1672" s="31" t="n">
        <v>660</v>
      </c>
      <c r="D1672" s="30" t="s">
        <v>31</v>
      </c>
      <c r="E1672" s="33" t="n">
        <f aca="false">(C1672*2.03)</f>
        <v>1339.8</v>
      </c>
    </row>
    <row r="1673" customFormat="false" ht="26.85" hidden="false" customHeight="false" outlineLevel="0" collapsed="false">
      <c r="A1673" s="29" t="s">
        <v>1715</v>
      </c>
      <c r="B1673" s="30" t="s">
        <v>4104</v>
      </c>
      <c r="C1673" s="31" t="n">
        <v>660</v>
      </c>
      <c r="D1673" s="30" t="s">
        <v>271</v>
      </c>
      <c r="E1673" s="33" t="n">
        <f aca="false">(C1673*2.03)</f>
        <v>1339.8</v>
      </c>
    </row>
    <row r="1674" customFormat="false" ht="26.85" hidden="false" customHeight="false" outlineLevel="0" collapsed="false">
      <c r="A1674" s="29" t="s">
        <v>1716</v>
      </c>
      <c r="B1674" s="30" t="s">
        <v>4105</v>
      </c>
      <c r="C1674" s="31" t="n">
        <v>825</v>
      </c>
      <c r="D1674" s="30" t="s">
        <v>514</v>
      </c>
      <c r="E1674" s="33" t="n">
        <f aca="false">(C1674*1.87)</f>
        <v>1542.75</v>
      </c>
    </row>
    <row r="1675" customFormat="false" ht="39.55" hidden="false" customHeight="false" outlineLevel="0" collapsed="false">
      <c r="A1675" s="29" t="s">
        <v>1717</v>
      </c>
      <c r="B1675" s="30" t="s">
        <v>4106</v>
      </c>
      <c r="C1675" s="31" t="n">
        <v>660</v>
      </c>
      <c r="D1675" s="30" t="s">
        <v>271</v>
      </c>
      <c r="E1675" s="33" t="n">
        <f aca="false">(C1675*2.03)</f>
        <v>1339.8</v>
      </c>
    </row>
    <row r="1676" customFormat="false" ht="14.15" hidden="false" customHeight="false" outlineLevel="0" collapsed="false">
      <c r="A1676" s="29" t="s">
        <v>1718</v>
      </c>
      <c r="B1676" s="30" t="s">
        <v>4107</v>
      </c>
      <c r="C1676" s="31" t="n">
        <v>660</v>
      </c>
      <c r="D1676" s="30" t="s">
        <v>271</v>
      </c>
      <c r="E1676" s="33" t="n">
        <f aca="false">(C1676*2.03)</f>
        <v>1339.8</v>
      </c>
    </row>
    <row r="1677" customFormat="false" ht="14.15" hidden="false" customHeight="false" outlineLevel="0" collapsed="false">
      <c r="A1677" s="29" t="s">
        <v>1719</v>
      </c>
      <c r="B1677" s="30" t="s">
        <v>4108</v>
      </c>
      <c r="C1677" s="31" t="n">
        <v>660</v>
      </c>
      <c r="D1677" s="30" t="s">
        <v>271</v>
      </c>
      <c r="E1677" s="33" t="n">
        <f aca="false">(C1677*2.03)</f>
        <v>1339.8</v>
      </c>
    </row>
    <row r="1678" customFormat="false" ht="14.15" hidden="false" customHeight="false" outlineLevel="0" collapsed="false">
      <c r="A1678" s="29" t="s">
        <v>1720</v>
      </c>
      <c r="B1678" s="30" t="s">
        <v>4109</v>
      </c>
      <c r="C1678" s="31" t="n">
        <v>660</v>
      </c>
      <c r="D1678" s="30" t="s">
        <v>271</v>
      </c>
      <c r="E1678" s="33" t="n">
        <f aca="false">(C1678*2.03)</f>
        <v>1339.8</v>
      </c>
    </row>
    <row r="1679" customFormat="false" ht="26.85" hidden="false" customHeight="false" outlineLevel="0" collapsed="false">
      <c r="A1679" s="29" t="s">
        <v>1721</v>
      </c>
      <c r="B1679" s="30" t="s">
        <v>4110</v>
      </c>
      <c r="C1679" s="31" t="n">
        <v>660</v>
      </c>
      <c r="D1679" s="30" t="s">
        <v>31</v>
      </c>
      <c r="E1679" s="33" t="n">
        <f aca="false">(C1679*2.03)</f>
        <v>1339.8</v>
      </c>
    </row>
    <row r="1680" customFormat="false" ht="14.15" hidden="false" customHeight="false" outlineLevel="0" collapsed="false">
      <c r="A1680" s="29" t="s">
        <v>1722</v>
      </c>
      <c r="B1680" s="30" t="s">
        <v>4111</v>
      </c>
      <c r="C1680" s="31" t="n">
        <v>660</v>
      </c>
      <c r="D1680" s="30" t="s">
        <v>271</v>
      </c>
      <c r="E1680" s="33" t="n">
        <f aca="false">(C1680*2.03)</f>
        <v>1339.8</v>
      </c>
    </row>
    <row r="1681" customFormat="false" ht="26.85" hidden="false" customHeight="false" outlineLevel="0" collapsed="false">
      <c r="A1681" s="29" t="s">
        <v>1723</v>
      </c>
      <c r="B1681" s="30" t="s">
        <v>4112</v>
      </c>
      <c r="C1681" s="31" t="n">
        <v>660</v>
      </c>
      <c r="D1681" s="30" t="s">
        <v>271</v>
      </c>
      <c r="E1681" s="33" t="n">
        <f aca="false">(C1681*2.03)</f>
        <v>1339.8</v>
      </c>
    </row>
    <row r="1682" customFormat="false" ht="14.15" hidden="false" customHeight="false" outlineLevel="0" collapsed="false">
      <c r="A1682" s="29" t="s">
        <v>1724</v>
      </c>
      <c r="B1682" s="30" t="s">
        <v>4113</v>
      </c>
      <c r="C1682" s="31" t="n">
        <v>660</v>
      </c>
      <c r="D1682" s="30" t="s">
        <v>271</v>
      </c>
      <c r="E1682" s="33" t="n">
        <f aca="false">(C1682*2.03)</f>
        <v>1339.8</v>
      </c>
    </row>
    <row r="1683" customFormat="false" ht="115.65" hidden="false" customHeight="false" outlineLevel="0" collapsed="false">
      <c r="A1683" s="29" t="s">
        <v>1725</v>
      </c>
      <c r="B1683" s="30" t="s">
        <v>4114</v>
      </c>
      <c r="C1683" s="31" t="n">
        <v>660</v>
      </c>
      <c r="D1683" s="30" t="s">
        <v>271</v>
      </c>
      <c r="E1683" s="33" t="n">
        <f aca="false">(C1683*2.03)</f>
        <v>1339.8</v>
      </c>
    </row>
    <row r="1684" customFormat="false" ht="26.85" hidden="false" customHeight="false" outlineLevel="0" collapsed="false">
      <c r="A1684" s="29" t="s">
        <v>1726</v>
      </c>
      <c r="B1684" s="30" t="s">
        <v>4115</v>
      </c>
      <c r="C1684" s="31" t="n">
        <v>660</v>
      </c>
      <c r="D1684" s="30" t="s">
        <v>271</v>
      </c>
      <c r="E1684" s="33" t="n">
        <f aca="false">(C1684*2.03)</f>
        <v>1339.8</v>
      </c>
    </row>
    <row r="1685" customFormat="false" ht="14.15" hidden="false" customHeight="false" outlineLevel="0" collapsed="false">
      <c r="A1685" s="29" t="s">
        <v>1727</v>
      </c>
      <c r="B1685" s="30" t="s">
        <v>4116</v>
      </c>
      <c r="C1685" s="31" t="n">
        <v>660</v>
      </c>
      <c r="D1685" s="30" t="s">
        <v>271</v>
      </c>
      <c r="E1685" s="33" t="n">
        <f aca="false">(C1685*2.03)</f>
        <v>1339.8</v>
      </c>
    </row>
    <row r="1686" customFormat="false" ht="14.15" hidden="false" customHeight="false" outlineLevel="0" collapsed="false">
      <c r="A1686" s="29" t="s">
        <v>1728</v>
      </c>
      <c r="B1686" s="30" t="s">
        <v>4117</v>
      </c>
      <c r="C1686" s="31" t="n">
        <v>660</v>
      </c>
      <c r="D1686" s="30" t="s">
        <v>271</v>
      </c>
      <c r="E1686" s="33" t="n">
        <f aca="false">(C1686*2.03)</f>
        <v>1339.8</v>
      </c>
    </row>
    <row r="1687" customFormat="false" ht="14.15" hidden="false" customHeight="false" outlineLevel="0" collapsed="false">
      <c r="A1687" s="29" t="s">
        <v>1729</v>
      </c>
      <c r="B1687" s="30" t="s">
        <v>4118</v>
      </c>
      <c r="C1687" s="31" t="n">
        <v>660</v>
      </c>
      <c r="D1687" s="30" t="s">
        <v>271</v>
      </c>
      <c r="E1687" s="33" t="n">
        <f aca="false">(C1687*2.03)</f>
        <v>1339.8</v>
      </c>
    </row>
    <row r="1688" customFormat="false" ht="14.15" hidden="false" customHeight="false" outlineLevel="0" collapsed="false">
      <c r="A1688" s="29" t="s">
        <v>1730</v>
      </c>
      <c r="B1688" s="30" t="s">
        <v>4119</v>
      </c>
      <c r="C1688" s="31" t="n">
        <v>660</v>
      </c>
      <c r="D1688" s="30" t="s">
        <v>271</v>
      </c>
      <c r="E1688" s="33" t="n">
        <f aca="false">(C1688*2.03)</f>
        <v>1339.8</v>
      </c>
    </row>
    <row r="1689" customFormat="false" ht="14.15" hidden="false" customHeight="false" outlineLevel="0" collapsed="false">
      <c r="A1689" s="29" t="s">
        <v>1731</v>
      </c>
      <c r="B1689" s="30" t="s">
        <v>4120</v>
      </c>
      <c r="C1689" s="31" t="n">
        <v>660</v>
      </c>
      <c r="D1689" s="30" t="s">
        <v>271</v>
      </c>
      <c r="E1689" s="33" t="n">
        <f aca="false">(C1689*2.03)</f>
        <v>1339.8</v>
      </c>
    </row>
    <row r="1690" customFormat="false" ht="26.85" hidden="false" customHeight="false" outlineLevel="0" collapsed="false">
      <c r="A1690" s="29" t="s">
        <v>1732</v>
      </c>
      <c r="B1690" s="30" t="s">
        <v>4121</v>
      </c>
      <c r="C1690" s="31" t="n">
        <v>660</v>
      </c>
      <c r="D1690" s="30" t="s">
        <v>271</v>
      </c>
      <c r="E1690" s="33" t="n">
        <f aca="false">(C1690*2.03)</f>
        <v>1339.8</v>
      </c>
    </row>
    <row r="1691" customFormat="false" ht="14.15" hidden="false" customHeight="false" outlineLevel="0" collapsed="false">
      <c r="A1691" s="29" t="s">
        <v>1733</v>
      </c>
      <c r="B1691" s="30" t="s">
        <v>4122</v>
      </c>
      <c r="C1691" s="31" t="n">
        <v>660</v>
      </c>
      <c r="D1691" s="30" t="s">
        <v>271</v>
      </c>
      <c r="E1691" s="33" t="n">
        <f aca="false">(C1691*2.03)</f>
        <v>1339.8</v>
      </c>
    </row>
    <row r="1692" customFormat="false" ht="14.15" hidden="false" customHeight="false" outlineLevel="0" collapsed="false">
      <c r="A1692" s="29" t="s">
        <v>1734</v>
      </c>
      <c r="B1692" s="30" t="s">
        <v>4123</v>
      </c>
      <c r="C1692" s="31" t="n">
        <v>660</v>
      </c>
      <c r="D1692" s="30" t="s">
        <v>1246</v>
      </c>
      <c r="E1692" s="33" t="n">
        <f aca="false">(C1692*2.03)</f>
        <v>1339.8</v>
      </c>
    </row>
    <row r="1693" customFormat="false" ht="14.15" hidden="false" customHeight="false" outlineLevel="0" collapsed="false">
      <c r="A1693" s="29" t="s">
        <v>1735</v>
      </c>
      <c r="B1693" s="30" t="s">
        <v>4124</v>
      </c>
      <c r="C1693" s="31" t="n">
        <v>660</v>
      </c>
      <c r="D1693" s="30" t="s">
        <v>271</v>
      </c>
      <c r="E1693" s="33" t="n">
        <f aca="false">(C1693*2.03)</f>
        <v>1339.8</v>
      </c>
    </row>
    <row r="1694" customFormat="false" ht="14.15" hidden="false" customHeight="false" outlineLevel="0" collapsed="false">
      <c r="A1694" s="29" t="s">
        <v>1736</v>
      </c>
      <c r="B1694" s="30" t="s">
        <v>4125</v>
      </c>
      <c r="C1694" s="31" t="n">
        <v>660</v>
      </c>
      <c r="D1694" s="30" t="s">
        <v>271</v>
      </c>
      <c r="E1694" s="33" t="n">
        <f aca="false">(C1694*2.03)</f>
        <v>1339.8</v>
      </c>
    </row>
    <row r="1695" customFormat="false" ht="14.15" hidden="false" customHeight="false" outlineLevel="0" collapsed="false">
      <c r="A1695" s="29" t="s">
        <v>1737</v>
      </c>
      <c r="B1695" s="30" t="s">
        <v>4126</v>
      </c>
      <c r="C1695" s="31" t="n">
        <v>660</v>
      </c>
      <c r="D1695" s="30" t="s">
        <v>271</v>
      </c>
      <c r="E1695" s="33" t="n">
        <f aca="false">(C1695*2.03)</f>
        <v>1339.8</v>
      </c>
    </row>
    <row r="1696" customFormat="false" ht="14.15" hidden="false" customHeight="false" outlineLevel="0" collapsed="false">
      <c r="A1696" s="29" t="s">
        <v>1738</v>
      </c>
      <c r="B1696" s="30" t="s">
        <v>4127</v>
      </c>
      <c r="C1696" s="31" t="n">
        <v>660</v>
      </c>
      <c r="D1696" s="30" t="s">
        <v>271</v>
      </c>
      <c r="E1696" s="33" t="n">
        <f aca="false">(C1696*2.03)</f>
        <v>1339.8</v>
      </c>
    </row>
    <row r="1697" customFormat="false" ht="14.15" hidden="false" customHeight="false" outlineLevel="0" collapsed="false">
      <c r="A1697" s="29" t="s">
        <v>1739</v>
      </c>
      <c r="B1697" s="30" t="s">
        <v>4128</v>
      </c>
      <c r="C1697" s="31" t="n">
        <v>660</v>
      </c>
      <c r="D1697" s="30" t="s">
        <v>271</v>
      </c>
      <c r="E1697" s="33" t="n">
        <f aca="false">(C1697*2.03)</f>
        <v>1339.8</v>
      </c>
    </row>
    <row r="1698" customFormat="false" ht="14.15" hidden="false" customHeight="false" outlineLevel="0" collapsed="false">
      <c r="A1698" s="29" t="s">
        <v>1740</v>
      </c>
      <c r="B1698" s="30" t="s">
        <v>4129</v>
      </c>
      <c r="C1698" s="31" t="n">
        <v>660</v>
      </c>
      <c r="D1698" s="30" t="s">
        <v>271</v>
      </c>
      <c r="E1698" s="33" t="n">
        <f aca="false">(C1698*2.03)</f>
        <v>1339.8</v>
      </c>
    </row>
    <row r="1699" customFormat="false" ht="14.15" hidden="false" customHeight="false" outlineLevel="0" collapsed="false">
      <c r="A1699" s="29" t="s">
        <v>1741</v>
      </c>
      <c r="B1699" s="30" t="s">
        <v>4130</v>
      </c>
      <c r="C1699" s="31" t="n">
        <v>660</v>
      </c>
      <c r="D1699" s="30" t="s">
        <v>271</v>
      </c>
      <c r="E1699" s="33" t="n">
        <f aca="false">(C1699*2.03)</f>
        <v>1339.8</v>
      </c>
    </row>
    <row r="1700" customFormat="false" ht="14.15" hidden="false" customHeight="false" outlineLevel="0" collapsed="false">
      <c r="A1700" s="29" t="s">
        <v>1742</v>
      </c>
      <c r="B1700" s="30" t="s">
        <v>4131</v>
      </c>
      <c r="C1700" s="31" t="n">
        <v>660</v>
      </c>
      <c r="D1700" s="30" t="s">
        <v>271</v>
      </c>
      <c r="E1700" s="33" t="n">
        <f aca="false">(C1700*2.03)</f>
        <v>1339.8</v>
      </c>
    </row>
    <row r="1701" customFormat="false" ht="14.15" hidden="false" customHeight="false" outlineLevel="0" collapsed="false">
      <c r="A1701" s="29" t="s">
        <v>1743</v>
      </c>
      <c r="B1701" s="30" t="s">
        <v>4132</v>
      </c>
      <c r="C1701" s="31" t="n">
        <v>660</v>
      </c>
      <c r="D1701" s="30" t="s">
        <v>271</v>
      </c>
      <c r="E1701" s="33" t="n">
        <f aca="false">(C1701*2.03)</f>
        <v>1339.8</v>
      </c>
    </row>
    <row r="1702" customFormat="false" ht="26.85" hidden="false" customHeight="false" outlineLevel="0" collapsed="false">
      <c r="A1702" s="29" t="s">
        <v>1744</v>
      </c>
      <c r="B1702" s="30" t="s">
        <v>4133</v>
      </c>
      <c r="C1702" s="31" t="n">
        <v>660</v>
      </c>
      <c r="D1702" s="30" t="s">
        <v>271</v>
      </c>
      <c r="E1702" s="33" t="n">
        <f aca="false">(C1702*2.03)</f>
        <v>1339.8</v>
      </c>
    </row>
    <row r="1703" customFormat="false" ht="14.15" hidden="false" customHeight="false" outlineLevel="0" collapsed="false">
      <c r="A1703" s="29" t="s">
        <v>1745</v>
      </c>
      <c r="B1703" s="30" t="s">
        <v>4134</v>
      </c>
      <c r="C1703" s="31" t="n">
        <v>660</v>
      </c>
      <c r="D1703" s="30" t="s">
        <v>271</v>
      </c>
      <c r="E1703" s="33" t="n">
        <f aca="false">(C1703*2.03)</f>
        <v>1339.8</v>
      </c>
    </row>
    <row r="1704" customFormat="false" ht="14.15" hidden="false" customHeight="false" outlineLevel="0" collapsed="false">
      <c r="A1704" s="29" t="s">
        <v>1746</v>
      </c>
      <c r="B1704" s="30" t="s">
        <v>4135</v>
      </c>
      <c r="C1704" s="31" t="n">
        <v>660</v>
      </c>
      <c r="D1704" s="30" t="s">
        <v>271</v>
      </c>
      <c r="E1704" s="33" t="n">
        <f aca="false">(C1704*2.03)</f>
        <v>1339.8</v>
      </c>
    </row>
    <row r="1705" customFormat="false" ht="14.15" hidden="false" customHeight="false" outlineLevel="0" collapsed="false">
      <c r="A1705" s="29" t="s">
        <v>1747</v>
      </c>
      <c r="B1705" s="30" t="s">
        <v>4136</v>
      </c>
      <c r="C1705" s="31" t="n">
        <v>660</v>
      </c>
      <c r="D1705" s="30" t="s">
        <v>1246</v>
      </c>
      <c r="E1705" s="33" t="n">
        <f aca="false">(C1705*2.03)</f>
        <v>1339.8</v>
      </c>
    </row>
    <row r="1706" customFormat="false" ht="14.15" hidden="false" customHeight="false" outlineLevel="0" collapsed="false">
      <c r="A1706" s="29" t="s">
        <v>1748</v>
      </c>
      <c r="B1706" s="30" t="s">
        <v>4137</v>
      </c>
      <c r="C1706" s="31" t="n">
        <v>660</v>
      </c>
      <c r="D1706" s="30" t="s">
        <v>271</v>
      </c>
      <c r="E1706" s="33" t="n">
        <f aca="false">(C1706*2.03)</f>
        <v>1339.8</v>
      </c>
    </row>
    <row r="1707" customFormat="false" ht="14.15" hidden="false" customHeight="false" outlineLevel="0" collapsed="false">
      <c r="A1707" s="29" t="s">
        <v>1749</v>
      </c>
      <c r="B1707" s="30" t="s">
        <v>4138</v>
      </c>
      <c r="C1707" s="31" t="n">
        <v>660</v>
      </c>
      <c r="D1707" s="30" t="s">
        <v>271</v>
      </c>
      <c r="E1707" s="33" t="n">
        <f aca="false">(C1707*2.03)</f>
        <v>1339.8</v>
      </c>
    </row>
    <row r="1708" customFormat="false" ht="14.15" hidden="false" customHeight="false" outlineLevel="0" collapsed="false">
      <c r="A1708" s="29" t="s">
        <v>1750</v>
      </c>
      <c r="B1708" s="30" t="s">
        <v>4139</v>
      </c>
      <c r="C1708" s="31" t="n">
        <v>660</v>
      </c>
      <c r="D1708" s="30" t="s">
        <v>271</v>
      </c>
      <c r="E1708" s="33" t="n">
        <f aca="false">(C1708*2.03)</f>
        <v>1339.8</v>
      </c>
    </row>
    <row r="1709" customFormat="false" ht="14.15" hidden="false" customHeight="false" outlineLevel="0" collapsed="false">
      <c r="A1709" s="29" t="s">
        <v>1751</v>
      </c>
      <c r="B1709" s="30" t="s">
        <v>4140</v>
      </c>
      <c r="C1709" s="31" t="n">
        <v>825</v>
      </c>
      <c r="D1709" s="30" t="s">
        <v>271</v>
      </c>
      <c r="E1709" s="33" t="n">
        <f aca="false">(C1709*1.87)</f>
        <v>1542.75</v>
      </c>
    </row>
    <row r="1710" customFormat="false" ht="14.15" hidden="false" customHeight="false" outlineLevel="0" collapsed="false">
      <c r="A1710" s="29" t="s">
        <v>1752</v>
      </c>
      <c r="B1710" s="30" t="s">
        <v>4141</v>
      </c>
      <c r="C1710" s="31" t="n">
        <v>660</v>
      </c>
      <c r="D1710" s="30" t="s">
        <v>271</v>
      </c>
      <c r="E1710" s="33" t="n">
        <f aca="false">(C1710*2.03)</f>
        <v>1339.8</v>
      </c>
    </row>
    <row r="1711" customFormat="false" ht="14.15" hidden="false" customHeight="false" outlineLevel="0" collapsed="false">
      <c r="A1711" s="29" t="s">
        <v>1753</v>
      </c>
      <c r="B1711" s="30" t="s">
        <v>4142</v>
      </c>
      <c r="C1711" s="31" t="n">
        <v>660</v>
      </c>
      <c r="D1711" s="30" t="s">
        <v>271</v>
      </c>
      <c r="E1711" s="33" t="n">
        <f aca="false">(C1711*2.03)</f>
        <v>1339.8</v>
      </c>
    </row>
    <row r="1712" customFormat="false" ht="14.15" hidden="false" customHeight="false" outlineLevel="0" collapsed="false">
      <c r="A1712" s="29" t="s">
        <v>1754</v>
      </c>
      <c r="B1712" s="30" t="s">
        <v>4143</v>
      </c>
      <c r="C1712" s="31" t="n">
        <v>660</v>
      </c>
      <c r="D1712" s="30" t="s">
        <v>271</v>
      </c>
      <c r="E1712" s="33" t="n">
        <f aca="false">(C1712*2.03)</f>
        <v>1339.8</v>
      </c>
    </row>
    <row r="1713" customFormat="false" ht="14.15" hidden="false" customHeight="false" outlineLevel="0" collapsed="false">
      <c r="A1713" s="29" t="s">
        <v>1755</v>
      </c>
      <c r="B1713" s="30" t="s">
        <v>4144</v>
      </c>
      <c r="C1713" s="31" t="n">
        <v>810</v>
      </c>
      <c r="D1713" s="30" t="s">
        <v>279</v>
      </c>
      <c r="E1713" s="33" t="n">
        <f aca="false">(C1713*1.9)</f>
        <v>1539</v>
      </c>
    </row>
    <row r="1714" customFormat="false" ht="14.15" hidden="false" customHeight="false" outlineLevel="0" collapsed="false">
      <c r="A1714" s="29" t="s">
        <v>1756</v>
      </c>
      <c r="B1714" s="30" t="s">
        <v>4145</v>
      </c>
      <c r="C1714" s="31" t="n">
        <v>810</v>
      </c>
      <c r="D1714" s="30" t="s">
        <v>279</v>
      </c>
      <c r="E1714" s="33" t="n">
        <f aca="false">(C1714*1.9)</f>
        <v>1539</v>
      </c>
    </row>
    <row r="1715" customFormat="false" ht="14.15" hidden="false" customHeight="false" outlineLevel="0" collapsed="false">
      <c r="A1715" s="29" t="s">
        <v>1757</v>
      </c>
      <c r="B1715" s="30" t="s">
        <v>4146</v>
      </c>
      <c r="C1715" s="35" t="n">
        <v>4420</v>
      </c>
      <c r="D1715" s="30" t="s">
        <v>279</v>
      </c>
      <c r="E1715" s="33" t="n">
        <f aca="false">(C1715*1.2)</f>
        <v>5304</v>
      </c>
    </row>
    <row r="1716" customFormat="false" ht="14.15" hidden="false" customHeight="false" outlineLevel="0" collapsed="false">
      <c r="A1716" s="29" t="s">
        <v>1758</v>
      </c>
      <c r="B1716" s="30" t="s">
        <v>4148</v>
      </c>
      <c r="C1716" s="35" t="n">
        <v>3535</v>
      </c>
      <c r="D1716" s="30" t="s">
        <v>279</v>
      </c>
      <c r="E1716" s="33" t="n">
        <f aca="false">(C1716*1.25)</f>
        <v>4418.75</v>
      </c>
    </row>
    <row r="1717" customFormat="false" ht="14.15" hidden="false" customHeight="false" outlineLevel="0" collapsed="false">
      <c r="A1717" s="29" t="s">
        <v>1759</v>
      </c>
      <c r="B1717" s="30" t="s">
        <v>4150</v>
      </c>
      <c r="C1717" s="35" t="n">
        <v>4420</v>
      </c>
      <c r="D1717" s="30" t="s">
        <v>279</v>
      </c>
      <c r="E1717" s="33" t="n">
        <f aca="false">(C1717*1.2)</f>
        <v>5304</v>
      </c>
    </row>
    <row r="1718" customFormat="false" ht="14.15" hidden="false" customHeight="false" outlineLevel="0" collapsed="false">
      <c r="A1718" s="29" t="s">
        <v>1760</v>
      </c>
      <c r="B1718" s="30" t="s">
        <v>4151</v>
      </c>
      <c r="C1718" s="35" t="n">
        <v>3535</v>
      </c>
      <c r="D1718" s="30" t="s">
        <v>279</v>
      </c>
      <c r="E1718" s="33" t="n">
        <f aca="false">(C1718*1.25)</f>
        <v>4418.75</v>
      </c>
    </row>
    <row r="1719" customFormat="false" ht="14.15" hidden="false" customHeight="false" outlineLevel="0" collapsed="false">
      <c r="A1719" s="29" t="s">
        <v>1761</v>
      </c>
      <c r="B1719" s="30" t="s">
        <v>4152</v>
      </c>
      <c r="C1719" s="35" t="n">
        <v>3430</v>
      </c>
      <c r="D1719" s="30" t="s">
        <v>1246</v>
      </c>
      <c r="E1719" s="33" t="n">
        <f aca="false">(C1719*1.26)</f>
        <v>4321.8</v>
      </c>
    </row>
    <row r="1720" customFormat="false" ht="14.15" hidden="false" customHeight="false" outlineLevel="0" collapsed="false">
      <c r="A1720" s="29" t="s">
        <v>1762</v>
      </c>
      <c r="B1720" s="30" t="s">
        <v>4154</v>
      </c>
      <c r="C1720" s="35" t="n">
        <v>3430</v>
      </c>
      <c r="D1720" s="30" t="s">
        <v>1246</v>
      </c>
      <c r="E1720" s="33" t="n">
        <f aca="false">(C1720*1.26)</f>
        <v>4321.8</v>
      </c>
    </row>
    <row r="1721" customFormat="false" ht="14.15" hidden="false" customHeight="false" outlineLevel="0" collapsed="false">
      <c r="A1721" s="29" t="s">
        <v>1763</v>
      </c>
      <c r="B1721" s="30" t="s">
        <v>4155</v>
      </c>
      <c r="C1721" s="35" t="n">
        <v>3430</v>
      </c>
      <c r="D1721" s="30" t="s">
        <v>1246</v>
      </c>
      <c r="E1721" s="33" t="n">
        <f aca="false">(C1721*1.26)</f>
        <v>4321.8</v>
      </c>
    </row>
    <row r="1722" customFormat="false" ht="179.1" hidden="false" customHeight="false" outlineLevel="0" collapsed="false">
      <c r="A1722" s="29" t="s">
        <v>1764</v>
      </c>
      <c r="B1722" s="30" t="s">
        <v>4156</v>
      </c>
      <c r="C1722" s="35" t="n">
        <v>3430</v>
      </c>
      <c r="D1722" s="30" t="s">
        <v>1246</v>
      </c>
      <c r="E1722" s="33" t="n">
        <f aca="false">(C1722*1.26)</f>
        <v>4321.8</v>
      </c>
    </row>
    <row r="1723" customFormat="false" ht="14.15" hidden="false" customHeight="false" outlineLevel="0" collapsed="false">
      <c r="A1723" s="29" t="s">
        <v>1765</v>
      </c>
      <c r="B1723" s="30" t="s">
        <v>4157</v>
      </c>
      <c r="C1723" s="31" t="n">
        <v>610</v>
      </c>
      <c r="D1723" s="30" t="s">
        <v>271</v>
      </c>
      <c r="E1723" s="33" t="n">
        <f aca="false">(C1723*2.19)</f>
        <v>1335.9</v>
      </c>
    </row>
    <row r="1724" customFormat="false" ht="14.15" hidden="false" customHeight="false" outlineLevel="0" collapsed="false">
      <c r="A1724" s="29" t="s">
        <v>1766</v>
      </c>
      <c r="B1724" s="30" t="s">
        <v>4158</v>
      </c>
      <c r="C1724" s="31" t="n">
        <v>825</v>
      </c>
      <c r="D1724" s="30" t="s">
        <v>271</v>
      </c>
      <c r="E1724" s="33" t="n">
        <f aca="false">(C1724*1.87)</f>
        <v>1542.75</v>
      </c>
    </row>
    <row r="1725" customFormat="false" ht="14.15" hidden="false" customHeight="false" outlineLevel="0" collapsed="false">
      <c r="A1725" s="29" t="s">
        <v>1767</v>
      </c>
      <c r="B1725" s="30" t="s">
        <v>4159</v>
      </c>
      <c r="C1725" s="31" t="n">
        <v>610</v>
      </c>
      <c r="D1725" s="30" t="s">
        <v>271</v>
      </c>
      <c r="E1725" s="33" t="n">
        <f aca="false">(C1725*2.19)</f>
        <v>1335.9</v>
      </c>
    </row>
    <row r="1726" customFormat="false" ht="14.15" hidden="false" customHeight="false" outlineLevel="0" collapsed="false">
      <c r="A1726" s="29" t="s">
        <v>1768</v>
      </c>
      <c r="B1726" s="30" t="s">
        <v>4160</v>
      </c>
      <c r="C1726" s="31" t="n">
        <v>610</v>
      </c>
      <c r="D1726" s="30" t="s">
        <v>271</v>
      </c>
      <c r="E1726" s="33" t="n">
        <f aca="false">(C1726*2.19)</f>
        <v>1335.9</v>
      </c>
    </row>
    <row r="1727" customFormat="false" ht="115.65" hidden="false" customHeight="false" outlineLevel="0" collapsed="false">
      <c r="A1727" s="29" t="s">
        <v>1769</v>
      </c>
      <c r="B1727" s="30" t="s">
        <v>4161</v>
      </c>
      <c r="C1727" s="31" t="n">
        <v>610</v>
      </c>
      <c r="D1727" s="30" t="s">
        <v>31</v>
      </c>
      <c r="E1727" s="33" t="n">
        <f aca="false">(C1727*2.19)</f>
        <v>1335.9</v>
      </c>
    </row>
    <row r="1728" customFormat="false" ht="14.15" hidden="false" customHeight="false" outlineLevel="0" collapsed="false">
      <c r="A1728" s="29" t="s">
        <v>1770</v>
      </c>
      <c r="B1728" s="30" t="s">
        <v>4162</v>
      </c>
      <c r="C1728" s="31" t="n">
        <v>610</v>
      </c>
      <c r="D1728" s="30" t="s">
        <v>271</v>
      </c>
      <c r="E1728" s="33" t="n">
        <f aca="false">(C1728*2.19)</f>
        <v>1335.9</v>
      </c>
    </row>
    <row r="1729" customFormat="false" ht="14.15" hidden="false" customHeight="false" outlineLevel="0" collapsed="false">
      <c r="A1729" s="29" t="s">
        <v>1771</v>
      </c>
      <c r="B1729" s="30" t="s">
        <v>4163</v>
      </c>
      <c r="C1729" s="31" t="n">
        <v>610</v>
      </c>
      <c r="D1729" s="30" t="s">
        <v>31</v>
      </c>
      <c r="E1729" s="33" t="n">
        <f aca="false">(C1729*2.19)</f>
        <v>1335.9</v>
      </c>
    </row>
    <row r="1730" customFormat="false" ht="26.85" hidden="false" customHeight="false" outlineLevel="0" collapsed="false">
      <c r="A1730" s="29" t="s">
        <v>1772</v>
      </c>
      <c r="B1730" s="30" t="s">
        <v>4164</v>
      </c>
      <c r="C1730" s="31" t="n">
        <v>610</v>
      </c>
      <c r="D1730" s="30" t="s">
        <v>31</v>
      </c>
      <c r="E1730" s="33" t="n">
        <f aca="false">(C1730*2.19)</f>
        <v>1335.9</v>
      </c>
    </row>
    <row r="1731" customFormat="false" ht="14.15" hidden="false" customHeight="false" outlineLevel="0" collapsed="false">
      <c r="A1731" s="29" t="s">
        <v>1773</v>
      </c>
      <c r="B1731" s="30" t="s">
        <v>4165</v>
      </c>
      <c r="C1731" s="31" t="n">
        <v>610</v>
      </c>
      <c r="D1731" s="30" t="s">
        <v>271</v>
      </c>
      <c r="E1731" s="33" t="n">
        <f aca="false">(C1731*2.19)</f>
        <v>1335.9</v>
      </c>
    </row>
    <row r="1732" customFormat="false" ht="14.15" hidden="false" customHeight="false" outlineLevel="0" collapsed="false">
      <c r="A1732" s="29" t="s">
        <v>1774</v>
      </c>
      <c r="B1732" s="30" t="s">
        <v>4166</v>
      </c>
      <c r="C1732" s="31" t="n">
        <v>610</v>
      </c>
      <c r="D1732" s="30" t="s">
        <v>271</v>
      </c>
      <c r="E1732" s="33" t="n">
        <f aca="false">(C1732*2.19)</f>
        <v>1335.9</v>
      </c>
    </row>
    <row r="1733" customFormat="false" ht="14.15" hidden="false" customHeight="false" outlineLevel="0" collapsed="false">
      <c r="A1733" s="29" t="s">
        <v>1775</v>
      </c>
      <c r="B1733" s="30" t="s">
        <v>4167</v>
      </c>
      <c r="C1733" s="31" t="n">
        <v>610</v>
      </c>
      <c r="D1733" s="30" t="s">
        <v>271</v>
      </c>
      <c r="E1733" s="33" t="n">
        <f aca="false">(C1733*2.19)</f>
        <v>1335.9</v>
      </c>
    </row>
    <row r="1734" customFormat="false" ht="14.15" hidden="false" customHeight="false" outlineLevel="0" collapsed="false">
      <c r="A1734" s="29" t="s">
        <v>1776</v>
      </c>
      <c r="B1734" s="30" t="s">
        <v>4168</v>
      </c>
      <c r="C1734" s="31" t="n">
        <v>610</v>
      </c>
      <c r="D1734" s="30" t="s">
        <v>271</v>
      </c>
      <c r="E1734" s="33" t="n">
        <f aca="false">(C1734*2.19)</f>
        <v>1335.9</v>
      </c>
    </row>
    <row r="1735" customFormat="false" ht="14.15" hidden="false" customHeight="false" outlineLevel="0" collapsed="false">
      <c r="A1735" s="29" t="s">
        <v>1777</v>
      </c>
      <c r="B1735" s="30" t="s">
        <v>4169</v>
      </c>
      <c r="C1735" s="31" t="n">
        <v>610</v>
      </c>
      <c r="D1735" s="30" t="s">
        <v>31</v>
      </c>
      <c r="E1735" s="33" t="n">
        <f aca="false">(C1735*2.19)</f>
        <v>1335.9</v>
      </c>
    </row>
    <row r="1736" customFormat="false" ht="14.15" hidden="false" customHeight="false" outlineLevel="0" collapsed="false">
      <c r="A1736" s="29" t="s">
        <v>1778</v>
      </c>
      <c r="B1736" s="30" t="s">
        <v>4170</v>
      </c>
      <c r="C1736" s="31" t="n">
        <v>610</v>
      </c>
      <c r="D1736" s="30" t="s">
        <v>31</v>
      </c>
      <c r="E1736" s="33" t="n">
        <f aca="false">(C1736*2.19)</f>
        <v>1335.9</v>
      </c>
    </row>
    <row r="1737" customFormat="false" ht="14.15" hidden="false" customHeight="false" outlineLevel="0" collapsed="false">
      <c r="A1737" s="29" t="s">
        <v>1779</v>
      </c>
      <c r="B1737" s="30" t="s">
        <v>4171</v>
      </c>
      <c r="C1737" s="31" t="n">
        <v>610</v>
      </c>
      <c r="D1737" s="30" t="s">
        <v>31</v>
      </c>
      <c r="E1737" s="33" t="n">
        <f aca="false">(C1737*2.19)</f>
        <v>1335.9</v>
      </c>
    </row>
    <row r="1738" customFormat="false" ht="14.15" hidden="false" customHeight="false" outlineLevel="0" collapsed="false">
      <c r="A1738" s="29" t="s">
        <v>1780</v>
      </c>
      <c r="B1738" s="30" t="s">
        <v>4172</v>
      </c>
      <c r="C1738" s="31" t="n">
        <v>610</v>
      </c>
      <c r="D1738" s="30" t="s">
        <v>31</v>
      </c>
      <c r="E1738" s="33" t="n">
        <f aca="false">(C1738*2.19)</f>
        <v>1335.9</v>
      </c>
    </row>
    <row r="1739" customFormat="false" ht="14.15" hidden="false" customHeight="false" outlineLevel="0" collapsed="false">
      <c r="A1739" s="29" t="s">
        <v>1781</v>
      </c>
      <c r="B1739" s="30" t="s">
        <v>4173</v>
      </c>
      <c r="C1739" s="31" t="n">
        <v>610</v>
      </c>
      <c r="D1739" s="30" t="s">
        <v>31</v>
      </c>
      <c r="E1739" s="33" t="n">
        <f aca="false">(C1739*2.19)</f>
        <v>1335.9</v>
      </c>
    </row>
    <row r="1740" customFormat="false" ht="14.15" hidden="false" customHeight="false" outlineLevel="0" collapsed="false">
      <c r="A1740" s="29" t="s">
        <v>1782</v>
      </c>
      <c r="B1740" s="30" t="s">
        <v>4174</v>
      </c>
      <c r="C1740" s="31" t="n">
        <v>610</v>
      </c>
      <c r="D1740" s="30" t="s">
        <v>271</v>
      </c>
      <c r="E1740" s="33" t="n">
        <f aca="false">(C1740*2.19)</f>
        <v>1335.9</v>
      </c>
    </row>
    <row r="1741" customFormat="false" ht="14.15" hidden="false" customHeight="false" outlineLevel="0" collapsed="false">
      <c r="A1741" s="29" t="s">
        <v>1783</v>
      </c>
      <c r="B1741" s="30" t="s">
        <v>4175</v>
      </c>
      <c r="C1741" s="31" t="n">
        <v>610</v>
      </c>
      <c r="D1741" s="30" t="s">
        <v>271</v>
      </c>
      <c r="E1741" s="33" t="n">
        <f aca="false">(C1741*2.19)</f>
        <v>1335.9</v>
      </c>
    </row>
    <row r="1742" customFormat="false" ht="26.85" hidden="false" customHeight="false" outlineLevel="0" collapsed="false">
      <c r="A1742" s="29" t="s">
        <v>1784</v>
      </c>
      <c r="B1742" s="30" t="s">
        <v>4176</v>
      </c>
      <c r="C1742" s="31" t="n">
        <v>610</v>
      </c>
      <c r="D1742" s="30" t="s">
        <v>31</v>
      </c>
      <c r="E1742" s="33" t="n">
        <f aca="false">(C1742*2.19)</f>
        <v>1335.9</v>
      </c>
    </row>
    <row r="1743" customFormat="false" ht="115.65" hidden="false" customHeight="false" outlineLevel="0" collapsed="false">
      <c r="A1743" s="29" t="s">
        <v>1785</v>
      </c>
      <c r="B1743" s="30" t="s">
        <v>4177</v>
      </c>
      <c r="C1743" s="31" t="n">
        <v>610</v>
      </c>
      <c r="D1743" s="30" t="s">
        <v>271</v>
      </c>
      <c r="E1743" s="33" t="n">
        <f aca="false">(C1743*2.19)</f>
        <v>1335.9</v>
      </c>
    </row>
    <row r="1744" customFormat="false" ht="14.15" hidden="false" customHeight="false" outlineLevel="0" collapsed="false">
      <c r="A1744" s="29" t="s">
        <v>1786</v>
      </c>
      <c r="B1744" s="30" t="s">
        <v>4178</v>
      </c>
      <c r="C1744" s="31" t="n">
        <v>610</v>
      </c>
      <c r="D1744" s="30" t="s">
        <v>31</v>
      </c>
      <c r="E1744" s="33" t="n">
        <f aca="false">(C1744*2.19)</f>
        <v>1335.9</v>
      </c>
    </row>
    <row r="1745" customFormat="false" ht="14.15" hidden="false" customHeight="false" outlineLevel="0" collapsed="false">
      <c r="A1745" s="29" t="s">
        <v>1787</v>
      </c>
      <c r="B1745" s="30" t="s">
        <v>4179</v>
      </c>
      <c r="C1745" s="31" t="n">
        <v>610</v>
      </c>
      <c r="D1745" s="30" t="s">
        <v>31</v>
      </c>
      <c r="E1745" s="33" t="n">
        <f aca="false">(C1745*2.19)</f>
        <v>1335.9</v>
      </c>
    </row>
    <row r="1746" customFormat="false" ht="14.15" hidden="false" customHeight="false" outlineLevel="0" collapsed="false">
      <c r="A1746" s="29" t="s">
        <v>1788</v>
      </c>
      <c r="B1746" s="30" t="s">
        <v>4180</v>
      </c>
      <c r="C1746" s="31" t="n">
        <v>610</v>
      </c>
      <c r="D1746" s="30" t="s">
        <v>31</v>
      </c>
      <c r="E1746" s="33" t="n">
        <f aca="false">(C1746*2.19)</f>
        <v>1335.9</v>
      </c>
    </row>
    <row r="1747" customFormat="false" ht="14.15" hidden="false" customHeight="false" outlineLevel="0" collapsed="false">
      <c r="A1747" s="29" t="s">
        <v>1789</v>
      </c>
      <c r="B1747" s="30" t="s">
        <v>4181</v>
      </c>
      <c r="C1747" s="31" t="n">
        <v>610</v>
      </c>
      <c r="D1747" s="30" t="s">
        <v>31</v>
      </c>
      <c r="E1747" s="33" t="n">
        <f aca="false">(C1747*2.19)</f>
        <v>1335.9</v>
      </c>
    </row>
    <row r="1748" customFormat="false" ht="13.8" hidden="false" customHeight="false" outlineLevel="0" collapsed="false">
      <c r="A1748" s="29" t="s">
        <v>1790</v>
      </c>
      <c r="B1748" s="30" t="s">
        <v>4182</v>
      </c>
      <c r="C1748" s="31" t="n">
        <v>610</v>
      </c>
      <c r="D1748" s="30" t="s">
        <v>31</v>
      </c>
      <c r="E1748" s="33" t="n">
        <f aca="false">(C1748*2.19)</f>
        <v>1335.9</v>
      </c>
    </row>
    <row r="1749" customFormat="false" ht="14.15" hidden="false" customHeight="false" outlineLevel="0" collapsed="false">
      <c r="A1749" s="29" t="s">
        <v>1791</v>
      </c>
      <c r="B1749" s="30" t="s">
        <v>4183</v>
      </c>
      <c r="C1749" s="31" t="n">
        <v>610</v>
      </c>
      <c r="D1749" s="30" t="s">
        <v>31</v>
      </c>
      <c r="E1749" s="33" t="n">
        <f aca="false">(C1749*2.19)</f>
        <v>1335.9</v>
      </c>
    </row>
    <row r="1750" customFormat="false" ht="26.85" hidden="false" customHeight="false" outlineLevel="0" collapsed="false">
      <c r="A1750" s="29" t="s">
        <v>1792</v>
      </c>
      <c r="B1750" s="30" t="s">
        <v>4184</v>
      </c>
      <c r="C1750" s="31" t="n">
        <v>610</v>
      </c>
      <c r="D1750" s="30" t="s">
        <v>31</v>
      </c>
      <c r="E1750" s="33" t="n">
        <f aca="false">(C1750*2.19)</f>
        <v>1335.9</v>
      </c>
    </row>
    <row r="1751" customFormat="false" ht="14.15" hidden="false" customHeight="false" outlineLevel="0" collapsed="false">
      <c r="A1751" s="29" t="s">
        <v>1793</v>
      </c>
      <c r="B1751" s="30" t="s">
        <v>4185</v>
      </c>
      <c r="C1751" s="31" t="n">
        <v>610</v>
      </c>
      <c r="D1751" s="30" t="s">
        <v>31</v>
      </c>
      <c r="E1751" s="33" t="n">
        <f aca="false">(C1751*2.19)</f>
        <v>1335.9</v>
      </c>
    </row>
    <row r="1752" customFormat="false" ht="14.15" hidden="false" customHeight="false" outlineLevel="0" collapsed="false">
      <c r="A1752" s="29" t="s">
        <v>1794</v>
      </c>
      <c r="B1752" s="30" t="s">
        <v>4186</v>
      </c>
      <c r="C1752" s="31" t="n">
        <v>610</v>
      </c>
      <c r="D1752" s="30" t="s">
        <v>31</v>
      </c>
      <c r="E1752" s="33" t="n">
        <f aca="false">(C1752*2.19)</f>
        <v>1335.9</v>
      </c>
    </row>
    <row r="1753" customFormat="false" ht="14.15" hidden="false" customHeight="false" outlineLevel="0" collapsed="false">
      <c r="A1753" s="29" t="s">
        <v>1795</v>
      </c>
      <c r="B1753" s="30" t="s">
        <v>4187</v>
      </c>
      <c r="C1753" s="31" t="n">
        <v>610</v>
      </c>
      <c r="D1753" s="30" t="s">
        <v>31</v>
      </c>
      <c r="E1753" s="33" t="n">
        <f aca="false">(C1753*2.19)</f>
        <v>1335.9</v>
      </c>
    </row>
    <row r="1754" customFormat="false" ht="14.15" hidden="false" customHeight="false" outlineLevel="0" collapsed="false">
      <c r="A1754" s="29" t="s">
        <v>1796</v>
      </c>
      <c r="B1754" s="30" t="s">
        <v>4188</v>
      </c>
      <c r="C1754" s="31" t="n">
        <v>610</v>
      </c>
      <c r="D1754" s="30" t="s">
        <v>31</v>
      </c>
      <c r="E1754" s="33" t="n">
        <f aca="false">(C1754*2.19)</f>
        <v>1335.9</v>
      </c>
    </row>
    <row r="1755" customFormat="false" ht="14.15" hidden="false" customHeight="false" outlineLevel="0" collapsed="false">
      <c r="A1755" s="29" t="s">
        <v>1797</v>
      </c>
      <c r="B1755" s="30" t="s">
        <v>4189</v>
      </c>
      <c r="C1755" s="31" t="n">
        <v>610</v>
      </c>
      <c r="D1755" s="30" t="s">
        <v>31</v>
      </c>
      <c r="E1755" s="33" t="n">
        <f aca="false">(C1755*2.19)</f>
        <v>1335.9</v>
      </c>
    </row>
    <row r="1756" customFormat="false" ht="14.15" hidden="false" customHeight="false" outlineLevel="0" collapsed="false">
      <c r="A1756" s="29" t="s">
        <v>1798</v>
      </c>
      <c r="B1756" s="30" t="s">
        <v>4190</v>
      </c>
      <c r="C1756" s="31" t="n">
        <v>610</v>
      </c>
      <c r="D1756" s="30" t="s">
        <v>31</v>
      </c>
      <c r="E1756" s="33" t="n">
        <f aca="false">(C1756*2.19)</f>
        <v>1335.9</v>
      </c>
    </row>
    <row r="1757" customFormat="false" ht="14.15" hidden="false" customHeight="false" outlineLevel="0" collapsed="false">
      <c r="A1757" s="29" t="s">
        <v>1799</v>
      </c>
      <c r="B1757" s="30" t="s">
        <v>4191</v>
      </c>
      <c r="C1757" s="31" t="n">
        <v>610</v>
      </c>
      <c r="D1757" s="30" t="s">
        <v>271</v>
      </c>
      <c r="E1757" s="33" t="n">
        <f aca="false">(C1757*2.19)</f>
        <v>1335.9</v>
      </c>
    </row>
    <row r="1758" customFormat="false" ht="14.15" hidden="false" customHeight="false" outlineLevel="0" collapsed="false">
      <c r="A1758" s="29" t="s">
        <v>1800</v>
      </c>
      <c r="B1758" s="30" t="s">
        <v>4192</v>
      </c>
      <c r="C1758" s="31" t="n">
        <v>610</v>
      </c>
      <c r="D1758" s="30" t="s">
        <v>271</v>
      </c>
      <c r="E1758" s="33" t="n">
        <f aca="false">(C1758*2.19)</f>
        <v>1335.9</v>
      </c>
    </row>
    <row r="1759" customFormat="false" ht="14.15" hidden="false" customHeight="false" outlineLevel="0" collapsed="false">
      <c r="A1759" s="29" t="s">
        <v>1801</v>
      </c>
      <c r="B1759" s="30" t="s">
        <v>4193</v>
      </c>
      <c r="C1759" s="31" t="n">
        <v>610</v>
      </c>
      <c r="D1759" s="30" t="s">
        <v>31</v>
      </c>
      <c r="E1759" s="33" t="n">
        <f aca="false">(C1759*2.19)</f>
        <v>1335.9</v>
      </c>
    </row>
    <row r="1760" customFormat="false" ht="14.15" hidden="false" customHeight="false" outlineLevel="0" collapsed="false">
      <c r="A1760" s="29" t="s">
        <v>1802</v>
      </c>
      <c r="B1760" s="30" t="s">
        <v>4194</v>
      </c>
      <c r="C1760" s="31" t="n">
        <v>610</v>
      </c>
      <c r="D1760" s="30" t="s">
        <v>31</v>
      </c>
      <c r="E1760" s="33" t="n">
        <f aca="false">(C1760*2.19)</f>
        <v>1335.9</v>
      </c>
    </row>
    <row r="1761" customFormat="false" ht="14.15" hidden="false" customHeight="false" outlineLevel="0" collapsed="false">
      <c r="A1761" s="29" t="s">
        <v>1803</v>
      </c>
      <c r="B1761" s="30" t="s">
        <v>4195</v>
      </c>
      <c r="C1761" s="31" t="n">
        <v>610</v>
      </c>
      <c r="D1761" s="30" t="s">
        <v>271</v>
      </c>
      <c r="E1761" s="33" t="n">
        <f aca="false">(C1761*2.19)</f>
        <v>1335.9</v>
      </c>
    </row>
    <row r="1762" customFormat="false" ht="14.15" hidden="false" customHeight="false" outlineLevel="0" collapsed="false">
      <c r="A1762" s="29" t="s">
        <v>1804</v>
      </c>
      <c r="B1762" s="30" t="s">
        <v>4196</v>
      </c>
      <c r="C1762" s="31" t="n">
        <v>610</v>
      </c>
      <c r="D1762" s="30" t="s">
        <v>31</v>
      </c>
      <c r="E1762" s="33" t="n">
        <f aca="false">(C1762*2.19)</f>
        <v>1335.9</v>
      </c>
    </row>
    <row r="1763" customFormat="false" ht="14.15" hidden="false" customHeight="false" outlineLevel="0" collapsed="false">
      <c r="A1763" s="29" t="s">
        <v>1805</v>
      </c>
      <c r="B1763" s="30" t="s">
        <v>4197</v>
      </c>
      <c r="C1763" s="31" t="n">
        <v>610</v>
      </c>
      <c r="D1763" s="30" t="s">
        <v>31</v>
      </c>
      <c r="E1763" s="33" t="n">
        <f aca="false">(C1763*2.19)</f>
        <v>1335.9</v>
      </c>
    </row>
    <row r="1764" customFormat="false" ht="14.15" hidden="false" customHeight="false" outlineLevel="0" collapsed="false">
      <c r="A1764" s="29" t="s">
        <v>1806</v>
      </c>
      <c r="B1764" s="30" t="s">
        <v>4198</v>
      </c>
      <c r="C1764" s="31" t="n">
        <v>610</v>
      </c>
      <c r="D1764" s="30" t="s">
        <v>31</v>
      </c>
      <c r="E1764" s="33" t="n">
        <f aca="false">(C1764*2.19)</f>
        <v>1335.9</v>
      </c>
    </row>
    <row r="1765" customFormat="false" ht="14.15" hidden="false" customHeight="false" outlineLevel="0" collapsed="false">
      <c r="A1765" s="29" t="s">
        <v>1807</v>
      </c>
      <c r="B1765" s="30" t="s">
        <v>4199</v>
      </c>
      <c r="C1765" s="31" t="n">
        <v>610</v>
      </c>
      <c r="D1765" s="30" t="s">
        <v>271</v>
      </c>
      <c r="E1765" s="33" t="n">
        <f aca="false">(C1765*2.19)</f>
        <v>1335.9</v>
      </c>
    </row>
    <row r="1766" customFormat="false" ht="14.15" hidden="false" customHeight="false" outlineLevel="0" collapsed="false">
      <c r="A1766" s="29" t="s">
        <v>1808</v>
      </c>
      <c r="B1766" s="30" t="s">
        <v>4200</v>
      </c>
      <c r="C1766" s="31" t="n">
        <v>610</v>
      </c>
      <c r="D1766" s="30" t="s">
        <v>271</v>
      </c>
      <c r="E1766" s="33" t="n">
        <f aca="false">(C1766*2.19)</f>
        <v>1335.9</v>
      </c>
    </row>
    <row r="1767" customFormat="false" ht="14.15" hidden="false" customHeight="false" outlineLevel="0" collapsed="false">
      <c r="A1767" s="29" t="s">
        <v>1809</v>
      </c>
      <c r="B1767" s="30" t="s">
        <v>4201</v>
      </c>
      <c r="C1767" s="31" t="n">
        <v>610</v>
      </c>
      <c r="D1767" s="30" t="s">
        <v>31</v>
      </c>
      <c r="E1767" s="33" t="n">
        <f aca="false">(C1767*2.19)</f>
        <v>1335.9</v>
      </c>
    </row>
    <row r="1768" customFormat="false" ht="14.15" hidden="false" customHeight="false" outlineLevel="0" collapsed="false">
      <c r="A1768" s="29" t="s">
        <v>1810</v>
      </c>
      <c r="B1768" s="30" t="s">
        <v>4202</v>
      </c>
      <c r="C1768" s="31" t="n">
        <v>610</v>
      </c>
      <c r="D1768" s="30" t="s">
        <v>31</v>
      </c>
      <c r="E1768" s="33" t="n">
        <f aca="false">(C1768*2.19)</f>
        <v>1335.9</v>
      </c>
    </row>
    <row r="1769" customFormat="false" ht="14.15" hidden="false" customHeight="false" outlineLevel="0" collapsed="false">
      <c r="A1769" s="29" t="s">
        <v>1811</v>
      </c>
      <c r="B1769" s="30" t="s">
        <v>4203</v>
      </c>
      <c r="C1769" s="31" t="n">
        <v>610</v>
      </c>
      <c r="D1769" s="30" t="s">
        <v>271</v>
      </c>
      <c r="E1769" s="33" t="n">
        <f aca="false">(C1769*2.19)</f>
        <v>1335.9</v>
      </c>
    </row>
    <row r="1770" customFormat="false" ht="14.15" hidden="false" customHeight="false" outlineLevel="0" collapsed="false">
      <c r="A1770" s="29" t="s">
        <v>1812</v>
      </c>
      <c r="B1770" s="30" t="s">
        <v>4204</v>
      </c>
      <c r="C1770" s="31" t="n">
        <v>610</v>
      </c>
      <c r="D1770" s="30" t="s">
        <v>31</v>
      </c>
      <c r="E1770" s="33" t="n">
        <f aca="false">(C1770*2.19)</f>
        <v>1335.9</v>
      </c>
    </row>
    <row r="1771" customFormat="false" ht="14.15" hidden="false" customHeight="false" outlineLevel="0" collapsed="false">
      <c r="A1771" s="29" t="s">
        <v>1813</v>
      </c>
      <c r="B1771" s="30" t="s">
        <v>4205</v>
      </c>
      <c r="C1771" s="31" t="n">
        <v>610</v>
      </c>
      <c r="D1771" s="30" t="s">
        <v>271</v>
      </c>
      <c r="E1771" s="33" t="n">
        <f aca="false">(C1771*2.19)</f>
        <v>1335.9</v>
      </c>
    </row>
    <row r="1772" customFormat="false" ht="14.15" hidden="false" customHeight="false" outlineLevel="0" collapsed="false">
      <c r="A1772" s="29" t="s">
        <v>1814</v>
      </c>
      <c r="B1772" s="30" t="s">
        <v>4206</v>
      </c>
      <c r="C1772" s="31" t="n">
        <v>610</v>
      </c>
      <c r="D1772" s="30" t="s">
        <v>271</v>
      </c>
      <c r="E1772" s="33" t="n">
        <f aca="false">(C1772*2.19)</f>
        <v>1335.9</v>
      </c>
    </row>
    <row r="1773" customFormat="false" ht="14.15" hidden="false" customHeight="false" outlineLevel="0" collapsed="false">
      <c r="A1773" s="29" t="s">
        <v>1815</v>
      </c>
      <c r="B1773" s="30" t="s">
        <v>4207</v>
      </c>
      <c r="C1773" s="31" t="n">
        <v>610</v>
      </c>
      <c r="D1773" s="30" t="s">
        <v>31</v>
      </c>
      <c r="E1773" s="33" t="n">
        <f aca="false">(C1773*2.19)</f>
        <v>1335.9</v>
      </c>
    </row>
    <row r="1774" customFormat="false" ht="14.15" hidden="false" customHeight="false" outlineLevel="0" collapsed="false">
      <c r="A1774" s="29" t="s">
        <v>1816</v>
      </c>
      <c r="B1774" s="30" t="s">
        <v>4208</v>
      </c>
      <c r="C1774" s="31" t="n">
        <v>610</v>
      </c>
      <c r="D1774" s="30" t="s">
        <v>31</v>
      </c>
      <c r="E1774" s="33" t="n">
        <f aca="false">(C1774*2.19)</f>
        <v>1335.9</v>
      </c>
    </row>
    <row r="1775" customFormat="false" ht="14.15" hidden="false" customHeight="false" outlineLevel="0" collapsed="false">
      <c r="A1775" s="29" t="s">
        <v>1817</v>
      </c>
      <c r="B1775" s="30" t="s">
        <v>4209</v>
      </c>
      <c r="C1775" s="31" t="n">
        <v>610</v>
      </c>
      <c r="D1775" s="30" t="s">
        <v>31</v>
      </c>
      <c r="E1775" s="33" t="n">
        <f aca="false">(C1775*2.19)</f>
        <v>1335.9</v>
      </c>
    </row>
    <row r="1776" customFormat="false" ht="14.15" hidden="false" customHeight="false" outlineLevel="0" collapsed="false">
      <c r="A1776" s="29" t="s">
        <v>1818</v>
      </c>
      <c r="B1776" s="30" t="s">
        <v>4210</v>
      </c>
      <c r="C1776" s="31" t="n">
        <v>610</v>
      </c>
      <c r="D1776" s="30" t="s">
        <v>31</v>
      </c>
      <c r="E1776" s="33" t="n">
        <f aca="false">(C1776*2.19)</f>
        <v>1335.9</v>
      </c>
    </row>
    <row r="1777" customFormat="false" ht="14.15" hidden="false" customHeight="false" outlineLevel="0" collapsed="false">
      <c r="A1777" s="29" t="s">
        <v>1819</v>
      </c>
      <c r="B1777" s="30" t="s">
        <v>4211</v>
      </c>
      <c r="C1777" s="31" t="n">
        <v>610</v>
      </c>
      <c r="D1777" s="30" t="s">
        <v>31</v>
      </c>
      <c r="E1777" s="33" t="n">
        <f aca="false">(C1777*2.19)</f>
        <v>1335.9</v>
      </c>
    </row>
    <row r="1778" customFormat="false" ht="14.15" hidden="false" customHeight="false" outlineLevel="0" collapsed="false">
      <c r="A1778" s="29" t="s">
        <v>1820</v>
      </c>
      <c r="B1778" s="30" t="s">
        <v>4212</v>
      </c>
      <c r="C1778" s="31" t="n">
        <v>610</v>
      </c>
      <c r="D1778" s="30" t="s">
        <v>31</v>
      </c>
      <c r="E1778" s="33" t="n">
        <f aca="false">(C1778*2.19)</f>
        <v>1335.9</v>
      </c>
    </row>
    <row r="1779" customFormat="false" ht="14.15" hidden="false" customHeight="false" outlineLevel="0" collapsed="false">
      <c r="A1779" s="29" t="s">
        <v>1821</v>
      </c>
      <c r="B1779" s="30" t="s">
        <v>4213</v>
      </c>
      <c r="C1779" s="31" t="n">
        <v>610</v>
      </c>
      <c r="D1779" s="30" t="s">
        <v>31</v>
      </c>
      <c r="E1779" s="33" t="n">
        <f aca="false">(C1779*2.19)</f>
        <v>1335.9</v>
      </c>
    </row>
    <row r="1780" customFormat="false" ht="39.55" hidden="false" customHeight="false" outlineLevel="0" collapsed="false">
      <c r="A1780" s="29" t="s">
        <v>1822</v>
      </c>
      <c r="B1780" s="30" t="s">
        <v>4214</v>
      </c>
      <c r="C1780" s="31" t="n">
        <v>610</v>
      </c>
      <c r="D1780" s="30" t="s">
        <v>31</v>
      </c>
      <c r="E1780" s="33" t="n">
        <f aca="false">(C1780*2.19)</f>
        <v>1335.9</v>
      </c>
    </row>
    <row r="1781" customFormat="false" ht="26.85" hidden="false" customHeight="false" outlineLevel="0" collapsed="false">
      <c r="A1781" s="29" t="s">
        <v>1823</v>
      </c>
      <c r="B1781" s="30" t="s">
        <v>4215</v>
      </c>
      <c r="C1781" s="31" t="n">
        <v>610</v>
      </c>
      <c r="D1781" s="30" t="s">
        <v>31</v>
      </c>
      <c r="E1781" s="33" t="n">
        <f aca="false">(C1781*2.19)</f>
        <v>1335.9</v>
      </c>
    </row>
    <row r="1782" customFormat="false" ht="14.15" hidden="false" customHeight="false" outlineLevel="0" collapsed="false">
      <c r="A1782" s="29" t="s">
        <v>1824</v>
      </c>
      <c r="B1782" s="30" t="s">
        <v>4216</v>
      </c>
      <c r="C1782" s="31" t="n">
        <v>610</v>
      </c>
      <c r="D1782" s="30" t="s">
        <v>271</v>
      </c>
      <c r="E1782" s="33" t="n">
        <f aca="false">(C1782*2.19)</f>
        <v>1335.9</v>
      </c>
    </row>
    <row r="1783" customFormat="false" ht="14.15" hidden="false" customHeight="false" outlineLevel="0" collapsed="false">
      <c r="A1783" s="29" t="s">
        <v>1825</v>
      </c>
      <c r="B1783" s="30" t="s">
        <v>4217</v>
      </c>
      <c r="C1783" s="31" t="n">
        <v>610</v>
      </c>
      <c r="D1783" s="30" t="s">
        <v>31</v>
      </c>
      <c r="E1783" s="33" t="n">
        <f aca="false">(C1783*2.19)</f>
        <v>1335.9</v>
      </c>
    </row>
    <row r="1784" customFormat="false" ht="26.85" hidden="false" customHeight="false" outlineLevel="0" collapsed="false">
      <c r="A1784" s="29" t="s">
        <v>1826</v>
      </c>
      <c r="B1784" s="30" t="s">
        <v>4218</v>
      </c>
      <c r="C1784" s="31" t="n">
        <v>610</v>
      </c>
      <c r="D1784" s="30" t="s">
        <v>271</v>
      </c>
      <c r="E1784" s="33" t="n">
        <f aca="false">(C1784*2.19)</f>
        <v>1335.9</v>
      </c>
    </row>
    <row r="1785" customFormat="false" ht="14.15" hidden="false" customHeight="false" outlineLevel="0" collapsed="false">
      <c r="A1785" s="29" t="s">
        <v>1827</v>
      </c>
      <c r="B1785" s="30" t="s">
        <v>4219</v>
      </c>
      <c r="C1785" s="31" t="n">
        <v>610</v>
      </c>
      <c r="D1785" s="30" t="s">
        <v>31</v>
      </c>
      <c r="E1785" s="33" t="n">
        <f aca="false">(C1785*2.19)</f>
        <v>1335.9</v>
      </c>
    </row>
    <row r="1786" customFormat="false" ht="14.15" hidden="false" customHeight="false" outlineLevel="0" collapsed="false">
      <c r="A1786" s="29" t="s">
        <v>1828</v>
      </c>
      <c r="B1786" s="30" t="s">
        <v>4220</v>
      </c>
      <c r="C1786" s="31" t="n">
        <v>610</v>
      </c>
      <c r="D1786" s="30" t="s">
        <v>31</v>
      </c>
      <c r="E1786" s="33" t="n">
        <f aca="false">(C1786*2.19)</f>
        <v>1335.9</v>
      </c>
    </row>
    <row r="1787" customFormat="false" ht="14.15" hidden="false" customHeight="false" outlineLevel="0" collapsed="false">
      <c r="A1787" s="29" t="s">
        <v>1829</v>
      </c>
      <c r="B1787" s="30" t="s">
        <v>4221</v>
      </c>
      <c r="C1787" s="31" t="n">
        <v>610</v>
      </c>
      <c r="D1787" s="30" t="s">
        <v>271</v>
      </c>
      <c r="E1787" s="33" t="n">
        <f aca="false">(C1787*2.19)</f>
        <v>1335.9</v>
      </c>
    </row>
    <row r="1788" customFormat="false" ht="14.15" hidden="false" customHeight="false" outlineLevel="0" collapsed="false">
      <c r="A1788" s="29" t="s">
        <v>1830</v>
      </c>
      <c r="B1788" s="30" t="s">
        <v>4222</v>
      </c>
      <c r="C1788" s="31" t="n">
        <v>610</v>
      </c>
      <c r="D1788" s="30" t="s">
        <v>271</v>
      </c>
      <c r="E1788" s="33" t="n">
        <f aca="false">(C1788*2.19)</f>
        <v>1335.9</v>
      </c>
    </row>
    <row r="1789" customFormat="false" ht="14.15" hidden="false" customHeight="false" outlineLevel="0" collapsed="false">
      <c r="A1789" s="29" t="s">
        <v>1831</v>
      </c>
      <c r="B1789" s="30" t="s">
        <v>4223</v>
      </c>
      <c r="C1789" s="31" t="n">
        <v>610</v>
      </c>
      <c r="D1789" s="30" t="s">
        <v>31</v>
      </c>
      <c r="E1789" s="33" t="n">
        <f aca="false">(C1789*2.19)</f>
        <v>1335.9</v>
      </c>
    </row>
    <row r="1790" customFormat="false" ht="14.15" hidden="false" customHeight="false" outlineLevel="0" collapsed="false">
      <c r="A1790" s="29" t="s">
        <v>1832</v>
      </c>
      <c r="B1790" s="30" t="s">
        <v>4224</v>
      </c>
      <c r="C1790" s="31" t="n">
        <v>610</v>
      </c>
      <c r="D1790" s="30" t="s">
        <v>271</v>
      </c>
      <c r="E1790" s="33" t="n">
        <f aca="false">(C1790*2.19)</f>
        <v>1335.9</v>
      </c>
    </row>
    <row r="1791" customFormat="false" ht="14.15" hidden="false" customHeight="false" outlineLevel="0" collapsed="false">
      <c r="A1791" s="29" t="s">
        <v>1833</v>
      </c>
      <c r="B1791" s="30" t="s">
        <v>4225</v>
      </c>
      <c r="C1791" s="31" t="n">
        <v>610</v>
      </c>
      <c r="D1791" s="30" t="s">
        <v>271</v>
      </c>
      <c r="E1791" s="33" t="n">
        <f aca="false">(C1791*2.19)</f>
        <v>1335.9</v>
      </c>
    </row>
    <row r="1792" customFormat="false" ht="14.15" hidden="false" customHeight="false" outlineLevel="0" collapsed="false">
      <c r="A1792" s="29" t="s">
        <v>1834</v>
      </c>
      <c r="B1792" s="30" t="s">
        <v>4226</v>
      </c>
      <c r="C1792" s="31" t="n">
        <v>610</v>
      </c>
      <c r="D1792" s="30" t="s">
        <v>271</v>
      </c>
      <c r="E1792" s="33" t="n">
        <f aca="false">(C1792*2.19)</f>
        <v>1335.9</v>
      </c>
    </row>
    <row r="1793" customFormat="false" ht="14.15" hidden="false" customHeight="false" outlineLevel="0" collapsed="false">
      <c r="A1793" s="29" t="s">
        <v>1835</v>
      </c>
      <c r="B1793" s="30" t="s">
        <v>4227</v>
      </c>
      <c r="C1793" s="31" t="n">
        <v>610</v>
      </c>
      <c r="D1793" s="30" t="s">
        <v>271</v>
      </c>
      <c r="E1793" s="33" t="n">
        <f aca="false">(C1793*2.19)</f>
        <v>1335.9</v>
      </c>
    </row>
    <row r="1794" customFormat="false" ht="14.15" hidden="false" customHeight="false" outlineLevel="0" collapsed="false">
      <c r="A1794" s="29" t="s">
        <v>1836</v>
      </c>
      <c r="B1794" s="30" t="s">
        <v>4228</v>
      </c>
      <c r="C1794" s="31" t="n">
        <v>610</v>
      </c>
      <c r="D1794" s="30" t="s">
        <v>31</v>
      </c>
      <c r="E1794" s="33" t="n">
        <f aca="false">(C1794*2.19)</f>
        <v>1335.9</v>
      </c>
    </row>
    <row r="1795" customFormat="false" ht="14.15" hidden="false" customHeight="false" outlineLevel="0" collapsed="false">
      <c r="A1795" s="29" t="s">
        <v>1837</v>
      </c>
      <c r="B1795" s="30" t="s">
        <v>4229</v>
      </c>
      <c r="C1795" s="31" t="n">
        <v>610</v>
      </c>
      <c r="D1795" s="32" t="n">
        <v>1</v>
      </c>
      <c r="E1795" s="33" t="n">
        <f aca="false">(C1795*2.19)</f>
        <v>1335.9</v>
      </c>
    </row>
    <row r="1796" customFormat="false" ht="14.15" hidden="false" customHeight="false" outlineLevel="0" collapsed="false">
      <c r="A1796" s="29" t="s">
        <v>1838</v>
      </c>
      <c r="B1796" s="30" t="s">
        <v>4230</v>
      </c>
      <c r="C1796" s="31" t="n">
        <v>610</v>
      </c>
      <c r="D1796" s="30" t="s">
        <v>271</v>
      </c>
      <c r="E1796" s="33" t="n">
        <f aca="false">(C1796*2.19)</f>
        <v>1335.9</v>
      </c>
    </row>
    <row r="1797" customFormat="false" ht="14.15" hidden="false" customHeight="false" outlineLevel="0" collapsed="false">
      <c r="A1797" s="29" t="s">
        <v>1839</v>
      </c>
      <c r="B1797" s="30" t="s">
        <v>4231</v>
      </c>
      <c r="C1797" s="31" t="n">
        <v>610</v>
      </c>
      <c r="D1797" s="30" t="s">
        <v>271</v>
      </c>
      <c r="E1797" s="33" t="n">
        <f aca="false">(C1797*2.19)</f>
        <v>1335.9</v>
      </c>
    </row>
    <row r="1798" customFormat="false" ht="14.15" hidden="false" customHeight="false" outlineLevel="0" collapsed="false">
      <c r="A1798" s="29" t="s">
        <v>1840</v>
      </c>
      <c r="B1798" s="30" t="s">
        <v>4232</v>
      </c>
      <c r="C1798" s="31" t="n">
        <v>750</v>
      </c>
      <c r="D1798" s="30" t="s">
        <v>271</v>
      </c>
      <c r="E1798" s="33" t="n">
        <f aca="false">(C1798*2)</f>
        <v>1500</v>
      </c>
    </row>
    <row r="1799" customFormat="false" ht="14.15" hidden="false" customHeight="false" outlineLevel="0" collapsed="false">
      <c r="A1799" s="29" t="s">
        <v>1841</v>
      </c>
      <c r="B1799" s="30" t="s">
        <v>4233</v>
      </c>
      <c r="C1799" s="31" t="n">
        <v>750</v>
      </c>
      <c r="D1799" s="30" t="s">
        <v>271</v>
      </c>
      <c r="E1799" s="33" t="n">
        <f aca="false">(C1799*2)</f>
        <v>1500</v>
      </c>
    </row>
    <row r="1800" customFormat="false" ht="14.15" hidden="false" customHeight="false" outlineLevel="0" collapsed="false">
      <c r="A1800" s="29" t="s">
        <v>1842</v>
      </c>
      <c r="B1800" s="30" t="s">
        <v>4234</v>
      </c>
      <c r="C1800" s="31" t="n">
        <v>750</v>
      </c>
      <c r="D1800" s="30" t="s">
        <v>271</v>
      </c>
      <c r="E1800" s="33" t="n">
        <f aca="false">(C1800*2)</f>
        <v>1500</v>
      </c>
    </row>
    <row r="1801" customFormat="false" ht="14.15" hidden="false" customHeight="false" outlineLevel="0" collapsed="false">
      <c r="A1801" s="29" t="s">
        <v>1843</v>
      </c>
      <c r="B1801" s="30" t="s">
        <v>4235</v>
      </c>
      <c r="C1801" s="31" t="n">
        <v>750</v>
      </c>
      <c r="D1801" s="30" t="s">
        <v>271</v>
      </c>
      <c r="E1801" s="33" t="n">
        <f aca="false">(C1801*2)</f>
        <v>1500</v>
      </c>
    </row>
    <row r="1802" customFormat="false" ht="14.15" hidden="false" customHeight="false" outlineLevel="0" collapsed="false">
      <c r="A1802" s="29" t="s">
        <v>1844</v>
      </c>
      <c r="B1802" s="30" t="s">
        <v>4236</v>
      </c>
      <c r="C1802" s="31" t="n">
        <v>750</v>
      </c>
      <c r="D1802" s="30" t="s">
        <v>271</v>
      </c>
      <c r="E1802" s="33" t="n">
        <f aca="false">(C1802*2)</f>
        <v>1500</v>
      </c>
    </row>
    <row r="1803" customFormat="false" ht="14.15" hidden="false" customHeight="false" outlineLevel="0" collapsed="false">
      <c r="A1803" s="29" t="s">
        <v>1845</v>
      </c>
      <c r="B1803" s="30" t="s">
        <v>4237</v>
      </c>
      <c r="C1803" s="31" t="n">
        <v>750</v>
      </c>
      <c r="D1803" s="30" t="s">
        <v>271</v>
      </c>
      <c r="E1803" s="33" t="n">
        <f aca="false">(C1803*2)</f>
        <v>1500</v>
      </c>
    </row>
    <row r="1804" customFormat="false" ht="14.15" hidden="false" customHeight="false" outlineLevel="0" collapsed="false">
      <c r="A1804" s="29" t="s">
        <v>1846</v>
      </c>
      <c r="B1804" s="30" t="s">
        <v>4238</v>
      </c>
      <c r="C1804" s="31" t="n">
        <v>750</v>
      </c>
      <c r="D1804" s="30" t="s">
        <v>271</v>
      </c>
      <c r="E1804" s="33" t="n">
        <f aca="false">(C1804*2)</f>
        <v>1500</v>
      </c>
    </row>
    <row r="1805" customFormat="false" ht="14.15" hidden="false" customHeight="false" outlineLevel="0" collapsed="false">
      <c r="A1805" s="29" t="s">
        <v>1847</v>
      </c>
      <c r="B1805" s="30" t="s">
        <v>4239</v>
      </c>
      <c r="C1805" s="31" t="n">
        <v>740</v>
      </c>
      <c r="D1805" s="30" t="s">
        <v>271</v>
      </c>
      <c r="E1805" s="33" t="n">
        <f aca="false">(C1805*2)</f>
        <v>1480</v>
      </c>
    </row>
    <row r="1806" customFormat="false" ht="14.15" hidden="false" customHeight="false" outlineLevel="0" collapsed="false">
      <c r="A1806" s="29" t="s">
        <v>1848</v>
      </c>
      <c r="B1806" s="30" t="s">
        <v>4240</v>
      </c>
      <c r="C1806" s="31" t="n">
        <v>825</v>
      </c>
      <c r="D1806" s="30" t="s">
        <v>271</v>
      </c>
      <c r="E1806" s="33" t="n">
        <f aca="false">(C1806*1.87)</f>
        <v>1542.75</v>
      </c>
    </row>
    <row r="1807" customFormat="false" ht="14.15" hidden="false" customHeight="false" outlineLevel="0" collapsed="false">
      <c r="A1807" s="29" t="s">
        <v>1849</v>
      </c>
      <c r="B1807" s="30" t="s">
        <v>4241</v>
      </c>
      <c r="C1807" s="31" t="n">
        <v>825</v>
      </c>
      <c r="D1807" s="30" t="s">
        <v>271</v>
      </c>
      <c r="E1807" s="33" t="n">
        <f aca="false">(C1807*1.87)</f>
        <v>1542.75</v>
      </c>
    </row>
    <row r="1808" customFormat="false" ht="14.15" hidden="false" customHeight="false" outlineLevel="0" collapsed="false">
      <c r="A1808" s="29" t="s">
        <v>1850</v>
      </c>
      <c r="B1808" s="30" t="s">
        <v>4242</v>
      </c>
      <c r="C1808" s="31" t="n">
        <v>740</v>
      </c>
      <c r="D1808" s="30" t="s">
        <v>271</v>
      </c>
      <c r="E1808" s="33" t="n">
        <f aca="false">(C1808*2)</f>
        <v>1480</v>
      </c>
    </row>
    <row r="1809" customFormat="false" ht="14.15" hidden="false" customHeight="false" outlineLevel="0" collapsed="false">
      <c r="A1809" s="29" t="s">
        <v>1851</v>
      </c>
      <c r="B1809" s="30" t="s">
        <v>4243</v>
      </c>
      <c r="C1809" s="31" t="n">
        <v>740</v>
      </c>
      <c r="D1809" s="30" t="s">
        <v>271</v>
      </c>
      <c r="E1809" s="33" t="n">
        <f aca="false">(C1809*2)</f>
        <v>1480</v>
      </c>
    </row>
    <row r="1810" customFormat="false" ht="14.15" hidden="false" customHeight="false" outlineLevel="0" collapsed="false">
      <c r="A1810" s="29" t="s">
        <v>1852</v>
      </c>
      <c r="B1810" s="30" t="s">
        <v>4244</v>
      </c>
      <c r="C1810" s="31" t="n">
        <v>740</v>
      </c>
      <c r="D1810" s="30" t="s">
        <v>271</v>
      </c>
      <c r="E1810" s="33" t="n">
        <f aca="false">(C1810*2)</f>
        <v>1480</v>
      </c>
    </row>
    <row r="1811" customFormat="false" ht="14.15" hidden="false" customHeight="false" outlineLevel="0" collapsed="false">
      <c r="A1811" s="29" t="s">
        <v>1853</v>
      </c>
      <c r="B1811" s="30" t="s">
        <v>4245</v>
      </c>
      <c r="C1811" s="31" t="n">
        <v>740</v>
      </c>
      <c r="D1811" s="30" t="s">
        <v>271</v>
      </c>
      <c r="E1811" s="33" t="n">
        <f aca="false">(C1811*2)</f>
        <v>1480</v>
      </c>
    </row>
    <row r="1812" customFormat="false" ht="14.15" hidden="false" customHeight="false" outlineLevel="0" collapsed="false">
      <c r="A1812" s="29" t="s">
        <v>1854</v>
      </c>
      <c r="B1812" s="30" t="s">
        <v>4246</v>
      </c>
      <c r="C1812" s="31" t="n">
        <v>740</v>
      </c>
      <c r="D1812" s="30" t="s">
        <v>271</v>
      </c>
      <c r="E1812" s="33" t="n">
        <f aca="false">(C1812*2)</f>
        <v>1480</v>
      </c>
    </row>
    <row r="1813" customFormat="false" ht="14.15" hidden="false" customHeight="false" outlineLevel="0" collapsed="false">
      <c r="A1813" s="29" t="s">
        <v>1855</v>
      </c>
      <c r="B1813" s="30" t="s">
        <v>4247</v>
      </c>
      <c r="C1813" s="31" t="n">
        <v>740</v>
      </c>
      <c r="D1813" s="30" t="s">
        <v>271</v>
      </c>
      <c r="E1813" s="33" t="n">
        <f aca="false">(C1813*2)</f>
        <v>1480</v>
      </c>
    </row>
    <row r="1814" customFormat="false" ht="14.15" hidden="false" customHeight="false" outlineLevel="0" collapsed="false">
      <c r="A1814" s="29" t="s">
        <v>1856</v>
      </c>
      <c r="B1814" s="30" t="s">
        <v>4248</v>
      </c>
      <c r="C1814" s="31" t="n">
        <v>740</v>
      </c>
      <c r="D1814" s="30" t="s">
        <v>271</v>
      </c>
      <c r="E1814" s="33" t="n">
        <f aca="false">(C1814*2)</f>
        <v>1480</v>
      </c>
    </row>
    <row r="1815" customFormat="false" ht="14.15" hidden="false" customHeight="false" outlineLevel="0" collapsed="false">
      <c r="A1815" s="29" t="s">
        <v>1857</v>
      </c>
      <c r="B1815" s="30" t="s">
        <v>4249</v>
      </c>
      <c r="C1815" s="35" t="n">
        <v>1900</v>
      </c>
      <c r="D1815" s="30" t="s">
        <v>271</v>
      </c>
      <c r="E1815" s="33" t="n">
        <f aca="false">(C1815*1.4)</f>
        <v>2660</v>
      </c>
    </row>
    <row r="1816" customFormat="false" ht="14.15" hidden="false" customHeight="false" outlineLevel="0" collapsed="false">
      <c r="A1816" s="29" t="s">
        <v>1858</v>
      </c>
      <c r="B1816" s="30" t="s">
        <v>4250</v>
      </c>
      <c r="C1816" s="35" t="n">
        <v>1900</v>
      </c>
      <c r="D1816" s="30" t="s">
        <v>1246</v>
      </c>
      <c r="E1816" s="33" t="n">
        <f aca="false">(C1816*1.4)</f>
        <v>2660</v>
      </c>
    </row>
    <row r="1817" customFormat="false" ht="14.15" hidden="false" customHeight="false" outlineLevel="0" collapsed="false">
      <c r="A1817" s="29" t="s">
        <v>1859</v>
      </c>
      <c r="B1817" s="30" t="s">
        <v>4251</v>
      </c>
      <c r="C1817" s="35" t="n">
        <v>1900</v>
      </c>
      <c r="D1817" s="30" t="s">
        <v>271</v>
      </c>
      <c r="E1817" s="33" t="n">
        <f aca="false">(C1817*1.4)</f>
        <v>2660</v>
      </c>
    </row>
    <row r="1818" customFormat="false" ht="14.15" hidden="false" customHeight="false" outlineLevel="0" collapsed="false">
      <c r="A1818" s="29" t="s">
        <v>1860</v>
      </c>
      <c r="B1818" s="30" t="s">
        <v>4252</v>
      </c>
      <c r="C1818" s="35" t="n">
        <v>1900</v>
      </c>
      <c r="D1818" s="30" t="s">
        <v>271</v>
      </c>
      <c r="E1818" s="33" t="n">
        <f aca="false">(C1818*1.4)</f>
        <v>2660</v>
      </c>
    </row>
    <row r="1819" customFormat="false" ht="14.15" hidden="false" customHeight="false" outlineLevel="0" collapsed="false">
      <c r="A1819" s="29" t="s">
        <v>1861</v>
      </c>
      <c r="B1819" s="30" t="s">
        <v>4253</v>
      </c>
      <c r="C1819" s="35" t="n">
        <v>1560</v>
      </c>
      <c r="D1819" s="30" t="s">
        <v>271</v>
      </c>
      <c r="E1819" s="33" t="n">
        <f aca="false">(C1819*1.46)</f>
        <v>2277.6</v>
      </c>
    </row>
    <row r="1820" customFormat="false" ht="14.15" hidden="false" customHeight="false" outlineLevel="0" collapsed="false">
      <c r="A1820" s="29" t="s">
        <v>1862</v>
      </c>
      <c r="B1820" s="30" t="s">
        <v>4254</v>
      </c>
      <c r="C1820" s="35" t="n">
        <v>1900</v>
      </c>
      <c r="D1820" s="30" t="s">
        <v>271</v>
      </c>
      <c r="E1820" s="33" t="n">
        <f aca="false">(C1820*1.4)</f>
        <v>2660</v>
      </c>
    </row>
    <row r="1821" customFormat="false" ht="14.15" hidden="false" customHeight="false" outlineLevel="0" collapsed="false">
      <c r="A1821" s="29" t="s">
        <v>1863</v>
      </c>
      <c r="B1821" s="30" t="s">
        <v>4255</v>
      </c>
      <c r="C1821" s="35" t="n">
        <v>1900</v>
      </c>
      <c r="D1821" s="30" t="s">
        <v>1246</v>
      </c>
      <c r="E1821" s="33" t="n">
        <f aca="false">(C1821*1.4)</f>
        <v>2660</v>
      </c>
    </row>
    <row r="1822" customFormat="false" ht="14.15" hidden="false" customHeight="false" outlineLevel="0" collapsed="false">
      <c r="A1822" s="29" t="s">
        <v>1864</v>
      </c>
      <c r="B1822" s="30" t="s">
        <v>4256</v>
      </c>
      <c r="C1822" s="35" t="n">
        <v>1900</v>
      </c>
      <c r="D1822" s="30" t="s">
        <v>1246</v>
      </c>
      <c r="E1822" s="33" t="n">
        <f aca="false">(C1822*1.4)</f>
        <v>2660</v>
      </c>
    </row>
    <row r="1823" customFormat="false" ht="14.15" hidden="false" customHeight="false" outlineLevel="0" collapsed="false">
      <c r="A1823" s="29" t="s">
        <v>1865</v>
      </c>
      <c r="B1823" s="30" t="s">
        <v>4257</v>
      </c>
      <c r="C1823" s="35" t="n">
        <v>1900</v>
      </c>
      <c r="D1823" s="30" t="s">
        <v>1246</v>
      </c>
      <c r="E1823" s="33" t="n">
        <f aca="false">(C1823*1.4)</f>
        <v>2660</v>
      </c>
    </row>
    <row r="1824" customFormat="false" ht="14.15" hidden="false" customHeight="false" outlineLevel="0" collapsed="false">
      <c r="A1824" s="29" t="s">
        <v>1866</v>
      </c>
      <c r="B1824" s="30" t="s">
        <v>4258</v>
      </c>
      <c r="C1824" s="35" t="n">
        <v>1900</v>
      </c>
      <c r="D1824" s="30" t="s">
        <v>1246</v>
      </c>
      <c r="E1824" s="33" t="n">
        <f aca="false">(C1824*1.4)</f>
        <v>2660</v>
      </c>
    </row>
    <row r="1825" customFormat="false" ht="14.15" hidden="false" customHeight="false" outlineLevel="0" collapsed="false">
      <c r="A1825" s="29" t="s">
        <v>1867</v>
      </c>
      <c r="B1825" s="30" t="s">
        <v>4259</v>
      </c>
      <c r="C1825" s="35" t="n">
        <v>1900</v>
      </c>
      <c r="D1825" s="30" t="s">
        <v>271</v>
      </c>
      <c r="E1825" s="33" t="n">
        <f aca="false">(C1825*1.4)</f>
        <v>2660</v>
      </c>
    </row>
    <row r="1826" customFormat="false" ht="26.85" hidden="false" customHeight="false" outlineLevel="0" collapsed="false">
      <c r="A1826" s="29" t="s">
        <v>1868</v>
      </c>
      <c r="B1826" s="30" t="s">
        <v>4260</v>
      </c>
      <c r="C1826" s="35" t="n">
        <v>1900</v>
      </c>
      <c r="D1826" s="30" t="s">
        <v>1246</v>
      </c>
      <c r="E1826" s="33" t="n">
        <f aca="false">(C1826*1.4)</f>
        <v>2660</v>
      </c>
    </row>
    <row r="1827" customFormat="false" ht="14.15" hidden="false" customHeight="false" outlineLevel="0" collapsed="false">
      <c r="A1827" s="29" t="s">
        <v>1869</v>
      </c>
      <c r="B1827" s="30" t="s">
        <v>4261</v>
      </c>
      <c r="C1827" s="31" t="n">
        <v>695</v>
      </c>
      <c r="D1827" s="30" t="s">
        <v>271</v>
      </c>
      <c r="E1827" s="33" t="n">
        <f aca="false">(C1827*2)</f>
        <v>1390</v>
      </c>
    </row>
    <row r="1828" customFormat="false" ht="14.15" hidden="false" customHeight="false" outlineLevel="0" collapsed="false">
      <c r="A1828" s="29" t="s">
        <v>1870</v>
      </c>
      <c r="B1828" s="30" t="s">
        <v>4262</v>
      </c>
      <c r="C1828" s="31" t="n">
        <v>695</v>
      </c>
      <c r="D1828" s="30" t="s">
        <v>271</v>
      </c>
      <c r="E1828" s="33" t="n">
        <f aca="false">(C1828*2)</f>
        <v>1390</v>
      </c>
    </row>
    <row r="1829" customFormat="false" ht="14.15" hidden="false" customHeight="false" outlineLevel="0" collapsed="false">
      <c r="A1829" s="29" t="s">
        <v>1871</v>
      </c>
      <c r="B1829" s="30" t="s">
        <v>4263</v>
      </c>
      <c r="C1829" s="31" t="n">
        <v>750</v>
      </c>
      <c r="D1829" s="30" t="s">
        <v>271</v>
      </c>
      <c r="E1829" s="33" t="n">
        <f aca="false">(C1829*2)</f>
        <v>1500</v>
      </c>
    </row>
    <row r="1830" customFormat="false" ht="14.15" hidden="false" customHeight="false" outlineLevel="0" collapsed="false">
      <c r="A1830" s="29" t="s">
        <v>1872</v>
      </c>
      <c r="B1830" s="30" t="s">
        <v>4264</v>
      </c>
      <c r="C1830" s="31" t="n">
        <v>750</v>
      </c>
      <c r="D1830" s="30" t="s">
        <v>271</v>
      </c>
      <c r="E1830" s="33" t="n">
        <f aca="false">(C1830*2)</f>
        <v>1500</v>
      </c>
    </row>
    <row r="1831" customFormat="false" ht="14.15" hidden="false" customHeight="false" outlineLevel="0" collapsed="false">
      <c r="A1831" s="29" t="s">
        <v>1873</v>
      </c>
      <c r="B1831" s="30" t="s">
        <v>4265</v>
      </c>
      <c r="C1831" s="31" t="n">
        <v>750</v>
      </c>
      <c r="D1831" s="30" t="s">
        <v>271</v>
      </c>
      <c r="E1831" s="33" t="n">
        <f aca="false">(C1831*2)</f>
        <v>1500</v>
      </c>
    </row>
    <row r="1832" customFormat="false" ht="14.15" hidden="false" customHeight="false" outlineLevel="0" collapsed="false">
      <c r="A1832" s="29" t="s">
        <v>1874</v>
      </c>
      <c r="B1832" s="30" t="s">
        <v>4266</v>
      </c>
      <c r="C1832" s="31" t="n">
        <v>750</v>
      </c>
      <c r="D1832" s="30" t="s">
        <v>271</v>
      </c>
      <c r="E1832" s="33" t="n">
        <f aca="false">(C1832*2)</f>
        <v>1500</v>
      </c>
    </row>
    <row r="1833" customFormat="false" ht="14.15" hidden="false" customHeight="false" outlineLevel="0" collapsed="false">
      <c r="A1833" s="29" t="s">
        <v>1875</v>
      </c>
      <c r="B1833" s="30" t="s">
        <v>4267</v>
      </c>
      <c r="C1833" s="31" t="n">
        <v>750</v>
      </c>
      <c r="D1833" s="30" t="s">
        <v>271</v>
      </c>
      <c r="E1833" s="33" t="n">
        <f aca="false">(C1833*2)</f>
        <v>1500</v>
      </c>
    </row>
    <row r="1834" customFormat="false" ht="14.15" hidden="false" customHeight="false" outlineLevel="0" collapsed="false">
      <c r="A1834" s="29" t="s">
        <v>1876</v>
      </c>
      <c r="B1834" s="30" t="s">
        <v>4268</v>
      </c>
      <c r="C1834" s="31" t="n">
        <v>750</v>
      </c>
      <c r="D1834" s="30" t="s">
        <v>271</v>
      </c>
      <c r="E1834" s="33" t="n">
        <f aca="false">(C1834*2)</f>
        <v>1500</v>
      </c>
    </row>
    <row r="1835" customFormat="false" ht="14.15" hidden="false" customHeight="false" outlineLevel="0" collapsed="false">
      <c r="A1835" s="29" t="s">
        <v>1877</v>
      </c>
      <c r="B1835" s="30" t="s">
        <v>4269</v>
      </c>
      <c r="C1835" s="31" t="n">
        <v>750</v>
      </c>
      <c r="D1835" s="30" t="s">
        <v>271</v>
      </c>
      <c r="E1835" s="33" t="n">
        <f aca="false">(C1835*2)</f>
        <v>1500</v>
      </c>
    </row>
    <row r="1836" customFormat="false" ht="14.15" hidden="false" customHeight="false" outlineLevel="0" collapsed="false">
      <c r="A1836" s="29" t="s">
        <v>1878</v>
      </c>
      <c r="B1836" s="30" t="s">
        <v>4270</v>
      </c>
      <c r="C1836" s="31" t="n">
        <v>750</v>
      </c>
      <c r="D1836" s="30" t="s">
        <v>271</v>
      </c>
      <c r="E1836" s="33" t="n">
        <f aca="false">(C1836*2)</f>
        <v>1500</v>
      </c>
    </row>
    <row r="1837" customFormat="false" ht="14.15" hidden="false" customHeight="false" outlineLevel="0" collapsed="false">
      <c r="A1837" s="29" t="s">
        <v>1879</v>
      </c>
      <c r="B1837" s="30" t="s">
        <v>4271</v>
      </c>
      <c r="C1837" s="31" t="n">
        <v>750</v>
      </c>
      <c r="D1837" s="30" t="s">
        <v>1246</v>
      </c>
      <c r="E1837" s="33" t="n">
        <f aca="false">(C1837*2)</f>
        <v>1500</v>
      </c>
    </row>
    <row r="1838" customFormat="false" ht="14.15" hidden="false" customHeight="false" outlineLevel="0" collapsed="false">
      <c r="A1838" s="29" t="s">
        <v>1880</v>
      </c>
      <c r="B1838" s="30" t="s">
        <v>4272</v>
      </c>
      <c r="C1838" s="31" t="n">
        <v>750</v>
      </c>
      <c r="D1838" s="30" t="s">
        <v>271</v>
      </c>
      <c r="E1838" s="33" t="n">
        <f aca="false">(C1838*2)</f>
        <v>1500</v>
      </c>
    </row>
    <row r="1839" customFormat="false" ht="14.15" hidden="false" customHeight="false" outlineLevel="0" collapsed="false">
      <c r="A1839" s="29" t="s">
        <v>1881</v>
      </c>
      <c r="B1839" s="30" t="s">
        <v>4273</v>
      </c>
      <c r="C1839" s="31" t="n">
        <v>750</v>
      </c>
      <c r="D1839" s="30" t="s">
        <v>1246</v>
      </c>
      <c r="E1839" s="33" t="n">
        <f aca="false">(C1839*2)</f>
        <v>1500</v>
      </c>
    </row>
    <row r="1840" customFormat="false" ht="14.15" hidden="false" customHeight="false" outlineLevel="0" collapsed="false">
      <c r="A1840" s="29" t="s">
        <v>1882</v>
      </c>
      <c r="B1840" s="30" t="s">
        <v>4274</v>
      </c>
      <c r="C1840" s="31" t="n">
        <v>750</v>
      </c>
      <c r="D1840" s="30" t="s">
        <v>1246</v>
      </c>
      <c r="E1840" s="33" t="n">
        <f aca="false">(C1840*2)</f>
        <v>1500</v>
      </c>
    </row>
    <row r="1841" customFormat="false" ht="14.15" hidden="false" customHeight="false" outlineLevel="0" collapsed="false">
      <c r="A1841" s="29" t="s">
        <v>1883</v>
      </c>
      <c r="B1841" s="30" t="s">
        <v>4275</v>
      </c>
      <c r="C1841" s="31" t="n">
        <v>750</v>
      </c>
      <c r="D1841" s="30" t="s">
        <v>271</v>
      </c>
      <c r="E1841" s="33" t="n">
        <f aca="false">(C1841*2)</f>
        <v>1500</v>
      </c>
    </row>
    <row r="1842" customFormat="false" ht="14.15" hidden="false" customHeight="false" outlineLevel="0" collapsed="false">
      <c r="A1842" s="29" t="s">
        <v>1884</v>
      </c>
      <c r="B1842" s="30" t="s">
        <v>4276</v>
      </c>
      <c r="C1842" s="31" t="n">
        <v>695</v>
      </c>
      <c r="D1842" s="30" t="s">
        <v>271</v>
      </c>
      <c r="E1842" s="33" t="n">
        <f aca="false">(C1842*2)</f>
        <v>1390</v>
      </c>
    </row>
    <row r="1843" customFormat="false" ht="14.15" hidden="false" customHeight="false" outlineLevel="0" collapsed="false">
      <c r="A1843" s="29" t="s">
        <v>1885</v>
      </c>
      <c r="B1843" s="30" t="s">
        <v>4277</v>
      </c>
      <c r="C1843" s="31" t="n">
        <v>695</v>
      </c>
      <c r="D1843" s="30" t="s">
        <v>271</v>
      </c>
      <c r="E1843" s="33" t="n">
        <f aca="false">(C1843*2)</f>
        <v>1390</v>
      </c>
    </row>
    <row r="1844" customFormat="false" ht="14.15" hidden="false" customHeight="false" outlineLevel="0" collapsed="false">
      <c r="A1844" s="29" t="s">
        <v>1886</v>
      </c>
      <c r="B1844" s="30" t="s">
        <v>4278</v>
      </c>
      <c r="C1844" s="31" t="n">
        <v>695</v>
      </c>
      <c r="D1844" s="30" t="s">
        <v>271</v>
      </c>
      <c r="E1844" s="33" t="n">
        <f aca="false">(C1844*2)</f>
        <v>1390</v>
      </c>
    </row>
    <row r="1845" customFormat="false" ht="14.15" hidden="false" customHeight="false" outlineLevel="0" collapsed="false">
      <c r="A1845" s="29" t="s">
        <v>1887</v>
      </c>
      <c r="B1845" s="30" t="s">
        <v>4279</v>
      </c>
      <c r="C1845" s="31" t="n">
        <v>695</v>
      </c>
      <c r="D1845" s="30" t="s">
        <v>271</v>
      </c>
      <c r="E1845" s="33" t="n">
        <f aca="false">(C1845*2)</f>
        <v>1390</v>
      </c>
    </row>
    <row r="1846" customFormat="false" ht="14.15" hidden="false" customHeight="false" outlineLevel="0" collapsed="false">
      <c r="A1846" s="29" t="s">
        <v>1888</v>
      </c>
      <c r="B1846" s="30" t="s">
        <v>4280</v>
      </c>
      <c r="C1846" s="31" t="n">
        <v>715</v>
      </c>
      <c r="D1846" s="30" t="s">
        <v>271</v>
      </c>
      <c r="E1846" s="33" t="n">
        <f aca="false">(C1846*2)</f>
        <v>1430</v>
      </c>
    </row>
    <row r="1847" customFormat="false" ht="14.15" hidden="false" customHeight="false" outlineLevel="0" collapsed="false">
      <c r="A1847" s="29" t="s">
        <v>1889</v>
      </c>
      <c r="B1847" s="30" t="s">
        <v>4281</v>
      </c>
      <c r="C1847" s="31" t="n">
        <v>715</v>
      </c>
      <c r="D1847" s="30" t="s">
        <v>271</v>
      </c>
      <c r="E1847" s="33" t="n">
        <f aca="false">(C1847*2)</f>
        <v>1430</v>
      </c>
    </row>
    <row r="1848" customFormat="false" ht="14.15" hidden="false" customHeight="false" outlineLevel="0" collapsed="false">
      <c r="A1848" s="29" t="s">
        <v>1890</v>
      </c>
      <c r="B1848" s="30" t="s">
        <v>4282</v>
      </c>
      <c r="C1848" s="31" t="n">
        <v>715</v>
      </c>
      <c r="D1848" s="30" t="s">
        <v>271</v>
      </c>
      <c r="E1848" s="33" t="n">
        <f aca="false">(C1848*2)</f>
        <v>1430</v>
      </c>
    </row>
    <row r="1849" customFormat="false" ht="14.15" hidden="false" customHeight="false" outlineLevel="0" collapsed="false">
      <c r="A1849" s="29" t="s">
        <v>1891</v>
      </c>
      <c r="B1849" s="30" t="s">
        <v>4283</v>
      </c>
      <c r="C1849" s="31" t="n">
        <v>825</v>
      </c>
      <c r="D1849" s="30" t="s">
        <v>1246</v>
      </c>
      <c r="E1849" s="33" t="n">
        <f aca="false">(C1849*1.87)</f>
        <v>1542.75</v>
      </c>
    </row>
    <row r="1850" customFormat="false" ht="14.15" hidden="false" customHeight="false" outlineLevel="0" collapsed="false">
      <c r="A1850" s="29" t="s">
        <v>1892</v>
      </c>
      <c r="B1850" s="30" t="s">
        <v>4284</v>
      </c>
      <c r="C1850" s="31" t="n">
        <v>695</v>
      </c>
      <c r="D1850" s="30" t="s">
        <v>271</v>
      </c>
      <c r="E1850" s="33" t="n">
        <f aca="false">(C1850*2)</f>
        <v>1390</v>
      </c>
    </row>
    <row r="1851" customFormat="false" ht="14.15" hidden="false" customHeight="false" outlineLevel="0" collapsed="false">
      <c r="A1851" s="29" t="s">
        <v>1893</v>
      </c>
      <c r="B1851" s="30" t="s">
        <v>4285</v>
      </c>
      <c r="C1851" s="31" t="n">
        <v>695</v>
      </c>
      <c r="D1851" s="30" t="s">
        <v>271</v>
      </c>
      <c r="E1851" s="33" t="n">
        <f aca="false">(C1851*2)</f>
        <v>1390</v>
      </c>
    </row>
    <row r="1852" customFormat="false" ht="14.15" hidden="false" customHeight="false" outlineLevel="0" collapsed="false">
      <c r="A1852" s="29" t="s">
        <v>1894</v>
      </c>
      <c r="B1852" s="30" t="s">
        <v>4286</v>
      </c>
      <c r="C1852" s="31" t="n">
        <v>740</v>
      </c>
      <c r="D1852" s="30" t="s">
        <v>271</v>
      </c>
      <c r="E1852" s="33" t="n">
        <f aca="false">(C1852*2)</f>
        <v>1480</v>
      </c>
    </row>
    <row r="1853" customFormat="false" ht="14.15" hidden="false" customHeight="false" outlineLevel="0" collapsed="false">
      <c r="A1853" s="29" t="s">
        <v>1895</v>
      </c>
      <c r="B1853" s="30" t="s">
        <v>4287</v>
      </c>
      <c r="C1853" s="31" t="n">
        <v>695</v>
      </c>
      <c r="D1853" s="30" t="s">
        <v>1246</v>
      </c>
      <c r="E1853" s="33" t="n">
        <f aca="false">(C1853*2)</f>
        <v>1390</v>
      </c>
    </row>
    <row r="1854" customFormat="false" ht="14.15" hidden="false" customHeight="false" outlineLevel="0" collapsed="false">
      <c r="A1854" s="29" t="s">
        <v>1896</v>
      </c>
      <c r="B1854" s="30" t="s">
        <v>4288</v>
      </c>
      <c r="C1854" s="31" t="n">
        <v>740</v>
      </c>
      <c r="D1854" s="30" t="s">
        <v>1246</v>
      </c>
      <c r="E1854" s="33" t="n">
        <f aca="false">(C1854*2)</f>
        <v>1480</v>
      </c>
    </row>
    <row r="1855" customFormat="false" ht="14.15" hidden="false" customHeight="false" outlineLevel="0" collapsed="false">
      <c r="A1855" s="29" t="s">
        <v>1897</v>
      </c>
      <c r="B1855" s="30" t="s">
        <v>4289</v>
      </c>
      <c r="C1855" s="31" t="n">
        <v>740</v>
      </c>
      <c r="D1855" s="30" t="s">
        <v>271</v>
      </c>
      <c r="E1855" s="33" t="n">
        <f aca="false">(C1855*2)</f>
        <v>1480</v>
      </c>
    </row>
    <row r="1856" customFormat="false" ht="14.15" hidden="false" customHeight="false" outlineLevel="0" collapsed="false">
      <c r="A1856" s="29" t="s">
        <v>1898</v>
      </c>
      <c r="B1856" s="30" t="s">
        <v>4290</v>
      </c>
      <c r="C1856" s="31" t="n">
        <v>740</v>
      </c>
      <c r="D1856" s="30" t="s">
        <v>271</v>
      </c>
      <c r="E1856" s="33" t="n">
        <f aca="false">(C1856*2)</f>
        <v>1480</v>
      </c>
    </row>
    <row r="1857" customFormat="false" ht="14.15" hidden="false" customHeight="false" outlineLevel="0" collapsed="false">
      <c r="A1857" s="29" t="s">
        <v>1899</v>
      </c>
      <c r="B1857" s="30" t="s">
        <v>4291</v>
      </c>
      <c r="C1857" s="31" t="n">
        <v>740</v>
      </c>
      <c r="D1857" s="30" t="s">
        <v>1246</v>
      </c>
      <c r="E1857" s="33" t="n">
        <f aca="false">(C1857*2)</f>
        <v>1480</v>
      </c>
    </row>
    <row r="1858" customFormat="false" ht="14.15" hidden="false" customHeight="false" outlineLevel="0" collapsed="false">
      <c r="A1858" s="29" t="s">
        <v>1900</v>
      </c>
      <c r="B1858" s="30" t="s">
        <v>4292</v>
      </c>
      <c r="C1858" s="31" t="n">
        <v>740</v>
      </c>
      <c r="D1858" s="30" t="s">
        <v>271</v>
      </c>
      <c r="E1858" s="33" t="n">
        <f aca="false">(C1858*2)</f>
        <v>1480</v>
      </c>
    </row>
    <row r="1859" customFormat="false" ht="14.15" hidden="false" customHeight="false" outlineLevel="0" collapsed="false">
      <c r="A1859" s="29" t="s">
        <v>1901</v>
      </c>
      <c r="B1859" s="30" t="s">
        <v>4293</v>
      </c>
      <c r="C1859" s="31" t="n">
        <v>740</v>
      </c>
      <c r="D1859" s="30" t="s">
        <v>271</v>
      </c>
      <c r="E1859" s="33" t="n">
        <f aca="false">(C1859*2)</f>
        <v>1480</v>
      </c>
    </row>
    <row r="1860" customFormat="false" ht="14.15" hidden="false" customHeight="false" outlineLevel="0" collapsed="false">
      <c r="A1860" s="29" t="s">
        <v>1902</v>
      </c>
      <c r="B1860" s="30" t="s">
        <v>4294</v>
      </c>
      <c r="C1860" s="31" t="n">
        <v>740</v>
      </c>
      <c r="D1860" s="30" t="s">
        <v>1246</v>
      </c>
      <c r="E1860" s="33" t="n">
        <f aca="false">(C1860*2)</f>
        <v>1480</v>
      </c>
    </row>
    <row r="1861" customFormat="false" ht="14.15" hidden="false" customHeight="false" outlineLevel="0" collapsed="false">
      <c r="A1861" s="29" t="s">
        <v>1903</v>
      </c>
      <c r="B1861" s="30" t="s">
        <v>4295</v>
      </c>
      <c r="C1861" s="31" t="n">
        <v>740</v>
      </c>
      <c r="D1861" s="30" t="s">
        <v>1246</v>
      </c>
      <c r="E1861" s="33" t="n">
        <f aca="false">(C1861*2)</f>
        <v>1480</v>
      </c>
    </row>
    <row r="1862" customFormat="false" ht="14.15" hidden="false" customHeight="false" outlineLevel="0" collapsed="false">
      <c r="A1862" s="29" t="s">
        <v>1904</v>
      </c>
      <c r="B1862" s="30" t="s">
        <v>4296</v>
      </c>
      <c r="C1862" s="31" t="n">
        <v>740</v>
      </c>
      <c r="D1862" s="30" t="s">
        <v>271</v>
      </c>
      <c r="E1862" s="33" t="n">
        <f aca="false">(C1862*2)</f>
        <v>1480</v>
      </c>
    </row>
    <row r="1863" customFormat="false" ht="14.15" hidden="false" customHeight="false" outlineLevel="0" collapsed="false">
      <c r="A1863" s="29" t="s">
        <v>1905</v>
      </c>
      <c r="B1863" s="30" t="s">
        <v>4297</v>
      </c>
      <c r="C1863" s="35" t="n">
        <v>1900</v>
      </c>
      <c r="D1863" s="30" t="s">
        <v>271</v>
      </c>
      <c r="E1863" s="33" t="n">
        <f aca="false">(C1863*1.4)</f>
        <v>2660</v>
      </c>
    </row>
    <row r="1864" customFormat="false" ht="26.85" hidden="false" customHeight="false" outlineLevel="0" collapsed="false">
      <c r="A1864" s="29" t="s">
        <v>1906</v>
      </c>
      <c r="B1864" s="30" t="s">
        <v>4298</v>
      </c>
      <c r="C1864" s="31" t="n">
        <v>740</v>
      </c>
      <c r="D1864" s="30" t="s">
        <v>271</v>
      </c>
      <c r="E1864" s="33" t="n">
        <f aca="false">(C1864*2)</f>
        <v>1480</v>
      </c>
    </row>
    <row r="1865" customFormat="false" ht="26.85" hidden="false" customHeight="false" outlineLevel="0" collapsed="false">
      <c r="A1865" s="29" t="s">
        <v>1907</v>
      </c>
      <c r="B1865" s="30" t="s">
        <v>4299</v>
      </c>
      <c r="C1865" s="31" t="n">
        <v>740</v>
      </c>
      <c r="D1865" s="30" t="s">
        <v>271</v>
      </c>
      <c r="E1865" s="33" t="n">
        <f aca="false">(C1865*2)</f>
        <v>1480</v>
      </c>
    </row>
    <row r="1866" customFormat="false" ht="14.15" hidden="false" customHeight="false" outlineLevel="0" collapsed="false">
      <c r="A1866" s="29" t="s">
        <v>1908</v>
      </c>
      <c r="B1866" s="30" t="s">
        <v>4300</v>
      </c>
      <c r="C1866" s="31" t="n">
        <v>740</v>
      </c>
      <c r="D1866" s="30" t="s">
        <v>271</v>
      </c>
      <c r="E1866" s="33" t="n">
        <f aca="false">(C1866*2)</f>
        <v>1480</v>
      </c>
    </row>
    <row r="1867" customFormat="false" ht="14.15" hidden="false" customHeight="false" outlineLevel="0" collapsed="false">
      <c r="A1867" s="29" t="s">
        <v>1909</v>
      </c>
      <c r="B1867" s="30" t="s">
        <v>4301</v>
      </c>
      <c r="C1867" s="31" t="n">
        <v>740</v>
      </c>
      <c r="D1867" s="30" t="s">
        <v>271</v>
      </c>
      <c r="E1867" s="33" t="n">
        <f aca="false">(C1867*2)</f>
        <v>1480</v>
      </c>
    </row>
    <row r="1868" customFormat="false" ht="14.15" hidden="false" customHeight="false" outlineLevel="0" collapsed="false">
      <c r="A1868" s="29" t="s">
        <v>1910</v>
      </c>
      <c r="B1868" s="30" t="s">
        <v>4302</v>
      </c>
      <c r="C1868" s="31" t="n">
        <v>740</v>
      </c>
      <c r="D1868" s="30" t="s">
        <v>271</v>
      </c>
      <c r="E1868" s="33" t="n">
        <f aca="false">(C1868*2)</f>
        <v>1480</v>
      </c>
    </row>
    <row r="1869" customFormat="false" ht="14.15" hidden="false" customHeight="false" outlineLevel="0" collapsed="false">
      <c r="A1869" s="29" t="s">
        <v>1911</v>
      </c>
      <c r="B1869" s="30" t="s">
        <v>4303</v>
      </c>
      <c r="C1869" s="31" t="n">
        <v>740</v>
      </c>
      <c r="D1869" s="30" t="s">
        <v>271</v>
      </c>
      <c r="E1869" s="33" t="n">
        <f aca="false">(C1869*2)</f>
        <v>1480</v>
      </c>
    </row>
    <row r="1870" customFormat="false" ht="14.15" hidden="false" customHeight="false" outlineLevel="0" collapsed="false">
      <c r="A1870" s="29" t="s">
        <v>1912</v>
      </c>
      <c r="B1870" s="30" t="s">
        <v>4305</v>
      </c>
      <c r="C1870" s="31" t="n">
        <v>470</v>
      </c>
      <c r="D1870" s="30" t="s">
        <v>428</v>
      </c>
      <c r="E1870" s="33" t="n">
        <f aca="false">(C1870*2.5)</f>
        <v>1175</v>
      </c>
    </row>
    <row r="1871" customFormat="false" ht="39.55" hidden="false" customHeight="false" outlineLevel="0" collapsed="false">
      <c r="A1871" s="29" t="s">
        <v>1913</v>
      </c>
      <c r="B1871" s="30" t="s">
        <v>4306</v>
      </c>
      <c r="C1871" s="31" t="n">
        <v>895</v>
      </c>
      <c r="D1871" s="32" t="n">
        <v>1</v>
      </c>
      <c r="E1871" s="33" t="n">
        <f aca="false">(C1871*1.8)</f>
        <v>1611</v>
      </c>
    </row>
    <row r="1872" customFormat="false" ht="14.15" hidden="false" customHeight="false" outlineLevel="0" collapsed="false">
      <c r="A1872" s="29" t="s">
        <v>1914</v>
      </c>
      <c r="B1872" s="30" t="s">
        <v>4307</v>
      </c>
      <c r="C1872" s="35" t="n">
        <v>1045</v>
      </c>
      <c r="D1872" s="30" t="s">
        <v>271</v>
      </c>
      <c r="E1872" s="33" t="n">
        <f aca="false">(C1872*1.75)</f>
        <v>1828.75</v>
      </c>
    </row>
    <row r="1873" customFormat="false" ht="14.15" hidden="false" customHeight="false" outlineLevel="0" collapsed="false">
      <c r="A1873" s="29" t="s">
        <v>1915</v>
      </c>
      <c r="B1873" s="30" t="s">
        <v>4308</v>
      </c>
      <c r="C1873" s="31" t="n">
        <v>980</v>
      </c>
      <c r="D1873" s="32" t="n">
        <v>1</v>
      </c>
      <c r="E1873" s="33" t="n">
        <f aca="false">(C1873*1.8)</f>
        <v>1764</v>
      </c>
    </row>
    <row r="1874" customFormat="false" ht="14.15" hidden="false" customHeight="false" outlineLevel="0" collapsed="false">
      <c r="A1874" s="29" t="s">
        <v>1916</v>
      </c>
      <c r="B1874" s="30" t="s">
        <v>4309</v>
      </c>
      <c r="C1874" s="31" t="n">
        <v>650</v>
      </c>
      <c r="D1874" s="32" t="n">
        <v>1</v>
      </c>
      <c r="E1874" s="33" t="n">
        <f aca="false">(C1874*2.05)</f>
        <v>1332.5</v>
      </c>
    </row>
    <row r="1875" customFormat="false" ht="14.15" hidden="false" customHeight="false" outlineLevel="0" collapsed="false">
      <c r="A1875" s="29" t="s">
        <v>1917</v>
      </c>
      <c r="B1875" s="30" t="s">
        <v>4310</v>
      </c>
      <c r="C1875" s="31" t="n">
        <v>300</v>
      </c>
      <c r="D1875" s="32" t="n">
        <v>1</v>
      </c>
      <c r="E1875" s="33" t="n">
        <f aca="false">(C1875*3)</f>
        <v>900</v>
      </c>
    </row>
    <row r="1876" customFormat="false" ht="14.15" hidden="false" customHeight="false" outlineLevel="0" collapsed="false">
      <c r="A1876" s="29" t="s">
        <v>1918</v>
      </c>
      <c r="B1876" s="30" t="s">
        <v>4311</v>
      </c>
      <c r="C1876" s="35" t="n">
        <v>1300</v>
      </c>
      <c r="D1876" s="32" t="n">
        <v>1</v>
      </c>
      <c r="E1876" s="33" t="n">
        <f aca="false">(C1876*1.5)</f>
        <v>1950</v>
      </c>
    </row>
    <row r="1877" customFormat="false" ht="14.15" hidden="false" customHeight="false" outlineLevel="0" collapsed="false">
      <c r="A1877" s="29" t="s">
        <v>1919</v>
      </c>
      <c r="B1877" s="30" t="s">
        <v>4313</v>
      </c>
      <c r="C1877" s="35" t="n">
        <v>1300</v>
      </c>
      <c r="D1877" s="30" t="s">
        <v>128</v>
      </c>
      <c r="E1877" s="33" t="n">
        <f aca="false">(C1877*1.5)</f>
        <v>1950</v>
      </c>
    </row>
    <row r="1878" customFormat="false" ht="52.2" hidden="false" customHeight="false" outlineLevel="0" collapsed="false">
      <c r="A1878" s="29" t="s">
        <v>1920</v>
      </c>
      <c r="B1878" s="30" t="s">
        <v>4314</v>
      </c>
      <c r="C1878" s="35" t="n">
        <v>2565</v>
      </c>
      <c r="D1878" s="32" t="n">
        <v>1</v>
      </c>
      <c r="E1878" s="33" t="n">
        <f aca="false">(C1878*1.33)</f>
        <v>3411.45</v>
      </c>
    </row>
    <row r="1879" customFormat="false" ht="39.55" hidden="false" customHeight="false" outlineLevel="0" collapsed="false">
      <c r="A1879" s="29" t="s">
        <v>1921</v>
      </c>
      <c r="B1879" s="30" t="s">
        <v>4315</v>
      </c>
      <c r="C1879" s="35" t="n">
        <v>4150</v>
      </c>
      <c r="D1879" s="30" t="s">
        <v>1922</v>
      </c>
      <c r="E1879" s="33" t="n">
        <f aca="false">(C1879*1.2)</f>
        <v>4980</v>
      </c>
    </row>
    <row r="1880" customFormat="false" ht="39.55" hidden="false" customHeight="false" outlineLevel="0" collapsed="false">
      <c r="A1880" s="29" t="s">
        <v>1923</v>
      </c>
      <c r="B1880" s="30" t="s">
        <v>4317</v>
      </c>
      <c r="C1880" s="35" t="n">
        <v>3950</v>
      </c>
      <c r="D1880" s="30" t="s">
        <v>1922</v>
      </c>
      <c r="E1880" s="33" t="n">
        <f aca="false">(C1880*1.21)</f>
        <v>4779.5</v>
      </c>
    </row>
    <row r="1881" customFormat="false" ht="39.55" hidden="false" customHeight="false" outlineLevel="0" collapsed="false">
      <c r="A1881" s="29" t="s">
        <v>1924</v>
      </c>
      <c r="B1881" s="30" t="s">
        <v>4319</v>
      </c>
      <c r="C1881" s="35" t="n">
        <v>1940</v>
      </c>
      <c r="D1881" s="30" t="s">
        <v>271</v>
      </c>
      <c r="E1881" s="33" t="n">
        <f aca="false">(C1881*1.4)</f>
        <v>2716</v>
      </c>
    </row>
    <row r="1882" customFormat="false" ht="39.55" hidden="false" customHeight="false" outlineLevel="0" collapsed="false">
      <c r="A1882" s="29" t="s">
        <v>1925</v>
      </c>
      <c r="B1882" s="30" t="s">
        <v>4320</v>
      </c>
      <c r="C1882" s="31" t="n">
        <v>200</v>
      </c>
      <c r="D1882" s="32" t="n">
        <v>1</v>
      </c>
      <c r="E1882" s="33" t="n">
        <f aca="false">(C1882*3)</f>
        <v>600</v>
      </c>
    </row>
    <row r="1883" customFormat="false" ht="52.2" hidden="false" customHeight="false" outlineLevel="0" collapsed="false">
      <c r="A1883" s="29" t="s">
        <v>1926</v>
      </c>
      <c r="B1883" s="30" t="s">
        <v>4321</v>
      </c>
      <c r="C1883" s="35" t="n">
        <v>1455</v>
      </c>
      <c r="D1883" s="30" t="s">
        <v>128</v>
      </c>
      <c r="E1883" s="33" t="n">
        <f aca="false">(C1883*1.5)</f>
        <v>2182.5</v>
      </c>
    </row>
    <row r="1884" customFormat="false" ht="52.2" hidden="false" customHeight="false" outlineLevel="0" collapsed="false">
      <c r="A1884" s="29" t="s">
        <v>1927</v>
      </c>
      <c r="B1884" s="30" t="s">
        <v>4322</v>
      </c>
      <c r="C1884" s="35" t="n">
        <v>1005</v>
      </c>
      <c r="D1884" s="30" t="s">
        <v>128</v>
      </c>
      <c r="E1884" s="33" t="n">
        <f aca="false">(C1884*1.79)</f>
        <v>1798.95</v>
      </c>
    </row>
    <row r="1885" customFormat="false" ht="39.55" hidden="false" customHeight="false" outlineLevel="0" collapsed="false">
      <c r="A1885" s="29" t="s">
        <v>1928</v>
      </c>
      <c r="B1885" s="30" t="s">
        <v>4323</v>
      </c>
      <c r="C1885" s="31" t="n">
        <v>815</v>
      </c>
      <c r="D1885" s="30" t="s">
        <v>128</v>
      </c>
      <c r="E1885" s="33" t="n">
        <f aca="false">(C1885*1.9)</f>
        <v>1548.5</v>
      </c>
    </row>
    <row r="1886" customFormat="false" ht="64.9" hidden="false" customHeight="false" outlineLevel="0" collapsed="false">
      <c r="A1886" s="29" t="s">
        <v>1929</v>
      </c>
      <c r="B1886" s="30" t="s">
        <v>4324</v>
      </c>
      <c r="C1886" s="35" t="n">
        <v>3160</v>
      </c>
      <c r="D1886" s="30" t="s">
        <v>428</v>
      </c>
      <c r="E1886" s="33" t="n">
        <f aca="false">(C1886*1.28)</f>
        <v>4044.8</v>
      </c>
    </row>
    <row r="1887" customFormat="false" ht="39.55" hidden="false" customHeight="false" outlineLevel="0" collapsed="false">
      <c r="A1887" s="29" t="s">
        <v>1930</v>
      </c>
      <c r="B1887" s="30" t="s">
        <v>4326</v>
      </c>
      <c r="C1887" s="35" t="n">
        <v>1530</v>
      </c>
      <c r="D1887" s="32" t="n">
        <v>1</v>
      </c>
      <c r="E1887" s="33" t="n">
        <f aca="false">(C1887*1.48)</f>
        <v>2264.4</v>
      </c>
    </row>
    <row r="1888" customFormat="false" ht="39.55" hidden="false" customHeight="false" outlineLevel="0" collapsed="false">
      <c r="A1888" s="29" t="s">
        <v>1931</v>
      </c>
      <c r="B1888" s="30" t="s">
        <v>4327</v>
      </c>
      <c r="C1888" s="35" t="n">
        <v>2270</v>
      </c>
      <c r="D1888" s="30" t="s">
        <v>135</v>
      </c>
      <c r="E1888" s="33" t="n">
        <f aca="false">(C1888*1.36)</f>
        <v>3087.2</v>
      </c>
    </row>
    <row r="1889" customFormat="false" ht="52.2" hidden="false" customHeight="false" outlineLevel="0" collapsed="false">
      <c r="A1889" s="29" t="s">
        <v>1932</v>
      </c>
      <c r="B1889" s="30" t="s">
        <v>4328</v>
      </c>
      <c r="C1889" s="35" t="n">
        <v>4745</v>
      </c>
      <c r="D1889" s="30" t="s">
        <v>1933</v>
      </c>
      <c r="E1889" s="33" t="n">
        <f aca="false">(C1889*1.2)</f>
        <v>5694</v>
      </c>
    </row>
    <row r="1890" customFormat="false" ht="52.2" hidden="false" customHeight="false" outlineLevel="0" collapsed="false">
      <c r="A1890" s="29" t="s">
        <v>1934</v>
      </c>
      <c r="B1890" s="30" t="s">
        <v>4330</v>
      </c>
      <c r="C1890" s="31" t="n">
        <v>410</v>
      </c>
      <c r="D1890" s="32" t="n">
        <v>1</v>
      </c>
      <c r="E1890" s="33" t="n">
        <f aca="false">(C1890*2.5)</f>
        <v>1025</v>
      </c>
    </row>
    <row r="1891" customFormat="false" ht="52.2" hidden="false" customHeight="false" outlineLevel="0" collapsed="false">
      <c r="A1891" s="29" t="s">
        <v>1935</v>
      </c>
      <c r="B1891" s="30" t="s">
        <v>4331</v>
      </c>
      <c r="C1891" s="35" t="n">
        <v>2805</v>
      </c>
      <c r="D1891" s="30" t="s">
        <v>428</v>
      </c>
      <c r="E1891" s="33" t="n">
        <f aca="false">(C1891*1.31)</f>
        <v>3674.55</v>
      </c>
    </row>
    <row r="1892" customFormat="false" ht="52.2" hidden="false" customHeight="false" outlineLevel="0" collapsed="false">
      <c r="A1892" s="29" t="s">
        <v>1936</v>
      </c>
      <c r="B1892" s="30" t="s">
        <v>4333</v>
      </c>
      <c r="C1892" s="35" t="n">
        <v>1080</v>
      </c>
      <c r="D1892" s="32" t="n">
        <v>1</v>
      </c>
      <c r="E1892" s="33" t="n">
        <f aca="false">(C1892*1.7)</f>
        <v>1836</v>
      </c>
    </row>
    <row r="1893" customFormat="false" ht="39.55" hidden="false" customHeight="false" outlineLevel="0" collapsed="false">
      <c r="A1893" s="29" t="s">
        <v>1937</v>
      </c>
      <c r="B1893" s="30" t="s">
        <v>4335</v>
      </c>
      <c r="C1893" s="31" t="n">
        <v>1385</v>
      </c>
      <c r="D1893" s="30" t="s">
        <v>135</v>
      </c>
      <c r="E1893" s="33" t="n">
        <f aca="false">(C1893*1.5)</f>
        <v>2077.5</v>
      </c>
    </row>
    <row r="1894" customFormat="false" ht="14.15" hidden="false" customHeight="false" outlineLevel="0" collapsed="false">
      <c r="A1894" s="29" t="s">
        <v>1938</v>
      </c>
      <c r="B1894" s="30" t="s">
        <v>4336</v>
      </c>
      <c r="C1894" s="35" t="n">
        <v>1100</v>
      </c>
      <c r="D1894" s="30" t="s">
        <v>1939</v>
      </c>
      <c r="E1894" s="33" t="n">
        <f aca="false">(C1894*1.68)</f>
        <v>1848</v>
      </c>
    </row>
    <row r="1895" customFormat="false" ht="26.85" hidden="false" customHeight="false" outlineLevel="0" collapsed="false">
      <c r="A1895" s="29" t="s">
        <v>1940</v>
      </c>
      <c r="B1895" s="30" t="s">
        <v>4337</v>
      </c>
      <c r="C1895" s="31" t="n">
        <v>970</v>
      </c>
      <c r="D1895" s="32" t="n">
        <v>1</v>
      </c>
      <c r="E1895" s="33" t="n">
        <f aca="false">(C1895*1.8)</f>
        <v>1746</v>
      </c>
    </row>
    <row r="1896" customFormat="false" ht="26.85" hidden="false" customHeight="false" outlineLevel="0" collapsed="false">
      <c r="A1896" s="29" t="s">
        <v>1941</v>
      </c>
      <c r="B1896" s="30" t="s">
        <v>4338</v>
      </c>
      <c r="C1896" s="31" t="n">
        <v>345</v>
      </c>
      <c r="D1896" s="32" t="n">
        <v>1</v>
      </c>
      <c r="E1896" s="33" t="n">
        <f aca="false">(C1896*2.89)</f>
        <v>997.05</v>
      </c>
    </row>
    <row r="1897" customFormat="false" ht="39.55" hidden="false" customHeight="false" outlineLevel="0" collapsed="false">
      <c r="A1897" s="29" t="s">
        <v>1942</v>
      </c>
      <c r="B1897" s="30" t="s">
        <v>4339</v>
      </c>
      <c r="C1897" s="31" t="n">
        <v>595</v>
      </c>
      <c r="D1897" s="30" t="s">
        <v>422</v>
      </c>
      <c r="E1897" s="33" t="n">
        <f aca="false">(C1897*2.24)</f>
        <v>1332.8</v>
      </c>
    </row>
    <row r="1898" customFormat="false" ht="26.85" hidden="false" customHeight="false" outlineLevel="0" collapsed="false">
      <c r="A1898" s="29" t="s">
        <v>1943</v>
      </c>
      <c r="B1898" s="30" t="s">
        <v>4340</v>
      </c>
      <c r="C1898" s="35" t="n">
        <v>1890</v>
      </c>
      <c r="D1898" s="30" t="s">
        <v>237</v>
      </c>
      <c r="E1898" s="33" t="n">
        <f aca="false">(C1898*1.4)</f>
        <v>2646</v>
      </c>
    </row>
    <row r="1899" customFormat="false" ht="39.55" hidden="false" customHeight="false" outlineLevel="0" collapsed="false">
      <c r="A1899" s="29" t="s">
        <v>1944</v>
      </c>
      <c r="B1899" s="30" t="s">
        <v>4341</v>
      </c>
      <c r="C1899" s="35" t="n">
        <v>1050</v>
      </c>
      <c r="D1899" s="30" t="s">
        <v>135</v>
      </c>
      <c r="E1899" s="33" t="n">
        <f aca="false">(C1899*1.75)</f>
        <v>1837.5</v>
      </c>
    </row>
    <row r="1900" customFormat="false" ht="26.85" hidden="false" customHeight="false" outlineLevel="0" collapsed="false">
      <c r="A1900" s="29" t="s">
        <v>1945</v>
      </c>
      <c r="B1900" s="30" t="s">
        <v>4343</v>
      </c>
      <c r="C1900" s="35" t="n">
        <v>1720</v>
      </c>
      <c r="D1900" s="30" t="s">
        <v>56</v>
      </c>
      <c r="E1900" s="33" t="n">
        <f aca="false">(C1900*1.4)</f>
        <v>2408</v>
      </c>
    </row>
    <row r="1901" customFormat="false" ht="14.15" hidden="false" customHeight="false" outlineLevel="0" collapsed="false">
      <c r="A1901" s="29" t="s">
        <v>1946</v>
      </c>
      <c r="B1901" s="30" t="s">
        <v>4344</v>
      </c>
      <c r="C1901" s="31" t="n">
        <v>595</v>
      </c>
      <c r="D1901" s="30" t="s">
        <v>422</v>
      </c>
      <c r="E1901" s="33" t="n">
        <f aca="false">(C1901*2.24)</f>
        <v>1332.8</v>
      </c>
    </row>
    <row r="1902" customFormat="false" ht="26.85" hidden="false" customHeight="false" outlineLevel="0" collapsed="false">
      <c r="A1902" s="29" t="s">
        <v>1947</v>
      </c>
      <c r="B1902" s="30" t="s">
        <v>4345</v>
      </c>
      <c r="C1902" s="35" t="n">
        <v>2345</v>
      </c>
      <c r="D1902" s="30" t="s">
        <v>56</v>
      </c>
      <c r="E1902" s="33" t="n">
        <f aca="false">(C1902*1.35)</f>
        <v>3165.75</v>
      </c>
    </row>
    <row r="1903" customFormat="false" ht="26.85" hidden="false" customHeight="false" outlineLevel="0" collapsed="false">
      <c r="A1903" s="29" t="s">
        <v>1948</v>
      </c>
      <c r="B1903" s="30" t="s">
        <v>4347</v>
      </c>
      <c r="C1903" s="31" t="n">
        <v>220</v>
      </c>
      <c r="D1903" s="32" t="n">
        <v>1</v>
      </c>
      <c r="E1903" s="33" t="n">
        <f aca="false">(C1903*3)</f>
        <v>660</v>
      </c>
    </row>
    <row r="1904" customFormat="false" ht="39.55" hidden="false" customHeight="false" outlineLevel="0" collapsed="false">
      <c r="A1904" s="29" t="s">
        <v>1949</v>
      </c>
      <c r="B1904" s="30" t="s">
        <v>4348</v>
      </c>
      <c r="C1904" s="35" t="n">
        <v>1730</v>
      </c>
      <c r="D1904" s="30" t="s">
        <v>135</v>
      </c>
      <c r="E1904" s="33" t="n">
        <f aca="false">(C1904*1.4)</f>
        <v>2422</v>
      </c>
    </row>
    <row r="1905" customFormat="false" ht="14.15" hidden="false" customHeight="false" outlineLevel="0" collapsed="false">
      <c r="A1905" s="29" t="s">
        <v>1950</v>
      </c>
      <c r="B1905" s="30" t="s">
        <v>4350</v>
      </c>
      <c r="C1905" s="35" t="n">
        <v>1250</v>
      </c>
      <c r="D1905" s="30" t="s">
        <v>135</v>
      </c>
      <c r="E1905" s="33" t="n">
        <f aca="false">(C1905*1.52)</f>
        <v>1900</v>
      </c>
    </row>
    <row r="1906" customFormat="false" ht="14.15" hidden="false" customHeight="false" outlineLevel="0" collapsed="false">
      <c r="A1906" s="29" t="s">
        <v>1951</v>
      </c>
      <c r="B1906" s="30" t="s">
        <v>4352</v>
      </c>
      <c r="C1906" s="31" t="n">
        <v>895</v>
      </c>
      <c r="D1906" s="30" t="s">
        <v>128</v>
      </c>
      <c r="E1906" s="33" t="n">
        <f aca="false">(C1906*1.8)</f>
        <v>1611</v>
      </c>
    </row>
    <row r="1907" customFormat="false" ht="26.85" hidden="false" customHeight="false" outlineLevel="0" collapsed="false">
      <c r="A1907" s="29" t="s">
        <v>1952</v>
      </c>
      <c r="B1907" s="30" t="s">
        <v>4353</v>
      </c>
      <c r="C1907" s="31" t="n">
        <v>870</v>
      </c>
      <c r="D1907" s="34" t="n">
        <v>4</v>
      </c>
      <c r="E1907" s="33" t="n">
        <f aca="false">(C1907*1.81)</f>
        <v>1574.7</v>
      </c>
    </row>
    <row r="1908" customFormat="false" ht="14.15" hidden="false" customHeight="false" outlineLevel="0" collapsed="false">
      <c r="A1908" s="29" t="s">
        <v>1953</v>
      </c>
      <c r="B1908" s="30" t="s">
        <v>4354</v>
      </c>
      <c r="C1908" s="31" t="n">
        <v>750</v>
      </c>
      <c r="D1908" s="34" t="n">
        <v>4</v>
      </c>
      <c r="E1908" s="33" t="n">
        <f aca="false">(C1908*2)</f>
        <v>1500</v>
      </c>
    </row>
    <row r="1909" customFormat="false" ht="26.85" hidden="false" customHeight="false" outlineLevel="0" collapsed="false">
      <c r="A1909" s="29" t="s">
        <v>1954</v>
      </c>
      <c r="B1909" s="30" t="s">
        <v>4355</v>
      </c>
      <c r="C1909" s="31" t="n">
        <v>880</v>
      </c>
      <c r="D1909" s="30" t="s">
        <v>128</v>
      </c>
      <c r="E1909" s="33" t="n">
        <f aca="false">(C1909*1.81)</f>
        <v>1592.8</v>
      </c>
    </row>
    <row r="1910" customFormat="false" ht="26.85" hidden="false" customHeight="false" outlineLevel="0" collapsed="false">
      <c r="A1910" s="29" t="s">
        <v>1955</v>
      </c>
      <c r="B1910" s="30" t="s">
        <v>4356</v>
      </c>
      <c r="C1910" s="35" t="n">
        <v>2565</v>
      </c>
      <c r="D1910" s="30" t="s">
        <v>428</v>
      </c>
      <c r="E1910" s="33" t="n">
        <f aca="false">(C1910*1.33)</f>
        <v>3411.45</v>
      </c>
    </row>
    <row r="1911" customFormat="false" ht="14.15" hidden="false" customHeight="false" outlineLevel="0" collapsed="false">
      <c r="A1911" s="29" t="s">
        <v>1956</v>
      </c>
      <c r="B1911" s="30" t="s">
        <v>4357</v>
      </c>
      <c r="C1911" s="35" t="n">
        <v>1960</v>
      </c>
      <c r="D1911" s="30" t="s">
        <v>428</v>
      </c>
      <c r="E1911" s="33" t="n">
        <f aca="false">(C1911*1.4)</f>
        <v>2744</v>
      </c>
    </row>
    <row r="1912" customFormat="false" ht="26.85" hidden="false" customHeight="false" outlineLevel="0" collapsed="false">
      <c r="A1912" s="29" t="s">
        <v>1957</v>
      </c>
      <c r="B1912" s="30" t="s">
        <v>4359</v>
      </c>
      <c r="C1912" s="35" t="n">
        <v>1400</v>
      </c>
      <c r="D1912" s="32" t="n">
        <v>1</v>
      </c>
      <c r="E1912" s="33" t="n">
        <f aca="false">(C1912*1.5)</f>
        <v>2100</v>
      </c>
    </row>
    <row r="1913" customFormat="false" ht="14.15" hidden="false" customHeight="false" outlineLevel="0" collapsed="false">
      <c r="A1913" s="29" t="s">
        <v>1958</v>
      </c>
      <c r="B1913" s="30" t="s">
        <v>4360</v>
      </c>
      <c r="C1913" s="31" t="n">
        <v>595</v>
      </c>
      <c r="D1913" s="32" t="n">
        <v>1</v>
      </c>
      <c r="E1913" s="33" t="n">
        <f aca="false">(C1913*2.24)</f>
        <v>1332.8</v>
      </c>
    </row>
    <row r="1914" customFormat="false" ht="14.15" hidden="false" customHeight="false" outlineLevel="0" collapsed="false">
      <c r="A1914" s="29" t="s">
        <v>1959</v>
      </c>
      <c r="B1914" s="30" t="s">
        <v>4361</v>
      </c>
      <c r="C1914" s="35" t="n">
        <v>1335</v>
      </c>
      <c r="D1914" s="30" t="s">
        <v>806</v>
      </c>
      <c r="E1914" s="33" t="n">
        <f aca="false">(C1914*1.5)</f>
        <v>2002.5</v>
      </c>
    </row>
    <row r="1915" customFormat="false" ht="14.15" hidden="false" customHeight="false" outlineLevel="0" collapsed="false">
      <c r="A1915" s="29" t="s">
        <v>1960</v>
      </c>
      <c r="B1915" s="30" t="s">
        <v>4362</v>
      </c>
      <c r="C1915" s="35" t="n">
        <v>1100</v>
      </c>
      <c r="D1915" s="30" t="s">
        <v>135</v>
      </c>
      <c r="E1915" s="33" t="n">
        <f aca="false">(C1915*1.68)</f>
        <v>1848</v>
      </c>
    </row>
    <row r="1916" customFormat="false" ht="14.15" hidden="false" customHeight="false" outlineLevel="0" collapsed="false">
      <c r="A1916" s="29" t="s">
        <v>1961</v>
      </c>
      <c r="B1916" s="30" t="s">
        <v>4363</v>
      </c>
      <c r="C1916" s="31" t="n">
        <v>460</v>
      </c>
      <c r="D1916" s="30" t="s">
        <v>1962</v>
      </c>
      <c r="E1916" s="33" t="n">
        <f aca="false">(C1916*2.5)</f>
        <v>1150</v>
      </c>
    </row>
    <row r="1917" customFormat="false" ht="14.15" hidden="false" customHeight="false" outlineLevel="0" collapsed="false">
      <c r="A1917" s="29" t="s">
        <v>1963</v>
      </c>
      <c r="B1917" s="30" t="s">
        <v>4364</v>
      </c>
      <c r="C1917" s="35" t="n">
        <v>1050</v>
      </c>
      <c r="D1917" s="30" t="s">
        <v>128</v>
      </c>
      <c r="E1917" s="33" t="n">
        <f aca="false">(C1917*1.75)</f>
        <v>1837.5</v>
      </c>
    </row>
    <row r="1918" customFormat="false" ht="14.15" hidden="false" customHeight="false" outlineLevel="0" collapsed="false">
      <c r="A1918" s="29" t="s">
        <v>1964</v>
      </c>
      <c r="B1918" s="30" t="s">
        <v>4365</v>
      </c>
      <c r="C1918" s="35" t="n">
        <v>1110</v>
      </c>
      <c r="D1918" s="30" t="s">
        <v>128</v>
      </c>
      <c r="E1918" s="33" t="n">
        <f aca="false">(C1918*1.66)</f>
        <v>1842.6</v>
      </c>
    </row>
    <row r="1919" customFormat="false" ht="14.15" hidden="false" customHeight="false" outlineLevel="0" collapsed="false">
      <c r="A1919" s="29" t="s">
        <v>1965</v>
      </c>
      <c r="B1919" s="30" t="s">
        <v>4367</v>
      </c>
      <c r="C1919" s="31" t="n">
        <v>105</v>
      </c>
      <c r="D1919" s="32" t="n">
        <v>1</v>
      </c>
      <c r="E1919" s="33" t="n">
        <f aca="false">(C1919*3)</f>
        <v>315</v>
      </c>
    </row>
    <row r="1920" customFormat="false" ht="14.15" hidden="false" customHeight="false" outlineLevel="0" collapsed="false">
      <c r="A1920" s="29" t="s">
        <v>1966</v>
      </c>
      <c r="B1920" s="30" t="s">
        <v>4368</v>
      </c>
      <c r="C1920" s="35" t="n">
        <v>1640</v>
      </c>
      <c r="D1920" s="30" t="s">
        <v>135</v>
      </c>
      <c r="E1920" s="33" t="n">
        <f aca="false">(C1920*1.41)</f>
        <v>2312.4</v>
      </c>
    </row>
    <row r="1921" customFormat="false" ht="14.15" hidden="false" customHeight="false" outlineLevel="0" collapsed="false">
      <c r="A1921" s="29" t="s">
        <v>1967</v>
      </c>
      <c r="B1921" s="30" t="s">
        <v>4369</v>
      </c>
      <c r="C1921" s="31" t="n">
        <v>495</v>
      </c>
      <c r="D1921" s="30" t="s">
        <v>31</v>
      </c>
      <c r="E1921" s="33" t="n">
        <f aca="false">(C1921*2.5)</f>
        <v>1237.5</v>
      </c>
    </row>
    <row r="1922" customFormat="false" ht="14.15" hidden="false" customHeight="false" outlineLevel="0" collapsed="false">
      <c r="A1922" s="29" t="s">
        <v>1968</v>
      </c>
      <c r="B1922" s="30" t="s">
        <v>4370</v>
      </c>
      <c r="C1922" s="35" t="n">
        <v>1135</v>
      </c>
      <c r="D1922" s="30" t="s">
        <v>31</v>
      </c>
      <c r="E1922" s="33" t="n">
        <f aca="false">(C1922*1.64)</f>
        <v>1861.4</v>
      </c>
    </row>
    <row r="1923" customFormat="false" ht="14.15" hidden="false" customHeight="false" outlineLevel="0" collapsed="false">
      <c r="A1923" s="29" t="s">
        <v>1969</v>
      </c>
      <c r="B1923" s="30" t="s">
        <v>4372</v>
      </c>
      <c r="C1923" s="35" t="n">
        <v>2585</v>
      </c>
      <c r="D1923" s="30" t="s">
        <v>237</v>
      </c>
      <c r="E1923" s="33" t="n">
        <f aca="false">(C1923*1.33)</f>
        <v>3438.05</v>
      </c>
    </row>
    <row r="1924" customFormat="false" ht="14.15" hidden="false" customHeight="false" outlineLevel="0" collapsed="false">
      <c r="A1924" s="29" t="s">
        <v>1970</v>
      </c>
      <c r="B1924" s="30" t="s">
        <v>4374</v>
      </c>
      <c r="C1924" s="31" t="n">
        <v>815</v>
      </c>
      <c r="D1924" s="30" t="s">
        <v>128</v>
      </c>
      <c r="E1924" s="33" t="n">
        <f aca="false">(C1924*1.9)</f>
        <v>1548.5</v>
      </c>
    </row>
    <row r="1925" customFormat="false" ht="14.15" hidden="false" customHeight="false" outlineLevel="0" collapsed="false">
      <c r="A1925" s="29" t="s">
        <v>1971</v>
      </c>
      <c r="B1925" s="30" t="s">
        <v>4375</v>
      </c>
      <c r="C1925" s="35" t="n">
        <v>7805</v>
      </c>
      <c r="D1925" s="30" t="s">
        <v>237</v>
      </c>
      <c r="E1925" s="33" t="n">
        <f aca="false">(C1925*1.2)</f>
        <v>9366</v>
      </c>
    </row>
    <row r="1926" customFormat="false" ht="14.15" hidden="false" customHeight="false" outlineLevel="0" collapsed="false">
      <c r="A1926" s="29" t="s">
        <v>1972</v>
      </c>
      <c r="B1926" s="30" t="s">
        <v>4377</v>
      </c>
      <c r="C1926" s="35" t="n">
        <v>2145</v>
      </c>
      <c r="D1926" s="32" t="n">
        <v>1</v>
      </c>
      <c r="E1926" s="33" t="n">
        <f aca="false">(C1926*1.38)</f>
        <v>2960.1</v>
      </c>
    </row>
    <row r="1927" customFormat="false" ht="14.15" hidden="false" customHeight="false" outlineLevel="0" collapsed="false">
      <c r="A1927" s="29" t="s">
        <v>1973</v>
      </c>
      <c r="B1927" s="30" t="s">
        <v>4379</v>
      </c>
      <c r="C1927" s="35" t="n">
        <v>1595</v>
      </c>
      <c r="D1927" s="32" t="n">
        <v>1</v>
      </c>
      <c r="E1927" s="33" t="n">
        <f aca="false">(C1927*1.44)</f>
        <v>2296.8</v>
      </c>
    </row>
    <row r="1928" customFormat="false" ht="14.15" hidden="false" customHeight="false" outlineLevel="0" collapsed="false">
      <c r="A1928" s="29" t="s">
        <v>1974</v>
      </c>
      <c r="B1928" s="30" t="s">
        <v>4380</v>
      </c>
      <c r="C1928" s="31" t="n">
        <v>870</v>
      </c>
      <c r="D1928" s="30" t="s">
        <v>271</v>
      </c>
      <c r="E1928" s="33" t="n">
        <f aca="false">(C1928*1.81)</f>
        <v>1574.7</v>
      </c>
    </row>
    <row r="1929" customFormat="false" ht="14.15" hidden="false" customHeight="false" outlineLevel="0" collapsed="false">
      <c r="A1929" s="29" t="s">
        <v>1975</v>
      </c>
      <c r="B1929" s="30" t="s">
        <v>4381</v>
      </c>
      <c r="C1929" s="31" t="n">
        <v>495</v>
      </c>
      <c r="D1929" s="32" t="n">
        <v>1</v>
      </c>
      <c r="E1929" s="33" t="n">
        <f aca="false">(C1929*2.5)</f>
        <v>1237.5</v>
      </c>
    </row>
    <row r="1930" customFormat="false" ht="14.15" hidden="false" customHeight="false" outlineLevel="0" collapsed="false">
      <c r="A1930" s="29" t="s">
        <v>1976</v>
      </c>
      <c r="B1930" s="30" t="s">
        <v>4382</v>
      </c>
      <c r="C1930" s="35" t="n">
        <v>1650</v>
      </c>
      <c r="D1930" s="30" t="s">
        <v>56</v>
      </c>
      <c r="E1930" s="33" t="n">
        <f aca="false">(C1930*1.41)</f>
        <v>2326.5</v>
      </c>
    </row>
    <row r="1931" customFormat="false" ht="14.15" hidden="false" customHeight="false" outlineLevel="0" collapsed="false">
      <c r="A1931" s="29" t="s">
        <v>1977</v>
      </c>
      <c r="B1931" s="30" t="s">
        <v>4384</v>
      </c>
      <c r="C1931" s="31" t="n">
        <v>830</v>
      </c>
      <c r="D1931" s="30" t="s">
        <v>237</v>
      </c>
      <c r="E1931" s="33" t="n">
        <f aca="false">(C1931*1.87)</f>
        <v>1552.1</v>
      </c>
    </row>
    <row r="1932" customFormat="false" ht="14.15" hidden="false" customHeight="false" outlineLevel="0" collapsed="false">
      <c r="A1932" s="29" t="s">
        <v>1978</v>
      </c>
      <c r="B1932" s="30" t="s">
        <v>4385</v>
      </c>
      <c r="C1932" s="35" t="n">
        <v>1210</v>
      </c>
      <c r="D1932" s="30" t="s">
        <v>56</v>
      </c>
      <c r="E1932" s="33" t="n">
        <f aca="false">(C1932*1.56)</f>
        <v>1887.6</v>
      </c>
    </row>
    <row r="1933" customFormat="false" ht="14.15" hidden="false" customHeight="false" outlineLevel="0" collapsed="false">
      <c r="A1933" s="29" t="s">
        <v>1979</v>
      </c>
      <c r="B1933" s="30" t="s">
        <v>4387</v>
      </c>
      <c r="C1933" s="35" t="n">
        <v>1960</v>
      </c>
      <c r="D1933" s="32" t="n">
        <v>1</v>
      </c>
      <c r="E1933" s="33" t="n">
        <f aca="false">(C1933*1.4)</f>
        <v>2744</v>
      </c>
    </row>
    <row r="1934" customFormat="false" ht="14.15" hidden="false" customHeight="false" outlineLevel="0" collapsed="false">
      <c r="A1934" s="29" t="s">
        <v>1980</v>
      </c>
      <c r="B1934" s="30" t="s">
        <v>4388</v>
      </c>
      <c r="C1934" s="35" t="n">
        <v>1255</v>
      </c>
      <c r="D1934" s="30" t="s">
        <v>73</v>
      </c>
      <c r="E1934" s="33" t="n">
        <f aca="false">(C1934*1.52)</f>
        <v>1907.6</v>
      </c>
    </row>
    <row r="1935" customFormat="false" ht="14.15" hidden="false" customHeight="false" outlineLevel="0" collapsed="false">
      <c r="A1935" s="29" t="s">
        <v>1981</v>
      </c>
      <c r="B1935" s="30" t="s">
        <v>4389</v>
      </c>
      <c r="C1935" s="31" t="n">
        <v>495</v>
      </c>
      <c r="D1935" s="32" t="n">
        <v>1</v>
      </c>
      <c r="E1935" s="33" t="n">
        <f aca="false">(C1935*2.5)</f>
        <v>1237.5</v>
      </c>
    </row>
    <row r="1936" customFormat="false" ht="14.15" hidden="false" customHeight="false" outlineLevel="0" collapsed="false">
      <c r="A1936" s="29" t="s">
        <v>1982</v>
      </c>
      <c r="B1936" s="30" t="s">
        <v>4390</v>
      </c>
      <c r="C1936" s="35" t="n">
        <v>1950</v>
      </c>
      <c r="D1936" s="30" t="s">
        <v>56</v>
      </c>
      <c r="E1936" s="33" t="n">
        <f aca="false">(C1936*1.4)</f>
        <v>2730</v>
      </c>
    </row>
    <row r="1937" customFormat="false" ht="14.15" hidden="false" customHeight="false" outlineLevel="0" collapsed="false">
      <c r="A1937" s="29" t="s">
        <v>1983</v>
      </c>
      <c r="B1937" s="30" t="s">
        <v>4392</v>
      </c>
      <c r="C1937" s="35" t="n">
        <v>2730</v>
      </c>
      <c r="D1937" s="30" t="s">
        <v>135</v>
      </c>
      <c r="E1937" s="33" t="n">
        <f aca="false">(C1937*1.32)</f>
        <v>3603.6</v>
      </c>
    </row>
    <row r="1938" customFormat="false" ht="14.15" hidden="false" customHeight="false" outlineLevel="0" collapsed="false">
      <c r="A1938" s="29" t="s">
        <v>1984</v>
      </c>
      <c r="B1938" s="30" t="s">
        <v>4393</v>
      </c>
      <c r="C1938" s="31" t="n">
        <v>640</v>
      </c>
      <c r="D1938" s="32" t="n">
        <v>1</v>
      </c>
      <c r="E1938" s="33" t="n">
        <f aca="false">(C1938*2.09)</f>
        <v>1337.6</v>
      </c>
    </row>
    <row r="1939" customFormat="false" ht="14.15" hidden="false" customHeight="false" outlineLevel="0" collapsed="false">
      <c r="A1939" s="29" t="s">
        <v>1985</v>
      </c>
      <c r="B1939" s="30" t="s">
        <v>4394</v>
      </c>
      <c r="C1939" s="31" t="n">
        <v>840</v>
      </c>
      <c r="D1939" s="32" t="n">
        <v>1</v>
      </c>
      <c r="E1939" s="33" t="n">
        <f aca="false">(C1939*1.85)</f>
        <v>1554</v>
      </c>
    </row>
    <row r="1940" customFormat="false" ht="26.85" hidden="false" customHeight="false" outlineLevel="0" collapsed="false">
      <c r="A1940" s="29" t="s">
        <v>1986</v>
      </c>
      <c r="B1940" s="30" t="s">
        <v>4395</v>
      </c>
      <c r="C1940" s="35" t="n">
        <v>2070</v>
      </c>
      <c r="D1940" s="30" t="s">
        <v>73</v>
      </c>
      <c r="E1940" s="33" t="n">
        <f aca="false">(C1940*1.39)</f>
        <v>2877.3</v>
      </c>
    </row>
    <row r="1941" customFormat="false" ht="14.15" hidden="false" customHeight="false" outlineLevel="0" collapsed="false">
      <c r="A1941" s="29" t="s">
        <v>1987</v>
      </c>
      <c r="B1941" s="30" t="s">
        <v>4396</v>
      </c>
      <c r="C1941" s="31" t="n">
        <v>740</v>
      </c>
      <c r="D1941" s="30" t="s">
        <v>73</v>
      </c>
      <c r="E1941" s="33" t="n">
        <f aca="false">(C1941*2)</f>
        <v>1480</v>
      </c>
    </row>
    <row r="1942" customFormat="false" ht="14.15" hidden="false" customHeight="false" outlineLevel="0" collapsed="false">
      <c r="A1942" s="29" t="s">
        <v>1988</v>
      </c>
      <c r="B1942" s="30" t="s">
        <v>4397</v>
      </c>
      <c r="C1942" s="31" t="n">
        <v>870</v>
      </c>
      <c r="D1942" s="32" t="n">
        <v>1</v>
      </c>
      <c r="E1942" s="33" t="n">
        <f aca="false">(C1942*1.81)</f>
        <v>1574.7</v>
      </c>
    </row>
    <row r="1943" customFormat="false" ht="14.15" hidden="false" customHeight="false" outlineLevel="0" collapsed="false">
      <c r="A1943" s="29" t="s">
        <v>1989</v>
      </c>
      <c r="B1943" s="30" t="s">
        <v>4398</v>
      </c>
      <c r="C1943" s="31" t="n">
        <v>675</v>
      </c>
      <c r="D1943" s="32" t="n">
        <v>1</v>
      </c>
      <c r="E1943" s="33" t="n">
        <f aca="false">(C1943*2)</f>
        <v>1350</v>
      </c>
    </row>
    <row r="1944" customFormat="false" ht="14.15" hidden="false" customHeight="false" outlineLevel="0" collapsed="false">
      <c r="A1944" s="29" t="s">
        <v>1990</v>
      </c>
      <c r="B1944" s="30" t="s">
        <v>4399</v>
      </c>
      <c r="C1944" s="35" t="n">
        <v>1915</v>
      </c>
      <c r="D1944" s="30" t="s">
        <v>31</v>
      </c>
      <c r="E1944" s="33" t="n">
        <f aca="false">(C1944*1.4)</f>
        <v>2681</v>
      </c>
    </row>
    <row r="1945" customFormat="false" ht="14.15" hidden="false" customHeight="false" outlineLevel="0" collapsed="false">
      <c r="A1945" s="29" t="s">
        <v>1991</v>
      </c>
      <c r="B1945" s="30" t="s">
        <v>4400</v>
      </c>
      <c r="C1945" s="31" t="n">
        <v>850</v>
      </c>
      <c r="D1945" s="30" t="s">
        <v>237</v>
      </c>
      <c r="E1945" s="33" t="n">
        <f aca="false">(C1945*1.83)</f>
        <v>1555.5</v>
      </c>
    </row>
    <row r="1946" customFormat="false" ht="14.15" hidden="false" customHeight="false" outlineLevel="0" collapsed="false">
      <c r="A1946" s="29" t="s">
        <v>1992</v>
      </c>
      <c r="B1946" s="30" t="s">
        <v>4401</v>
      </c>
      <c r="C1946" s="35" t="n">
        <v>2905</v>
      </c>
      <c r="D1946" s="30" t="s">
        <v>237</v>
      </c>
      <c r="E1946" s="33" t="n">
        <f aca="false">(C1946*1.3)</f>
        <v>3776.5</v>
      </c>
    </row>
    <row r="1947" customFormat="false" ht="14.15" hidden="false" customHeight="false" outlineLevel="0" collapsed="false">
      <c r="A1947" s="29" t="s">
        <v>1993</v>
      </c>
      <c r="B1947" s="30" t="s">
        <v>4403</v>
      </c>
      <c r="C1947" s="31" t="n">
        <v>620</v>
      </c>
      <c r="D1947" s="32" t="n">
        <v>1</v>
      </c>
      <c r="E1947" s="33" t="n">
        <f aca="false">(C1947*2.15)</f>
        <v>1333</v>
      </c>
    </row>
    <row r="1948" customFormat="false" ht="14.15" hidden="false" customHeight="false" outlineLevel="0" collapsed="false">
      <c r="A1948" s="29" t="s">
        <v>1994</v>
      </c>
      <c r="B1948" s="30" t="s">
        <v>4404</v>
      </c>
      <c r="C1948" s="31" t="n">
        <v>530</v>
      </c>
      <c r="D1948" s="30" t="s">
        <v>237</v>
      </c>
      <c r="E1948" s="33" t="n">
        <f aca="false">(C1948*2.48)</f>
        <v>1314.4</v>
      </c>
    </row>
    <row r="1949" customFormat="false" ht="26.85" hidden="false" customHeight="false" outlineLevel="0" collapsed="false">
      <c r="A1949" s="29" t="s">
        <v>1995</v>
      </c>
      <c r="B1949" s="30" t="s">
        <v>4405</v>
      </c>
      <c r="C1949" s="35" t="n">
        <v>1860</v>
      </c>
      <c r="D1949" s="30" t="s">
        <v>56</v>
      </c>
      <c r="E1949" s="33" t="n">
        <f aca="false">(C1949*1.4)</f>
        <v>2604</v>
      </c>
    </row>
    <row r="1950" customFormat="false" ht="14.15" hidden="false" customHeight="false" outlineLevel="0" collapsed="false">
      <c r="A1950" s="29" t="s">
        <v>1996</v>
      </c>
      <c r="B1950" s="30" t="s">
        <v>4406</v>
      </c>
      <c r="C1950" s="31" t="n">
        <v>550</v>
      </c>
      <c r="D1950" s="30" t="s">
        <v>237</v>
      </c>
      <c r="E1950" s="33" t="n">
        <f aca="false">(C1950*2.42)</f>
        <v>1331</v>
      </c>
    </row>
    <row r="1951" customFormat="false" ht="14.15" hidden="false" customHeight="false" outlineLevel="0" collapsed="false">
      <c r="A1951" s="29" t="s">
        <v>1997</v>
      </c>
      <c r="B1951" s="30" t="s">
        <v>4407</v>
      </c>
      <c r="C1951" s="31" t="n">
        <v>760</v>
      </c>
      <c r="D1951" s="30" t="s">
        <v>237</v>
      </c>
      <c r="E1951" s="33" t="n">
        <f aca="false">(C1951*1.95)</f>
        <v>1482</v>
      </c>
    </row>
    <row r="1952" customFormat="false" ht="14.15" hidden="false" customHeight="false" outlineLevel="0" collapsed="false">
      <c r="A1952" s="29" t="s">
        <v>1998</v>
      </c>
      <c r="B1952" s="30" t="s">
        <v>4408</v>
      </c>
      <c r="C1952" s="31" t="n">
        <v>750</v>
      </c>
      <c r="D1952" s="32" t="n">
        <v>1</v>
      </c>
      <c r="E1952" s="33" t="n">
        <f aca="false">(C1952*2)</f>
        <v>1500</v>
      </c>
    </row>
    <row r="1953" customFormat="false" ht="14.15" hidden="false" customHeight="false" outlineLevel="0" collapsed="false">
      <c r="A1953" s="29" t="s">
        <v>1999</v>
      </c>
      <c r="B1953" s="30" t="s">
        <v>4409</v>
      </c>
      <c r="C1953" s="31" t="n">
        <v>915</v>
      </c>
      <c r="D1953" s="32" t="n">
        <v>1</v>
      </c>
      <c r="E1953" s="33" t="n">
        <f aca="false">(C1953*1.8)</f>
        <v>1647</v>
      </c>
    </row>
    <row r="1954" customFormat="false" ht="14.15" hidden="false" customHeight="false" outlineLevel="0" collapsed="false">
      <c r="A1954" s="29" t="s">
        <v>2000</v>
      </c>
      <c r="B1954" s="30" t="s">
        <v>4410</v>
      </c>
      <c r="C1954" s="35" t="n">
        <v>1840</v>
      </c>
      <c r="D1954" s="30" t="s">
        <v>237</v>
      </c>
      <c r="E1954" s="33" t="n">
        <f aca="false">(C1954*1.4)</f>
        <v>2576</v>
      </c>
    </row>
    <row r="1955" customFormat="false" ht="14.15" hidden="false" customHeight="false" outlineLevel="0" collapsed="false">
      <c r="A1955" s="29" t="s">
        <v>2001</v>
      </c>
      <c r="B1955" s="30" t="s">
        <v>4411</v>
      </c>
      <c r="C1955" s="35" t="n">
        <v>1610</v>
      </c>
      <c r="D1955" s="30" t="s">
        <v>237</v>
      </c>
      <c r="E1955" s="33" t="n">
        <f aca="false">(C1955*1.43)</f>
        <v>2302.3</v>
      </c>
    </row>
    <row r="1956" customFormat="false" ht="14.15" hidden="false" customHeight="false" outlineLevel="0" collapsed="false">
      <c r="A1956" s="29" t="s">
        <v>2002</v>
      </c>
      <c r="B1956" s="30" t="s">
        <v>4412</v>
      </c>
      <c r="C1956" s="31" t="n">
        <v>430</v>
      </c>
      <c r="D1956" s="30" t="s">
        <v>73</v>
      </c>
      <c r="E1956" s="33" t="n">
        <f aca="false">(C1956*2.5)</f>
        <v>1075</v>
      </c>
    </row>
    <row r="1957" customFormat="false" ht="14.15" hidden="false" customHeight="false" outlineLevel="0" collapsed="false">
      <c r="A1957" s="29" t="s">
        <v>2003</v>
      </c>
      <c r="B1957" s="30" t="s">
        <v>4413</v>
      </c>
      <c r="C1957" s="31" t="n">
        <v>810</v>
      </c>
      <c r="D1957" s="32" t="n">
        <v>1</v>
      </c>
      <c r="E1957" s="33" t="n">
        <f aca="false">(C1957*1.9)</f>
        <v>1539</v>
      </c>
    </row>
    <row r="1958" customFormat="false" ht="26.85" hidden="false" customHeight="false" outlineLevel="0" collapsed="false">
      <c r="A1958" s="29" t="s">
        <v>2004</v>
      </c>
      <c r="B1958" s="30" t="s">
        <v>4414</v>
      </c>
      <c r="C1958" s="31" t="n">
        <v>990</v>
      </c>
      <c r="D1958" s="30" t="s">
        <v>31</v>
      </c>
      <c r="E1958" s="33" t="n">
        <f aca="false">(C1958*1.8)</f>
        <v>1782</v>
      </c>
    </row>
    <row r="1959" customFormat="false" ht="14.15" hidden="false" customHeight="false" outlineLevel="0" collapsed="false">
      <c r="A1959" s="29" t="s">
        <v>2005</v>
      </c>
      <c r="B1959" s="30" t="s">
        <v>4415</v>
      </c>
      <c r="C1959" s="35" t="n">
        <v>1375</v>
      </c>
      <c r="D1959" s="30" t="s">
        <v>135</v>
      </c>
      <c r="E1959" s="33" t="n">
        <f aca="false">(C1959*1.5)</f>
        <v>2062.5</v>
      </c>
    </row>
    <row r="1960" customFormat="false" ht="14.15" hidden="false" customHeight="false" outlineLevel="0" collapsed="false">
      <c r="A1960" s="29" t="s">
        <v>2006</v>
      </c>
      <c r="B1960" s="30" t="s">
        <v>4416</v>
      </c>
      <c r="C1960" s="31" t="n">
        <v>475</v>
      </c>
      <c r="D1960" s="30" t="s">
        <v>271</v>
      </c>
      <c r="E1960" s="33" t="n">
        <f aca="false">(C1960*2.5)</f>
        <v>1187.5</v>
      </c>
    </row>
    <row r="1961" customFormat="false" ht="14.15" hidden="false" customHeight="false" outlineLevel="0" collapsed="false">
      <c r="A1961" s="29" t="s">
        <v>2007</v>
      </c>
      <c r="B1961" s="30" t="s">
        <v>4417</v>
      </c>
      <c r="C1961" s="31" t="n">
        <v>880</v>
      </c>
      <c r="D1961" s="30" t="s">
        <v>31</v>
      </c>
      <c r="E1961" s="33" t="n">
        <f aca="false">(C1961*1.81)</f>
        <v>1592.8</v>
      </c>
    </row>
    <row r="1962" customFormat="false" ht="14.15" hidden="false" customHeight="false" outlineLevel="0" collapsed="false">
      <c r="A1962" s="29" t="s">
        <v>2008</v>
      </c>
      <c r="B1962" s="30" t="s">
        <v>4418</v>
      </c>
      <c r="C1962" s="31" t="n">
        <v>585</v>
      </c>
      <c r="D1962" s="30" t="s">
        <v>271</v>
      </c>
      <c r="E1962" s="33" t="n">
        <f aca="false">(C1962*2.28)</f>
        <v>1333.8</v>
      </c>
    </row>
    <row r="1963" customFormat="false" ht="14.15" hidden="false" customHeight="false" outlineLevel="0" collapsed="false">
      <c r="A1963" s="29" t="s">
        <v>2009</v>
      </c>
      <c r="B1963" s="30" t="s">
        <v>4419</v>
      </c>
      <c r="C1963" s="31" t="n">
        <v>450</v>
      </c>
      <c r="D1963" s="30" t="s">
        <v>237</v>
      </c>
      <c r="E1963" s="33" t="n">
        <f aca="false">(C1963*2.5)</f>
        <v>1125</v>
      </c>
    </row>
    <row r="1964" customFormat="false" ht="14.15" hidden="false" customHeight="false" outlineLevel="0" collapsed="false">
      <c r="A1964" s="29" t="s">
        <v>2010</v>
      </c>
      <c r="B1964" s="30" t="s">
        <v>4420</v>
      </c>
      <c r="C1964" s="35" t="n">
        <v>1430</v>
      </c>
      <c r="D1964" s="30" t="s">
        <v>31</v>
      </c>
      <c r="E1964" s="33" t="n">
        <f aca="false">(C1964*1.5)</f>
        <v>2145</v>
      </c>
    </row>
    <row r="1965" customFormat="false" ht="14.15" hidden="false" customHeight="false" outlineLevel="0" collapsed="false">
      <c r="A1965" s="29" t="s">
        <v>2011</v>
      </c>
      <c r="B1965" s="30" t="s">
        <v>4421</v>
      </c>
      <c r="C1965" s="31" t="n">
        <v>685</v>
      </c>
      <c r="D1965" s="34" t="n">
        <v>6</v>
      </c>
      <c r="E1965" s="33" t="n">
        <f aca="false">(C1965*2)</f>
        <v>1370</v>
      </c>
    </row>
    <row r="1966" customFormat="false" ht="14.15" hidden="false" customHeight="false" outlineLevel="0" collapsed="false">
      <c r="A1966" s="29" t="s">
        <v>2012</v>
      </c>
      <c r="B1966" s="30" t="s">
        <v>4422</v>
      </c>
      <c r="C1966" s="31" t="n">
        <v>915</v>
      </c>
      <c r="D1966" s="30" t="s">
        <v>2013</v>
      </c>
      <c r="E1966" s="33" t="n">
        <f aca="false">(C1966*1.8)</f>
        <v>1647</v>
      </c>
    </row>
    <row r="1967" customFormat="false" ht="14.15" hidden="false" customHeight="false" outlineLevel="0" collapsed="false">
      <c r="A1967" s="29" t="s">
        <v>2014</v>
      </c>
      <c r="B1967" s="30" t="s">
        <v>4423</v>
      </c>
      <c r="C1967" s="31" t="n">
        <v>625</v>
      </c>
      <c r="D1967" s="30" t="s">
        <v>1962</v>
      </c>
      <c r="E1967" s="33" t="n">
        <f aca="false">(C1967*2.14)</f>
        <v>1337.5</v>
      </c>
    </row>
    <row r="1968" customFormat="false" ht="14.15" hidden="false" customHeight="false" outlineLevel="0" collapsed="false">
      <c r="A1968" s="29" t="s">
        <v>2015</v>
      </c>
      <c r="B1968" s="30" t="s">
        <v>4424</v>
      </c>
      <c r="C1968" s="31" t="n">
        <v>295</v>
      </c>
      <c r="D1968" s="30" t="s">
        <v>128</v>
      </c>
      <c r="E1968" s="33" t="n">
        <f aca="false">(C1968*3)</f>
        <v>885</v>
      </c>
    </row>
    <row r="1969" customFormat="false" ht="14.15" hidden="false" customHeight="false" outlineLevel="0" collapsed="false">
      <c r="A1969" s="29" t="s">
        <v>2016</v>
      </c>
      <c r="B1969" s="30" t="s">
        <v>4425</v>
      </c>
      <c r="C1969" s="31" t="n">
        <v>795</v>
      </c>
      <c r="D1969" s="30" t="s">
        <v>428</v>
      </c>
      <c r="E1969" s="33" t="n">
        <f aca="false">(C1969*1.95)</f>
        <v>1550.25</v>
      </c>
    </row>
    <row r="1970" customFormat="false" ht="14.15" hidden="false" customHeight="false" outlineLevel="0" collapsed="false">
      <c r="A1970" s="29" t="s">
        <v>2017</v>
      </c>
      <c r="B1970" s="30" t="s">
        <v>4426</v>
      </c>
      <c r="C1970" s="31" t="n">
        <v>580</v>
      </c>
      <c r="D1970" s="30" t="s">
        <v>1962</v>
      </c>
      <c r="E1970" s="33" t="n">
        <f aca="false">(C1970*2.3)</f>
        <v>1334</v>
      </c>
    </row>
    <row r="1971" customFormat="false" ht="14.15" hidden="false" customHeight="false" outlineLevel="0" collapsed="false">
      <c r="A1971" s="29" t="s">
        <v>2018</v>
      </c>
      <c r="B1971" s="30" t="s">
        <v>4427</v>
      </c>
      <c r="C1971" s="31" t="n">
        <v>560</v>
      </c>
      <c r="D1971" s="32" t="n">
        <v>1</v>
      </c>
      <c r="E1971" s="33" t="n">
        <f aca="false">(C1971*2.38)</f>
        <v>1332.8</v>
      </c>
    </row>
    <row r="1972" customFormat="false" ht="14.15" hidden="false" customHeight="false" outlineLevel="0" collapsed="false">
      <c r="A1972" s="29" t="s">
        <v>2019</v>
      </c>
      <c r="B1972" s="30" t="s">
        <v>4428</v>
      </c>
      <c r="C1972" s="35" t="n">
        <v>8470</v>
      </c>
      <c r="D1972" s="30" t="s">
        <v>135</v>
      </c>
      <c r="E1972" s="33" t="n">
        <f aca="false">(C1972*1.2)</f>
        <v>10164</v>
      </c>
    </row>
    <row r="1973" customFormat="false" ht="14.15" hidden="false" customHeight="false" outlineLevel="0" collapsed="false">
      <c r="A1973" s="29" t="s">
        <v>2020</v>
      </c>
      <c r="B1973" s="30" t="s">
        <v>4430</v>
      </c>
      <c r="C1973" s="35" t="n">
        <v>11495</v>
      </c>
      <c r="D1973" s="30" t="s">
        <v>135</v>
      </c>
      <c r="E1973" s="33" t="n">
        <f aca="false">(C1973*1.2)</f>
        <v>13794</v>
      </c>
    </row>
    <row r="1974" customFormat="false" ht="14.15" hidden="false" customHeight="false" outlineLevel="0" collapsed="false">
      <c r="A1974" s="29" t="s">
        <v>2021</v>
      </c>
      <c r="B1974" s="30" t="s">
        <v>4432</v>
      </c>
      <c r="C1974" s="35" t="n">
        <v>6300</v>
      </c>
      <c r="D1974" s="30" t="s">
        <v>135</v>
      </c>
      <c r="E1974" s="33" t="n">
        <f aca="false">(C1974*1.2)</f>
        <v>7560</v>
      </c>
    </row>
    <row r="1975" customFormat="false" ht="14.15" hidden="false" customHeight="false" outlineLevel="0" collapsed="false">
      <c r="A1975" s="29" t="s">
        <v>2022</v>
      </c>
      <c r="B1975" s="30" t="s">
        <v>4434</v>
      </c>
      <c r="C1975" s="31" t="n">
        <v>645</v>
      </c>
      <c r="D1975" s="32" t="n">
        <v>1</v>
      </c>
      <c r="E1975" s="33" t="n">
        <f aca="false">(C1975*2.07)</f>
        <v>1335.15</v>
      </c>
    </row>
    <row r="1976" customFormat="false" ht="14.15" hidden="false" customHeight="false" outlineLevel="0" collapsed="false">
      <c r="A1976" s="29" t="s">
        <v>2023</v>
      </c>
      <c r="B1976" s="30" t="s">
        <v>4435</v>
      </c>
      <c r="C1976" s="31" t="n">
        <v>940</v>
      </c>
      <c r="D1976" s="30" t="s">
        <v>237</v>
      </c>
      <c r="E1976" s="33" t="n">
        <f aca="false">(C1976*1.8)</f>
        <v>1692</v>
      </c>
    </row>
    <row r="1977" customFormat="false" ht="26.85" hidden="false" customHeight="false" outlineLevel="0" collapsed="false">
      <c r="A1977" s="29" t="s">
        <v>2024</v>
      </c>
      <c r="B1977" s="30" t="s">
        <v>4436</v>
      </c>
      <c r="C1977" s="35" t="n">
        <v>7430</v>
      </c>
      <c r="D1977" s="30" t="s">
        <v>56</v>
      </c>
      <c r="E1977" s="33" t="n">
        <f aca="false">(C1977*1.2)</f>
        <v>8916</v>
      </c>
    </row>
    <row r="1978" customFormat="false" ht="14.15" hidden="false" customHeight="false" outlineLevel="0" collapsed="false">
      <c r="A1978" s="29" t="s">
        <v>2025</v>
      </c>
      <c r="B1978" s="30" t="s">
        <v>4438</v>
      </c>
      <c r="C1978" s="35" t="n">
        <v>11008</v>
      </c>
      <c r="D1978" s="30" t="s">
        <v>31</v>
      </c>
      <c r="E1978" s="33" t="n">
        <f aca="false">(C1978*1.2)</f>
        <v>13209.6</v>
      </c>
    </row>
    <row r="1979" customFormat="false" ht="14.15" hidden="false" customHeight="false" outlineLevel="0" collapsed="false">
      <c r="A1979" s="29" t="s">
        <v>2026</v>
      </c>
      <c r="B1979" s="30" t="s">
        <v>4440</v>
      </c>
      <c r="C1979" s="35" t="n">
        <v>3780</v>
      </c>
      <c r="D1979" s="30" t="s">
        <v>235</v>
      </c>
      <c r="E1979" s="33" t="n">
        <f aca="false">(C1979*1.22)</f>
        <v>4611.6</v>
      </c>
    </row>
    <row r="1980" customFormat="false" ht="14.15" hidden="false" customHeight="false" outlineLevel="0" collapsed="false">
      <c r="A1980" s="29" t="s">
        <v>2027</v>
      </c>
      <c r="B1980" s="30" t="s">
        <v>4441</v>
      </c>
      <c r="C1980" s="31" t="n">
        <v>475</v>
      </c>
      <c r="D1980" s="32" t="n">
        <v>1</v>
      </c>
      <c r="E1980" s="33" t="n">
        <f aca="false">(C1980*2.5)</f>
        <v>1187.5</v>
      </c>
    </row>
    <row r="1981" customFormat="false" ht="14.15" hidden="false" customHeight="false" outlineLevel="0" collapsed="false">
      <c r="A1981" s="29" t="s">
        <v>2028</v>
      </c>
      <c r="B1981" s="30" t="s">
        <v>4442</v>
      </c>
      <c r="C1981" s="31" t="n">
        <v>905</v>
      </c>
      <c r="D1981" s="32" t="n">
        <v>1</v>
      </c>
      <c r="E1981" s="33" t="n">
        <f aca="false">(C1981*1.8)</f>
        <v>1629</v>
      </c>
    </row>
    <row r="1982" customFormat="false" ht="14.15" hidden="false" customHeight="false" outlineLevel="0" collapsed="false">
      <c r="A1982" s="29" t="s">
        <v>2029</v>
      </c>
      <c r="B1982" s="30" t="s">
        <v>4443</v>
      </c>
      <c r="C1982" s="31" t="n">
        <v>595</v>
      </c>
      <c r="D1982" s="32" t="n">
        <v>1</v>
      </c>
      <c r="E1982" s="33" t="n">
        <f aca="false">(C1982*2.24)</f>
        <v>1332.8</v>
      </c>
    </row>
    <row r="1983" customFormat="false" ht="14.15" hidden="false" customHeight="false" outlineLevel="0" collapsed="false">
      <c r="A1983" s="29" t="s">
        <v>2030</v>
      </c>
      <c r="B1983" s="30" t="s">
        <v>4444</v>
      </c>
      <c r="C1983" s="35" t="n">
        <v>4180</v>
      </c>
      <c r="D1983" s="32" t="n">
        <v>1</v>
      </c>
      <c r="E1983" s="33" t="n">
        <f aca="false">(C1983*1.2)</f>
        <v>5016</v>
      </c>
    </row>
    <row r="1984" customFormat="false" ht="14.15" hidden="false" customHeight="false" outlineLevel="0" collapsed="false">
      <c r="A1984" s="29" t="s">
        <v>2031</v>
      </c>
      <c r="B1984" s="30" t="s">
        <v>4446</v>
      </c>
      <c r="C1984" s="35" t="n">
        <v>2310</v>
      </c>
      <c r="D1984" s="30" t="s">
        <v>135</v>
      </c>
      <c r="E1984" s="33" t="n">
        <f aca="false">(C1984*1.35)</f>
        <v>3118.5</v>
      </c>
    </row>
    <row r="1985" customFormat="false" ht="14.15" hidden="false" customHeight="false" outlineLevel="0" collapsed="false">
      <c r="A1985" s="29" t="s">
        <v>2032</v>
      </c>
      <c r="B1985" s="30" t="s">
        <v>4447</v>
      </c>
      <c r="C1985" s="35" t="n">
        <v>1035</v>
      </c>
      <c r="D1985" s="32" t="n">
        <v>1</v>
      </c>
      <c r="E1985" s="33" t="n">
        <f aca="false">(C1985*1.75)</f>
        <v>1811.25</v>
      </c>
    </row>
    <row r="1986" customFormat="false" ht="14.15" hidden="false" customHeight="false" outlineLevel="0" collapsed="false">
      <c r="A1986" s="29" t="s">
        <v>2033</v>
      </c>
      <c r="B1986" s="30" t="s">
        <v>4449</v>
      </c>
      <c r="C1986" s="35" t="n">
        <v>1750</v>
      </c>
      <c r="D1986" s="30" t="s">
        <v>271</v>
      </c>
      <c r="E1986" s="33" t="n">
        <f aca="false">(C1986*1.4)</f>
        <v>2450</v>
      </c>
    </row>
    <row r="1987" customFormat="false" ht="14.15" hidden="false" customHeight="false" outlineLevel="0" collapsed="false">
      <c r="A1987" s="29" t="s">
        <v>2034</v>
      </c>
      <c r="B1987" s="30" t="s">
        <v>4451</v>
      </c>
      <c r="C1987" s="35" t="n">
        <v>4225</v>
      </c>
      <c r="D1987" s="30" t="s">
        <v>271</v>
      </c>
      <c r="E1987" s="33" t="n">
        <f aca="false">(C1987*1.2)</f>
        <v>5070</v>
      </c>
    </row>
    <row r="1988" customFormat="false" ht="14.15" hidden="false" customHeight="false" outlineLevel="0" collapsed="false">
      <c r="A1988" s="29" t="s">
        <v>2035</v>
      </c>
      <c r="B1988" s="30" t="s">
        <v>4453</v>
      </c>
      <c r="C1988" s="31" t="n">
        <v>580</v>
      </c>
      <c r="D1988" s="30" t="s">
        <v>73</v>
      </c>
      <c r="E1988" s="33" t="n">
        <f aca="false">(C1988*2.3)</f>
        <v>1334</v>
      </c>
    </row>
    <row r="1989" customFormat="false" ht="14.15" hidden="false" customHeight="false" outlineLevel="0" collapsed="false">
      <c r="A1989" s="29" t="s">
        <v>2036</v>
      </c>
      <c r="B1989" s="30" t="s">
        <v>4454</v>
      </c>
      <c r="C1989" s="31" t="n">
        <v>510</v>
      </c>
      <c r="D1989" s="32" t="n">
        <v>1</v>
      </c>
      <c r="E1989" s="33" t="n">
        <f aca="false">(C1989*2.5)</f>
        <v>1275</v>
      </c>
    </row>
    <row r="1990" customFormat="false" ht="14.15" hidden="false" customHeight="false" outlineLevel="0" collapsed="false">
      <c r="A1990" s="29" t="s">
        <v>2037</v>
      </c>
      <c r="B1990" s="30" t="s">
        <v>4455</v>
      </c>
      <c r="C1990" s="31" t="n">
        <v>485</v>
      </c>
      <c r="D1990" s="32" t="n">
        <v>1</v>
      </c>
      <c r="E1990" s="33" t="n">
        <f aca="false">(C1990*2.5)</f>
        <v>1212.5</v>
      </c>
    </row>
    <row r="1991" customFormat="false" ht="14.15" hidden="false" customHeight="false" outlineLevel="0" collapsed="false">
      <c r="A1991" s="29" t="s">
        <v>2038</v>
      </c>
      <c r="B1991" s="30" t="s">
        <v>4456</v>
      </c>
      <c r="C1991" s="31" t="n">
        <v>925</v>
      </c>
      <c r="D1991" s="32" t="n">
        <v>1</v>
      </c>
      <c r="E1991" s="33" t="n">
        <f aca="false">(C1991*1.8)</f>
        <v>1665</v>
      </c>
    </row>
    <row r="1992" customFormat="false" ht="14.15" hidden="false" customHeight="false" outlineLevel="0" collapsed="false">
      <c r="A1992" s="29" t="s">
        <v>2039</v>
      </c>
      <c r="B1992" s="30" t="s">
        <v>4457</v>
      </c>
      <c r="C1992" s="31" t="n">
        <v>550</v>
      </c>
      <c r="D1992" s="32" t="n">
        <v>1</v>
      </c>
      <c r="E1992" s="33" t="n">
        <f aca="false">(C1992*2.42)</f>
        <v>1331</v>
      </c>
    </row>
    <row r="1993" customFormat="false" ht="14.15" hidden="false" customHeight="false" outlineLevel="0" collapsed="false">
      <c r="A1993" s="29" t="s">
        <v>2040</v>
      </c>
      <c r="B1993" s="30" t="s">
        <v>4458</v>
      </c>
      <c r="C1993" s="35" t="n">
        <v>1540</v>
      </c>
      <c r="D1993" s="32" t="n">
        <v>1</v>
      </c>
      <c r="E1993" s="33" t="n">
        <f aca="false">(C1993*1.47)</f>
        <v>2263.8</v>
      </c>
    </row>
    <row r="1994" customFormat="false" ht="14.15" hidden="false" customHeight="false" outlineLevel="0" collapsed="false">
      <c r="A1994" s="29" t="s">
        <v>2041</v>
      </c>
      <c r="B1994" s="30" t="s">
        <v>4459</v>
      </c>
      <c r="C1994" s="31" t="n">
        <v>685</v>
      </c>
      <c r="D1994" s="32" t="n">
        <v>1</v>
      </c>
      <c r="E1994" s="33" t="n">
        <f aca="false">(C1994*2)</f>
        <v>1370</v>
      </c>
    </row>
    <row r="1995" customFormat="false" ht="14.15" hidden="false" customHeight="false" outlineLevel="0" collapsed="false">
      <c r="A1995" s="29" t="s">
        <v>2042</v>
      </c>
      <c r="B1995" s="30" t="s">
        <v>4460</v>
      </c>
      <c r="C1995" s="31" t="n">
        <v>685</v>
      </c>
      <c r="D1995" s="34" t="n">
        <v>4</v>
      </c>
      <c r="E1995" s="33" t="n">
        <f aca="false">(C1995*2)</f>
        <v>1370</v>
      </c>
    </row>
    <row r="1996" customFormat="false" ht="14.15" hidden="false" customHeight="false" outlineLevel="0" collapsed="false">
      <c r="A1996" s="29" t="s">
        <v>2043</v>
      </c>
      <c r="B1996" s="30" t="s">
        <v>4461</v>
      </c>
      <c r="C1996" s="35" t="n">
        <v>1290</v>
      </c>
      <c r="D1996" s="32" t="n">
        <v>1</v>
      </c>
      <c r="E1996" s="33" t="n">
        <f aca="false">(C1996*1.5)</f>
        <v>1935</v>
      </c>
    </row>
    <row r="1997" customFormat="false" ht="14.15" hidden="false" customHeight="false" outlineLevel="0" collapsed="false">
      <c r="A1997" s="29" t="s">
        <v>2044</v>
      </c>
      <c r="B1997" s="30" t="s">
        <v>4462</v>
      </c>
      <c r="C1997" s="31" t="n">
        <v>595</v>
      </c>
      <c r="D1997" s="32" t="n">
        <v>1</v>
      </c>
      <c r="E1997" s="33" t="n">
        <f aca="false">(C1997*2.24)</f>
        <v>1332.8</v>
      </c>
    </row>
    <row r="1998" customFormat="false" ht="14.15" hidden="false" customHeight="false" outlineLevel="0" collapsed="false">
      <c r="A1998" s="29" t="s">
        <v>2045</v>
      </c>
      <c r="B1998" s="30" t="s">
        <v>4463</v>
      </c>
      <c r="C1998" s="31" t="n">
        <v>255</v>
      </c>
      <c r="D1998" s="32" t="n">
        <v>1</v>
      </c>
      <c r="E1998" s="33" t="n">
        <f aca="false">(C1998*3)</f>
        <v>765</v>
      </c>
    </row>
    <row r="1999" customFormat="false" ht="14.15" hidden="false" customHeight="false" outlineLevel="0" collapsed="false">
      <c r="A1999" s="29" t="s">
        <v>2046</v>
      </c>
      <c r="B1999" s="30" t="s">
        <v>4464</v>
      </c>
      <c r="C1999" s="31" t="n">
        <v>815</v>
      </c>
      <c r="D1999" s="32" t="n">
        <v>1</v>
      </c>
      <c r="E1999" s="33" t="n">
        <f aca="false">(C1999*1.9)</f>
        <v>1548.5</v>
      </c>
    </row>
    <row r="2000" customFormat="false" ht="14.15" hidden="false" customHeight="false" outlineLevel="0" collapsed="false">
      <c r="A2000" s="29" t="s">
        <v>2047</v>
      </c>
      <c r="B2000" s="30" t="s">
        <v>4465</v>
      </c>
      <c r="C2000" s="35" t="n">
        <v>2090</v>
      </c>
      <c r="D2000" s="34" t="n">
        <v>4</v>
      </c>
      <c r="E2000" s="33" t="n">
        <f aca="false">(C2000*1.39)</f>
        <v>2905.1</v>
      </c>
    </row>
    <row r="2001" customFormat="false" ht="14.15" hidden="false" customHeight="false" outlineLevel="0" collapsed="false">
      <c r="A2001" s="29" t="s">
        <v>2048</v>
      </c>
      <c r="B2001" s="30" t="s">
        <v>4467</v>
      </c>
      <c r="C2001" s="35" t="n">
        <v>1060</v>
      </c>
      <c r="D2001" s="32" t="n">
        <v>1</v>
      </c>
      <c r="E2001" s="33" t="n">
        <f aca="false">(C2001*1.73)</f>
        <v>1833.8</v>
      </c>
    </row>
    <row r="2002" customFormat="false" ht="14.15" hidden="false" customHeight="false" outlineLevel="0" collapsed="false">
      <c r="A2002" s="29" t="s">
        <v>2049</v>
      </c>
      <c r="B2002" s="30" t="s">
        <v>4468</v>
      </c>
      <c r="C2002" s="35" t="n">
        <v>7085</v>
      </c>
      <c r="D2002" s="30" t="s">
        <v>56</v>
      </c>
      <c r="E2002" s="33" t="n">
        <f aca="false">(C2002*1.2)</f>
        <v>8502</v>
      </c>
    </row>
    <row r="2003" customFormat="false" ht="14.15" hidden="false" customHeight="false" outlineLevel="0" collapsed="false">
      <c r="A2003" s="29" t="s">
        <v>2050</v>
      </c>
      <c r="B2003" s="30" t="s">
        <v>4470</v>
      </c>
      <c r="C2003" s="35" t="n">
        <v>7150</v>
      </c>
      <c r="D2003" s="30" t="s">
        <v>56</v>
      </c>
      <c r="E2003" s="33" t="n">
        <f aca="false">(C2003*1.2)</f>
        <v>8580</v>
      </c>
    </row>
    <row r="2004" customFormat="false" ht="14.15" hidden="false" customHeight="false" outlineLevel="0" collapsed="false">
      <c r="A2004" s="29" t="s">
        <v>2051</v>
      </c>
      <c r="B2004" s="30" t="s">
        <v>4472</v>
      </c>
      <c r="C2004" s="35" t="n">
        <v>8680</v>
      </c>
      <c r="D2004" s="30" t="s">
        <v>237</v>
      </c>
      <c r="E2004" s="33" t="n">
        <f aca="false">(C2004*1.2)</f>
        <v>10416</v>
      </c>
    </row>
    <row r="2005" customFormat="false" ht="14.15" hidden="false" customHeight="false" outlineLevel="0" collapsed="false">
      <c r="A2005" s="29" t="s">
        <v>2052</v>
      </c>
      <c r="B2005" s="30" t="s">
        <v>4474</v>
      </c>
      <c r="C2005" s="35" t="n">
        <v>1980</v>
      </c>
      <c r="D2005" s="30" t="s">
        <v>56</v>
      </c>
      <c r="E2005" s="33" t="n">
        <f aca="false">(C2005*1.4)</f>
        <v>2772</v>
      </c>
    </row>
    <row r="2006" customFormat="false" ht="14.15" hidden="false" customHeight="false" outlineLevel="0" collapsed="false">
      <c r="A2006" s="29" t="s">
        <v>2053</v>
      </c>
      <c r="B2006" s="30" t="s">
        <v>4476</v>
      </c>
      <c r="C2006" s="31" t="n">
        <v>440</v>
      </c>
      <c r="D2006" s="32" t="n">
        <v>1</v>
      </c>
      <c r="E2006" s="33" t="n">
        <f aca="false">(C2006*2.5)</f>
        <v>1100</v>
      </c>
    </row>
    <row r="2007" customFormat="false" ht="14.15" hidden="false" customHeight="false" outlineLevel="0" collapsed="false">
      <c r="A2007" s="29" t="s">
        <v>2054</v>
      </c>
      <c r="B2007" s="30" t="s">
        <v>4477</v>
      </c>
      <c r="C2007" s="31" t="n">
        <v>655</v>
      </c>
      <c r="D2007" s="34" t="n">
        <v>3</v>
      </c>
      <c r="E2007" s="33" t="n">
        <f aca="false">(C2007*2.04)</f>
        <v>1336.2</v>
      </c>
    </row>
    <row r="2008" customFormat="false" ht="14.15" hidden="false" customHeight="false" outlineLevel="0" collapsed="false">
      <c r="A2008" s="29" t="s">
        <v>2055</v>
      </c>
      <c r="B2008" s="30" t="s">
        <v>4478</v>
      </c>
      <c r="C2008" s="31" t="n">
        <v>180</v>
      </c>
      <c r="D2008" s="32" t="n">
        <v>1</v>
      </c>
      <c r="E2008" s="33" t="n">
        <f aca="false">(C2008*3)</f>
        <v>540</v>
      </c>
    </row>
    <row r="2009" customFormat="false" ht="14.15" hidden="false" customHeight="false" outlineLevel="0" collapsed="false">
      <c r="A2009" s="29" t="s">
        <v>2056</v>
      </c>
      <c r="B2009" s="30" t="s">
        <v>4479</v>
      </c>
      <c r="C2009" s="31" t="n">
        <v>390</v>
      </c>
      <c r="D2009" s="30" t="s">
        <v>237</v>
      </c>
      <c r="E2009" s="33" t="n">
        <f aca="false">(C2009*2.55)</f>
        <v>994.5</v>
      </c>
    </row>
    <row r="2010" customFormat="false" ht="14.15" hidden="false" customHeight="false" outlineLevel="0" collapsed="false">
      <c r="A2010" s="29" t="s">
        <v>2057</v>
      </c>
      <c r="B2010" s="30" t="s">
        <v>4480</v>
      </c>
      <c r="C2010" s="31" t="n">
        <v>880</v>
      </c>
      <c r="D2010" s="30" t="s">
        <v>237</v>
      </c>
      <c r="E2010" s="33" t="n">
        <f aca="false">(C2010*1.81)</f>
        <v>1592.8</v>
      </c>
    </row>
    <row r="2011" customFormat="false" ht="14.15" hidden="false" customHeight="false" outlineLevel="0" collapsed="false">
      <c r="A2011" s="29" t="s">
        <v>2058</v>
      </c>
      <c r="B2011" s="30" t="s">
        <v>4481</v>
      </c>
      <c r="C2011" s="31" t="n">
        <v>230</v>
      </c>
      <c r="D2011" s="30" t="s">
        <v>237</v>
      </c>
      <c r="E2011" s="33" t="n">
        <f aca="false">(C2011*3)</f>
        <v>690</v>
      </c>
    </row>
    <row r="2012" customFormat="false" ht="14.15" hidden="false" customHeight="false" outlineLevel="0" collapsed="false">
      <c r="A2012" s="29" t="s">
        <v>2059</v>
      </c>
      <c r="B2012" s="30" t="s">
        <v>4482</v>
      </c>
      <c r="C2012" s="35" t="n">
        <v>2960</v>
      </c>
      <c r="D2012" s="30" t="s">
        <v>235</v>
      </c>
      <c r="E2012" s="33" t="n">
        <f aca="false">(C2012*1.3)</f>
        <v>3848</v>
      </c>
    </row>
    <row r="2013" customFormat="false" ht="14.15" hidden="false" customHeight="false" outlineLevel="0" collapsed="false">
      <c r="A2013" s="29" t="s">
        <v>2060</v>
      </c>
      <c r="B2013" s="30" t="s">
        <v>4484</v>
      </c>
      <c r="C2013" s="31" t="n">
        <v>310</v>
      </c>
      <c r="D2013" s="32" t="n">
        <v>1</v>
      </c>
      <c r="E2013" s="33" t="n">
        <f aca="false">(C2013*3)</f>
        <v>930</v>
      </c>
    </row>
    <row r="2014" customFormat="false" ht="14.15" hidden="false" customHeight="false" outlineLevel="0" collapsed="false">
      <c r="A2014" s="29" t="s">
        <v>2061</v>
      </c>
      <c r="B2014" s="30" t="s">
        <v>4485</v>
      </c>
      <c r="C2014" s="35" t="n">
        <v>6050</v>
      </c>
      <c r="D2014" s="32" t="n">
        <v>1</v>
      </c>
      <c r="E2014" s="33" t="n">
        <f aca="false">(C2014*1.2)</f>
        <v>7260</v>
      </c>
    </row>
    <row r="2015" customFormat="false" ht="14.15" hidden="false" customHeight="false" outlineLevel="0" collapsed="false">
      <c r="A2015" s="29" t="s">
        <v>2062</v>
      </c>
      <c r="B2015" s="30" t="s">
        <v>4487</v>
      </c>
      <c r="C2015" s="35" t="n">
        <v>4540</v>
      </c>
      <c r="D2015" s="30" t="s">
        <v>271</v>
      </c>
      <c r="E2015" s="33" t="n">
        <f aca="false">(C2015*1.2)</f>
        <v>5448</v>
      </c>
    </row>
    <row r="2016" customFormat="false" ht="14.15" hidden="false" customHeight="false" outlineLevel="0" collapsed="false">
      <c r="A2016" s="29" t="s">
        <v>2063</v>
      </c>
      <c r="B2016" s="30" t="s">
        <v>4489</v>
      </c>
      <c r="C2016" s="35" t="n">
        <v>1480</v>
      </c>
      <c r="D2016" s="32" t="n">
        <v>1</v>
      </c>
      <c r="E2016" s="33" t="n">
        <f aca="false">(C2016*1.5)</f>
        <v>2220</v>
      </c>
    </row>
    <row r="2017" customFormat="false" ht="14.15" hidden="false" customHeight="false" outlineLevel="0" collapsed="false">
      <c r="A2017" s="29" t="s">
        <v>2064</v>
      </c>
      <c r="B2017" s="30" t="s">
        <v>4491</v>
      </c>
      <c r="C2017" s="35" t="n">
        <v>2040</v>
      </c>
      <c r="D2017" s="32" t="n">
        <v>1</v>
      </c>
      <c r="E2017" s="33" t="n">
        <f aca="false">(C2017*1.39)</f>
        <v>2835.6</v>
      </c>
    </row>
    <row r="2018" customFormat="false" ht="14.15" hidden="false" customHeight="false" outlineLevel="0" collapsed="false">
      <c r="A2018" s="29" t="s">
        <v>2065</v>
      </c>
      <c r="B2018" s="30" t="s">
        <v>4492</v>
      </c>
      <c r="C2018" s="35" t="n">
        <v>3060</v>
      </c>
      <c r="D2018" s="32" t="n">
        <v>1</v>
      </c>
      <c r="E2018" s="33" t="n">
        <f aca="false">(C2018*1.3)</f>
        <v>3978</v>
      </c>
    </row>
    <row r="2019" customFormat="false" ht="14.15" hidden="false" customHeight="false" outlineLevel="0" collapsed="false">
      <c r="A2019" s="29" t="s">
        <v>2066</v>
      </c>
      <c r="B2019" s="30" t="s">
        <v>4494</v>
      </c>
      <c r="C2019" s="35" t="n">
        <v>2040</v>
      </c>
      <c r="D2019" s="30" t="s">
        <v>271</v>
      </c>
      <c r="E2019" s="33" t="n">
        <f aca="false">(C2019*1.39)</f>
        <v>2835.6</v>
      </c>
    </row>
    <row r="2020" customFormat="false" ht="14.15" hidden="false" customHeight="false" outlineLevel="0" collapsed="false">
      <c r="A2020" s="29" t="s">
        <v>2067</v>
      </c>
      <c r="B2020" s="30" t="s">
        <v>4495</v>
      </c>
      <c r="C2020" s="31" t="n">
        <v>715</v>
      </c>
      <c r="D2020" s="32" t="n">
        <v>1</v>
      </c>
      <c r="E2020" s="33" t="n">
        <f aca="false">(C2020*2)</f>
        <v>1430</v>
      </c>
    </row>
    <row r="2021" customFormat="false" ht="14.15" hidden="false" customHeight="false" outlineLevel="0" collapsed="false">
      <c r="A2021" s="29" t="s">
        <v>2068</v>
      </c>
      <c r="B2021" s="30" t="s">
        <v>4496</v>
      </c>
      <c r="C2021" s="35" t="n">
        <v>2430</v>
      </c>
      <c r="D2021" s="30" t="s">
        <v>187</v>
      </c>
      <c r="E2021" s="33" t="n">
        <f aca="false">(C2021*1.34)</f>
        <v>3256.2</v>
      </c>
    </row>
    <row r="2022" customFormat="false" ht="14.15" hidden="false" customHeight="false" outlineLevel="0" collapsed="false">
      <c r="A2022" s="29" t="s">
        <v>2069</v>
      </c>
      <c r="B2022" s="30" t="s">
        <v>4498</v>
      </c>
      <c r="C2022" s="35" t="n">
        <v>10360</v>
      </c>
      <c r="D2022" s="30" t="s">
        <v>187</v>
      </c>
      <c r="E2022" s="33" t="n">
        <f aca="false">(C2022*1.2)</f>
        <v>12432</v>
      </c>
    </row>
    <row r="2023" customFormat="false" ht="14.15" hidden="false" customHeight="false" outlineLevel="0" collapsed="false">
      <c r="A2023" s="29" t="s">
        <v>2070</v>
      </c>
      <c r="B2023" s="30" t="s">
        <v>4500</v>
      </c>
      <c r="C2023" s="31" t="n">
        <v>400</v>
      </c>
      <c r="D2023" s="32" t="n">
        <v>1</v>
      </c>
      <c r="E2023" s="33" t="n">
        <f aca="false">(C2023*2.55)</f>
        <v>1020</v>
      </c>
    </row>
    <row r="2024" customFormat="false" ht="14.15" hidden="false" customHeight="false" outlineLevel="0" collapsed="false">
      <c r="A2024" s="29" t="s">
        <v>2071</v>
      </c>
      <c r="B2024" s="30" t="s">
        <v>4501</v>
      </c>
      <c r="C2024" s="35" t="n">
        <v>1465</v>
      </c>
      <c r="D2024" s="32" t="n">
        <v>1</v>
      </c>
      <c r="E2024" s="33" t="n">
        <f aca="false">(C2024*1.5)</f>
        <v>2197.5</v>
      </c>
    </row>
    <row r="2025" customFormat="false" ht="14.15" hidden="false" customHeight="false" outlineLevel="0" collapsed="false">
      <c r="A2025" s="29" t="s">
        <v>2072</v>
      </c>
      <c r="B2025" s="30" t="s">
        <v>4503</v>
      </c>
      <c r="C2025" s="31" t="n">
        <v>925</v>
      </c>
      <c r="D2025" s="30" t="s">
        <v>128</v>
      </c>
      <c r="E2025" s="33" t="n">
        <f aca="false">(C2025*1.8)</f>
        <v>1665</v>
      </c>
    </row>
    <row r="2026" customFormat="false" ht="14.15" hidden="false" customHeight="false" outlineLevel="0" collapsed="false">
      <c r="A2026" s="29" t="s">
        <v>2073</v>
      </c>
      <c r="B2026" s="30" t="s">
        <v>4504</v>
      </c>
      <c r="C2026" s="35" t="n">
        <v>1126</v>
      </c>
      <c r="D2026" s="30" t="s">
        <v>135</v>
      </c>
      <c r="E2026" s="33" t="n">
        <f aca="false">(C2026*1.65)</f>
        <v>1857.9</v>
      </c>
    </row>
    <row r="2027" customFormat="false" ht="14.15" hidden="false" customHeight="false" outlineLevel="0" collapsed="false">
      <c r="A2027" s="29" t="s">
        <v>2074</v>
      </c>
      <c r="B2027" s="30" t="s">
        <v>4506</v>
      </c>
      <c r="C2027" s="35" t="n">
        <v>3625</v>
      </c>
      <c r="D2027" s="30" t="s">
        <v>56</v>
      </c>
      <c r="E2027" s="33" t="n">
        <f aca="false">(C2027*1.24)</f>
        <v>4495</v>
      </c>
    </row>
    <row r="2028" customFormat="false" ht="14.15" hidden="false" customHeight="false" outlineLevel="0" collapsed="false">
      <c r="A2028" s="29" t="s">
        <v>2075</v>
      </c>
      <c r="B2028" s="30" t="s">
        <v>4508</v>
      </c>
      <c r="C2028" s="35" t="n">
        <v>3910</v>
      </c>
      <c r="D2028" s="32" t="n">
        <v>1</v>
      </c>
      <c r="E2028" s="33" t="n">
        <f aca="false">(C2028*1.21)</f>
        <v>4731.1</v>
      </c>
    </row>
    <row r="2029" customFormat="false" ht="26.85" hidden="false" customHeight="false" outlineLevel="0" collapsed="false">
      <c r="A2029" s="29" t="s">
        <v>2076</v>
      </c>
      <c r="B2029" s="30" t="s">
        <v>4510</v>
      </c>
      <c r="C2029" s="35" t="n">
        <v>3650</v>
      </c>
      <c r="D2029" s="30" t="s">
        <v>235</v>
      </c>
      <c r="E2029" s="33" t="n">
        <f aca="false">(C2029*1.23)</f>
        <v>4489.5</v>
      </c>
    </row>
    <row r="2030" customFormat="false" ht="14.15" hidden="false" customHeight="false" outlineLevel="0" collapsed="false">
      <c r="A2030" s="29" t="s">
        <v>2077</v>
      </c>
      <c r="B2030" s="30" t="s">
        <v>4512</v>
      </c>
      <c r="C2030" s="35" t="n">
        <v>5772</v>
      </c>
      <c r="D2030" s="30" t="s">
        <v>399</v>
      </c>
      <c r="E2030" s="33" t="n">
        <f aca="false">(C2030*1.2)</f>
        <v>6926.4</v>
      </c>
    </row>
    <row r="2031" customFormat="false" ht="14.15" hidden="false" customHeight="false" outlineLevel="0" collapsed="false">
      <c r="A2031" s="29" t="s">
        <v>2078</v>
      </c>
      <c r="B2031" s="30" t="s">
        <v>4514</v>
      </c>
      <c r="C2031" s="35" t="n">
        <v>9002</v>
      </c>
      <c r="D2031" s="30" t="s">
        <v>506</v>
      </c>
      <c r="E2031" s="33" t="n">
        <f aca="false">(C2031*1.2)</f>
        <v>10802.4</v>
      </c>
    </row>
    <row r="2032" customFormat="false" ht="14.15" hidden="false" customHeight="false" outlineLevel="0" collapsed="false">
      <c r="A2032" s="29" t="s">
        <v>2079</v>
      </c>
      <c r="B2032" s="30" t="s">
        <v>4516</v>
      </c>
      <c r="C2032" s="35" t="n">
        <v>3480</v>
      </c>
      <c r="D2032" s="30" t="s">
        <v>235</v>
      </c>
      <c r="E2032" s="33" t="n">
        <f aca="false">(C2032*1.25)</f>
        <v>4350</v>
      </c>
    </row>
    <row r="2033" customFormat="false" ht="14.15" hidden="false" customHeight="false" outlineLevel="0" collapsed="false">
      <c r="A2033" s="29" t="s">
        <v>2080</v>
      </c>
      <c r="B2033" s="30" t="s">
        <v>4517</v>
      </c>
      <c r="C2033" s="35" t="n">
        <v>3720</v>
      </c>
      <c r="D2033" s="30" t="s">
        <v>1246</v>
      </c>
      <c r="E2033" s="33" t="n">
        <f aca="false">(C2033*1.23)</f>
        <v>4575.6</v>
      </c>
    </row>
    <row r="2034" customFormat="false" ht="14.15" hidden="false" customHeight="false" outlineLevel="0" collapsed="false">
      <c r="A2034" s="29" t="s">
        <v>2081</v>
      </c>
      <c r="B2034" s="30" t="s">
        <v>4519</v>
      </c>
      <c r="C2034" s="35" t="n">
        <v>7280</v>
      </c>
      <c r="D2034" s="30" t="s">
        <v>271</v>
      </c>
      <c r="E2034" s="33" t="n">
        <f aca="false">(C2034*1.2)</f>
        <v>8736</v>
      </c>
    </row>
    <row r="2035" customFormat="false" ht="14.15" hidden="false" customHeight="false" outlineLevel="0" collapsed="false">
      <c r="A2035" s="29" t="s">
        <v>2082</v>
      </c>
      <c r="B2035" s="30" t="s">
        <v>4521</v>
      </c>
      <c r="C2035" s="35" t="n">
        <v>7055</v>
      </c>
      <c r="D2035" s="30" t="s">
        <v>271</v>
      </c>
      <c r="E2035" s="33" t="n">
        <f aca="false">(C2035*1.2)</f>
        <v>8466</v>
      </c>
    </row>
    <row r="2036" customFormat="false" ht="14.15" hidden="false" customHeight="false" outlineLevel="0" collapsed="false">
      <c r="A2036" s="29" t="s">
        <v>2083</v>
      </c>
      <c r="B2036" s="30" t="s">
        <v>4523</v>
      </c>
      <c r="C2036" s="35" t="n">
        <v>4395</v>
      </c>
      <c r="D2036" s="30" t="s">
        <v>237</v>
      </c>
      <c r="E2036" s="33" t="n">
        <f aca="false">(C2036*1.2)</f>
        <v>5274</v>
      </c>
    </row>
    <row r="2037" customFormat="false" ht="14.15" hidden="false" customHeight="false" outlineLevel="0" collapsed="false">
      <c r="A2037" s="29" t="s">
        <v>2084</v>
      </c>
      <c r="B2037" s="30" t="s">
        <v>4525</v>
      </c>
      <c r="C2037" s="35" t="n">
        <v>2980</v>
      </c>
      <c r="D2037" s="30" t="s">
        <v>1962</v>
      </c>
      <c r="E2037" s="33" t="n">
        <f aca="false">(C2037*1.3)</f>
        <v>3874</v>
      </c>
    </row>
    <row r="2038" customFormat="false" ht="14.15" hidden="false" customHeight="false" outlineLevel="0" collapsed="false">
      <c r="A2038" s="29" t="s">
        <v>2085</v>
      </c>
      <c r="B2038" s="30" t="s">
        <v>4527</v>
      </c>
      <c r="C2038" s="35" t="n">
        <v>5740</v>
      </c>
      <c r="D2038" s="30" t="s">
        <v>2086</v>
      </c>
      <c r="E2038" s="33" t="n">
        <f aca="false">(C2038*1.2)</f>
        <v>6888</v>
      </c>
    </row>
    <row r="2039" customFormat="false" ht="14.15" hidden="false" customHeight="false" outlineLevel="0" collapsed="false">
      <c r="A2039" s="29" t="s">
        <v>2087</v>
      </c>
      <c r="B2039" s="30" t="s">
        <v>4528</v>
      </c>
      <c r="C2039" s="35" t="n">
        <v>3310</v>
      </c>
      <c r="D2039" s="30" t="s">
        <v>1246</v>
      </c>
      <c r="E2039" s="33" t="n">
        <f aca="false">(C2039*1.27)</f>
        <v>4203.7</v>
      </c>
    </row>
    <row r="2040" customFormat="false" ht="14.15" hidden="false" customHeight="false" outlineLevel="0" collapsed="false">
      <c r="A2040" s="29" t="s">
        <v>2088</v>
      </c>
      <c r="B2040" s="30" t="s">
        <v>4529</v>
      </c>
      <c r="C2040" s="35" t="n">
        <v>3310</v>
      </c>
      <c r="D2040" s="30" t="s">
        <v>1246</v>
      </c>
      <c r="E2040" s="33" t="n">
        <f aca="false">(C2040*1.27)</f>
        <v>4203.7</v>
      </c>
    </row>
    <row r="2041" customFormat="false" ht="14.15" hidden="false" customHeight="false" outlineLevel="0" collapsed="false">
      <c r="A2041" s="29" t="s">
        <v>2089</v>
      </c>
      <c r="B2041" s="30" t="s">
        <v>4530</v>
      </c>
      <c r="C2041" s="35" t="n">
        <v>3310</v>
      </c>
      <c r="D2041" s="30" t="s">
        <v>1246</v>
      </c>
      <c r="E2041" s="33" t="n">
        <f aca="false">(C2041*1.27)</f>
        <v>4203.7</v>
      </c>
    </row>
    <row r="2042" customFormat="false" ht="14.15" hidden="false" customHeight="false" outlineLevel="0" collapsed="false">
      <c r="A2042" s="29" t="s">
        <v>2090</v>
      </c>
      <c r="B2042" s="30" t="s">
        <v>4531</v>
      </c>
      <c r="C2042" s="35" t="n">
        <v>3310</v>
      </c>
      <c r="D2042" s="30" t="s">
        <v>1246</v>
      </c>
      <c r="E2042" s="33" t="n">
        <f aca="false">(C2042*1.27)</f>
        <v>4203.7</v>
      </c>
    </row>
    <row r="2043" customFormat="false" ht="14.15" hidden="false" customHeight="false" outlineLevel="0" collapsed="false">
      <c r="A2043" s="29" t="s">
        <v>2091</v>
      </c>
      <c r="B2043" s="30" t="s">
        <v>4532</v>
      </c>
      <c r="C2043" s="35" t="n">
        <v>3600</v>
      </c>
      <c r="D2043" s="30" t="s">
        <v>135</v>
      </c>
      <c r="E2043" s="33" t="n">
        <f aca="false">(C2043*1.24)</f>
        <v>4464</v>
      </c>
    </row>
    <row r="2044" customFormat="false" ht="14.15" hidden="false" customHeight="false" outlineLevel="0" collapsed="false">
      <c r="A2044" s="29" t="s">
        <v>2092</v>
      </c>
      <c r="B2044" s="30" t="s">
        <v>4534</v>
      </c>
      <c r="C2044" s="35" t="n">
        <v>2125</v>
      </c>
      <c r="D2044" s="30" t="s">
        <v>135</v>
      </c>
      <c r="E2044" s="33" t="n">
        <f aca="false">(C2044*1.38)</f>
        <v>2932.5</v>
      </c>
    </row>
    <row r="2045" customFormat="false" ht="14.15" hidden="false" customHeight="false" outlineLevel="0" collapsed="false">
      <c r="A2045" s="29" t="s">
        <v>2093</v>
      </c>
      <c r="B2045" s="30" t="s">
        <v>4535</v>
      </c>
      <c r="C2045" s="35" t="n">
        <v>1430</v>
      </c>
      <c r="D2045" s="30" t="s">
        <v>135</v>
      </c>
      <c r="E2045" s="33" t="n">
        <f aca="false">(C2045*1.5)</f>
        <v>2145</v>
      </c>
    </row>
    <row r="2046" customFormat="false" ht="14.15" hidden="false" customHeight="false" outlineLevel="0" collapsed="false">
      <c r="A2046" s="29" t="s">
        <v>2094</v>
      </c>
      <c r="B2046" s="30" t="s">
        <v>4536</v>
      </c>
      <c r="C2046" s="31" t="n">
        <v>935</v>
      </c>
      <c r="D2046" s="30" t="s">
        <v>135</v>
      </c>
      <c r="E2046" s="33" t="n">
        <f aca="false">(C2046*1.8)</f>
        <v>1683</v>
      </c>
    </row>
    <row r="2047" customFormat="false" ht="26.85" hidden="false" customHeight="false" outlineLevel="0" collapsed="false">
      <c r="A2047" s="29" t="s">
        <v>2095</v>
      </c>
      <c r="B2047" s="30" t="s">
        <v>4537</v>
      </c>
      <c r="C2047" s="35" t="n">
        <v>3190</v>
      </c>
      <c r="D2047" s="30" t="s">
        <v>56</v>
      </c>
      <c r="E2047" s="33" t="n">
        <f aca="false">(C2047*1.28)</f>
        <v>4083.2</v>
      </c>
    </row>
    <row r="2048" customFormat="false" ht="26.85" hidden="false" customHeight="false" outlineLevel="0" collapsed="false">
      <c r="A2048" s="29" t="s">
        <v>2096</v>
      </c>
      <c r="B2048" s="30" t="s">
        <v>4538</v>
      </c>
      <c r="C2048" s="35" t="n">
        <v>1720</v>
      </c>
      <c r="D2048" s="30" t="s">
        <v>1962</v>
      </c>
      <c r="E2048" s="33" t="n">
        <f aca="false">(C2048*1.4)</f>
        <v>2408</v>
      </c>
    </row>
    <row r="2049" customFormat="false" ht="14.15" hidden="false" customHeight="false" outlineLevel="0" collapsed="false">
      <c r="A2049" s="29" t="s">
        <v>2097</v>
      </c>
      <c r="B2049" s="30" t="s">
        <v>4539</v>
      </c>
      <c r="C2049" s="35" t="n">
        <v>1283</v>
      </c>
      <c r="D2049" s="30" t="s">
        <v>1962</v>
      </c>
      <c r="E2049" s="33" t="n">
        <f aca="false">(C2049*1.5)</f>
        <v>1924.5</v>
      </c>
    </row>
    <row r="2050" customFormat="false" ht="14.15" hidden="false" customHeight="false" outlineLevel="0" collapsed="false">
      <c r="A2050" s="29" t="s">
        <v>2098</v>
      </c>
      <c r="B2050" s="30" t="s">
        <v>4541</v>
      </c>
      <c r="C2050" s="35" t="n">
        <v>1000</v>
      </c>
      <c r="D2050" s="32" t="n">
        <v>1</v>
      </c>
      <c r="E2050" s="33" t="n">
        <f aca="false">(C2050*1.8)</f>
        <v>1800</v>
      </c>
    </row>
    <row r="2051" customFormat="false" ht="14.15" hidden="false" customHeight="false" outlineLevel="0" collapsed="false">
      <c r="A2051" s="29" t="s">
        <v>2099</v>
      </c>
      <c r="B2051" s="30" t="s">
        <v>4543</v>
      </c>
      <c r="C2051" s="31" t="n">
        <v>360</v>
      </c>
      <c r="D2051" s="32" t="n">
        <v>1</v>
      </c>
      <c r="E2051" s="33" t="n">
        <f aca="false">(C2051*2.77)</f>
        <v>997.2</v>
      </c>
    </row>
    <row r="2052" customFormat="false" ht="14.15" hidden="false" customHeight="false" outlineLevel="0" collapsed="false">
      <c r="A2052" s="29" t="s">
        <v>2100</v>
      </c>
      <c r="B2052" s="30" t="s">
        <v>4544</v>
      </c>
      <c r="C2052" s="31" t="n">
        <v>360</v>
      </c>
      <c r="D2052" s="32" t="n">
        <v>1</v>
      </c>
      <c r="E2052" s="33" t="n">
        <f aca="false">(C2052*2.77)</f>
        <v>997.2</v>
      </c>
    </row>
    <row r="2053" customFormat="false" ht="14.15" hidden="false" customHeight="false" outlineLevel="0" collapsed="false">
      <c r="A2053" s="29" t="s">
        <v>2101</v>
      </c>
      <c r="B2053" s="30" t="s">
        <v>4545</v>
      </c>
      <c r="C2053" s="35" t="n">
        <v>1955</v>
      </c>
      <c r="D2053" s="30" t="s">
        <v>2013</v>
      </c>
      <c r="E2053" s="33" t="n">
        <f aca="false">(C2053*1.4)</f>
        <v>2737</v>
      </c>
    </row>
    <row r="2054" customFormat="false" ht="14.15" hidden="false" customHeight="false" outlineLevel="0" collapsed="false">
      <c r="A2054" s="29" t="s">
        <v>2102</v>
      </c>
      <c r="B2054" s="30" t="s">
        <v>4547</v>
      </c>
      <c r="C2054" s="35" t="n">
        <v>2210</v>
      </c>
      <c r="D2054" s="30" t="s">
        <v>128</v>
      </c>
      <c r="E2054" s="33" t="n">
        <f aca="false">(C2054*1.36)</f>
        <v>3005.6</v>
      </c>
    </row>
    <row r="2055" customFormat="false" ht="14.15" hidden="false" customHeight="false" outlineLevel="0" collapsed="false">
      <c r="A2055" s="29" t="s">
        <v>2103</v>
      </c>
      <c r="B2055" s="30" t="s">
        <v>4549</v>
      </c>
      <c r="C2055" s="35" t="n">
        <v>1785</v>
      </c>
      <c r="D2055" s="30" t="s">
        <v>135</v>
      </c>
      <c r="E2055" s="33" t="n">
        <f aca="false">(C2055*1.4)</f>
        <v>2499</v>
      </c>
    </row>
    <row r="2056" customFormat="false" ht="14.15" hidden="false" customHeight="false" outlineLevel="0" collapsed="false">
      <c r="A2056" s="29" t="s">
        <v>2104</v>
      </c>
      <c r="B2056" s="30" t="s">
        <v>4551</v>
      </c>
      <c r="C2056" s="31" t="n">
        <v>320</v>
      </c>
      <c r="D2056" s="32" t="n">
        <v>1</v>
      </c>
      <c r="E2056" s="33" t="n">
        <f aca="false">(C2056*3)</f>
        <v>960</v>
      </c>
    </row>
    <row r="2057" customFormat="false" ht="14.15" hidden="false" customHeight="false" outlineLevel="0" collapsed="false">
      <c r="A2057" s="29" t="s">
        <v>2105</v>
      </c>
      <c r="B2057" s="30" t="s">
        <v>4552</v>
      </c>
      <c r="C2057" s="35" t="n">
        <v>1665</v>
      </c>
      <c r="D2057" s="30" t="s">
        <v>135</v>
      </c>
      <c r="E2057" s="33" t="n">
        <f aca="false">(C2057*1.4)</f>
        <v>2331</v>
      </c>
    </row>
    <row r="2058" customFormat="false" ht="14.15" hidden="false" customHeight="false" outlineLevel="0" collapsed="false">
      <c r="A2058" s="29" t="s">
        <v>2106</v>
      </c>
      <c r="B2058" s="30" t="s">
        <v>4553</v>
      </c>
      <c r="C2058" s="35" t="n">
        <v>1560</v>
      </c>
      <c r="D2058" s="30" t="s">
        <v>135</v>
      </c>
      <c r="E2058" s="33" t="n">
        <f aca="false">(C2058*1.46)</f>
        <v>2277.6</v>
      </c>
    </row>
    <row r="2059" customFormat="false" ht="14.15" hidden="false" customHeight="false" outlineLevel="0" collapsed="false">
      <c r="A2059" s="29" t="s">
        <v>2107</v>
      </c>
      <c r="B2059" s="30" t="s">
        <v>4554</v>
      </c>
      <c r="C2059" s="31" t="n">
        <v>160</v>
      </c>
      <c r="D2059" s="32" t="n">
        <v>1</v>
      </c>
      <c r="E2059" s="33" t="n">
        <f aca="false">(C2059*3)</f>
        <v>480</v>
      </c>
    </row>
    <row r="2060" customFormat="false" ht="14.15" hidden="false" customHeight="false" outlineLevel="0" collapsed="false">
      <c r="A2060" s="29" t="s">
        <v>2108</v>
      </c>
      <c r="B2060" s="30" t="s">
        <v>4555</v>
      </c>
      <c r="C2060" s="31" t="n">
        <v>210</v>
      </c>
      <c r="D2060" s="32" t="n">
        <v>1</v>
      </c>
      <c r="E2060" s="33" t="n">
        <f aca="false">(C2060*3)</f>
        <v>630</v>
      </c>
    </row>
    <row r="2061" customFormat="false" ht="14.15" hidden="false" customHeight="false" outlineLevel="0" collapsed="false">
      <c r="A2061" s="29" t="s">
        <v>2109</v>
      </c>
      <c r="B2061" s="30" t="s">
        <v>4556</v>
      </c>
      <c r="C2061" s="35" t="n">
        <v>3210</v>
      </c>
      <c r="D2061" s="30" t="s">
        <v>2110</v>
      </c>
      <c r="E2061" s="33" t="n">
        <f aca="false">(C2061*1.27)</f>
        <v>4076.7</v>
      </c>
    </row>
    <row r="2062" customFormat="false" ht="14.15" hidden="false" customHeight="false" outlineLevel="0" collapsed="false">
      <c r="A2062" s="29" t="s">
        <v>2111</v>
      </c>
      <c r="B2062" s="30" t="s">
        <v>4558</v>
      </c>
      <c r="C2062" s="35" t="n">
        <v>4320</v>
      </c>
      <c r="D2062" s="30" t="s">
        <v>56</v>
      </c>
      <c r="E2062" s="33" t="n">
        <f aca="false">(C2062*1.2)</f>
        <v>5184</v>
      </c>
    </row>
    <row r="2063" customFormat="false" ht="14.15" hidden="false" customHeight="false" outlineLevel="0" collapsed="false">
      <c r="A2063" s="29" t="s">
        <v>2112</v>
      </c>
      <c r="B2063" s="30" t="s">
        <v>4560</v>
      </c>
      <c r="C2063" s="35" t="n">
        <v>4320</v>
      </c>
      <c r="D2063" s="30" t="s">
        <v>56</v>
      </c>
      <c r="E2063" s="33" t="n">
        <f aca="false">(C2063*1.2)</f>
        <v>5184</v>
      </c>
    </row>
    <row r="2064" customFormat="false" ht="14.15" hidden="false" customHeight="false" outlineLevel="0" collapsed="false">
      <c r="A2064" s="29" t="s">
        <v>2113</v>
      </c>
      <c r="B2064" s="30" t="s">
        <v>4561</v>
      </c>
      <c r="C2064" s="35" t="n">
        <v>4400</v>
      </c>
      <c r="D2064" s="30" t="s">
        <v>56</v>
      </c>
      <c r="E2064" s="33" t="n">
        <f aca="false">(C2064*1.2)</f>
        <v>5280</v>
      </c>
    </row>
    <row r="2065" customFormat="false" ht="14.15" hidden="false" customHeight="false" outlineLevel="0" collapsed="false">
      <c r="A2065" s="29" t="s">
        <v>2114</v>
      </c>
      <c r="B2065" s="30" t="s">
        <v>4562</v>
      </c>
      <c r="C2065" s="35" t="n">
        <v>7335</v>
      </c>
      <c r="D2065" s="30" t="s">
        <v>56</v>
      </c>
      <c r="E2065" s="33" t="n">
        <f aca="false">(C2065*1.2)</f>
        <v>8802</v>
      </c>
    </row>
    <row r="2066" customFormat="false" ht="14.15" hidden="false" customHeight="false" outlineLevel="0" collapsed="false">
      <c r="A2066" s="29" t="s">
        <v>2115</v>
      </c>
      <c r="B2066" s="30" t="s">
        <v>4564</v>
      </c>
      <c r="C2066" s="35" t="n">
        <v>7335</v>
      </c>
      <c r="D2066" s="30" t="s">
        <v>56</v>
      </c>
      <c r="E2066" s="33" t="n">
        <f aca="false">(C2066*1.2)</f>
        <v>8802</v>
      </c>
    </row>
    <row r="2067" customFormat="false" ht="14.15" hidden="false" customHeight="false" outlineLevel="0" collapsed="false">
      <c r="A2067" s="29" t="s">
        <v>2116</v>
      </c>
      <c r="B2067" s="30" t="s">
        <v>4565</v>
      </c>
      <c r="C2067" s="35" t="n">
        <v>7335</v>
      </c>
      <c r="D2067" s="30" t="s">
        <v>56</v>
      </c>
      <c r="E2067" s="33" t="n">
        <f aca="false">(C2067*1.2)</f>
        <v>8802</v>
      </c>
    </row>
    <row r="2068" customFormat="false" ht="14.15" hidden="false" customHeight="false" outlineLevel="0" collapsed="false">
      <c r="A2068" s="29" t="s">
        <v>2117</v>
      </c>
      <c r="B2068" s="30" t="s">
        <v>4566</v>
      </c>
      <c r="C2068" s="35" t="n">
        <v>30715</v>
      </c>
      <c r="D2068" s="30" t="s">
        <v>506</v>
      </c>
      <c r="E2068" s="33" t="n">
        <f aca="false">(C2068*1.2)</f>
        <v>36858</v>
      </c>
    </row>
    <row r="2069" customFormat="false" ht="14.15" hidden="false" customHeight="false" outlineLevel="0" collapsed="false">
      <c r="A2069" s="29" t="s">
        <v>2118</v>
      </c>
      <c r="B2069" s="30" t="s">
        <v>4568</v>
      </c>
      <c r="C2069" s="35" t="n">
        <v>12835</v>
      </c>
      <c r="D2069" s="30" t="s">
        <v>472</v>
      </c>
      <c r="E2069" s="33" t="n">
        <f aca="false">(C2069*1.2)</f>
        <v>15402</v>
      </c>
    </row>
    <row r="2070" customFormat="false" ht="14.15" hidden="false" customHeight="false" outlineLevel="0" collapsed="false">
      <c r="A2070" s="29" t="s">
        <v>2119</v>
      </c>
      <c r="B2070" s="30" t="s">
        <v>4570</v>
      </c>
      <c r="C2070" s="35" t="n">
        <v>14670</v>
      </c>
      <c r="D2070" s="30" t="s">
        <v>472</v>
      </c>
      <c r="E2070" s="33" t="n">
        <f aca="false">(C2070*1.2)</f>
        <v>17604</v>
      </c>
    </row>
    <row r="2071" customFormat="false" ht="14.15" hidden="false" customHeight="false" outlineLevel="0" collapsed="false">
      <c r="A2071" s="29" t="s">
        <v>2120</v>
      </c>
      <c r="B2071" s="30" t="s">
        <v>4572</v>
      </c>
      <c r="C2071" s="35" t="n">
        <v>10270</v>
      </c>
      <c r="D2071" s="30" t="s">
        <v>472</v>
      </c>
      <c r="E2071" s="33" t="n">
        <f aca="false">(C2071*1.2)</f>
        <v>12324</v>
      </c>
    </row>
    <row r="2072" customFormat="false" ht="14.15" hidden="false" customHeight="false" outlineLevel="0" collapsed="false">
      <c r="A2072" s="29" t="s">
        <v>2121</v>
      </c>
      <c r="B2072" s="30" t="s">
        <v>4574</v>
      </c>
      <c r="C2072" s="35" t="n">
        <v>11000</v>
      </c>
      <c r="D2072" s="30" t="s">
        <v>472</v>
      </c>
      <c r="E2072" s="33" t="n">
        <f aca="false">(C2072*1.2)</f>
        <v>13200</v>
      </c>
    </row>
    <row r="2073" customFormat="false" ht="14.15" hidden="false" customHeight="false" outlineLevel="0" collapsed="false">
      <c r="A2073" s="29" t="s">
        <v>2122</v>
      </c>
      <c r="B2073" s="30" t="s">
        <v>4576</v>
      </c>
      <c r="C2073" s="35" t="n">
        <v>13935</v>
      </c>
      <c r="D2073" s="30" t="s">
        <v>472</v>
      </c>
      <c r="E2073" s="33" t="n">
        <f aca="false">(C2073*1.2)</f>
        <v>16722</v>
      </c>
    </row>
    <row r="2074" customFormat="false" ht="26.85" hidden="false" customHeight="false" outlineLevel="0" collapsed="false">
      <c r="A2074" s="29" t="s">
        <v>2123</v>
      </c>
      <c r="B2074" s="30" t="s">
        <v>4578</v>
      </c>
      <c r="C2074" s="35" t="n">
        <v>2510</v>
      </c>
      <c r="D2074" s="30" t="s">
        <v>56</v>
      </c>
      <c r="E2074" s="33" t="n">
        <f aca="false">(C2074*1.33)</f>
        <v>3338.3</v>
      </c>
    </row>
    <row r="2075" customFormat="false" ht="14.15" hidden="false" customHeight="false" outlineLevel="0" collapsed="false">
      <c r="A2075" s="29" t="s">
        <v>2124</v>
      </c>
      <c r="B2075" s="30" t="s">
        <v>4580</v>
      </c>
      <c r="C2075" s="35" t="n">
        <v>1950</v>
      </c>
      <c r="D2075" s="30" t="s">
        <v>135</v>
      </c>
      <c r="E2075" s="33" t="n">
        <f aca="false">(C2075*1.4)</f>
        <v>2730</v>
      </c>
    </row>
    <row r="2076" customFormat="false" ht="13.8" hidden="false" customHeight="false" outlineLevel="0" collapsed="false">
      <c r="A2076" s="29" t="s">
        <v>2125</v>
      </c>
      <c r="B2076" s="30" t="s">
        <v>4581</v>
      </c>
      <c r="C2076" s="35" t="n">
        <v>9645</v>
      </c>
      <c r="D2076" s="30" t="s">
        <v>135</v>
      </c>
      <c r="E2076" s="33" t="n">
        <f aca="false">(C2076*1.2)</f>
        <v>11574</v>
      </c>
    </row>
    <row r="2077" customFormat="false" ht="14.15" hidden="false" customHeight="false" outlineLevel="0" collapsed="false">
      <c r="A2077" s="29" t="s">
        <v>2126</v>
      </c>
      <c r="B2077" s="30" t="s">
        <v>4583</v>
      </c>
      <c r="C2077" s="35" t="n">
        <v>6000</v>
      </c>
      <c r="D2077" s="30" t="s">
        <v>506</v>
      </c>
      <c r="E2077" s="33" t="n">
        <f aca="false">(C2077*1.2)</f>
        <v>7200</v>
      </c>
    </row>
    <row r="2078" customFormat="false" ht="14.15" hidden="false" customHeight="false" outlineLevel="0" collapsed="false">
      <c r="A2078" s="29" t="s">
        <v>2127</v>
      </c>
      <c r="B2078" s="30" t="s">
        <v>4585</v>
      </c>
      <c r="C2078" s="35" t="n">
        <v>1750</v>
      </c>
      <c r="D2078" s="32" t="n">
        <v>1</v>
      </c>
      <c r="E2078" s="33" t="n">
        <f aca="false">(C2078*1.4)</f>
        <v>2450</v>
      </c>
    </row>
    <row r="2079" customFormat="false" ht="14.15" hidden="false" customHeight="false" outlineLevel="0" collapsed="false">
      <c r="A2079" s="29" t="s">
        <v>2128</v>
      </c>
      <c r="B2079" s="30" t="s">
        <v>4586</v>
      </c>
      <c r="C2079" s="35" t="n">
        <v>1700</v>
      </c>
      <c r="D2079" s="30" t="s">
        <v>761</v>
      </c>
      <c r="E2079" s="33" t="n">
        <f aca="false">(C2079*1.4)</f>
        <v>2380</v>
      </c>
    </row>
    <row r="2080" customFormat="false" ht="26.85" hidden="false" customHeight="false" outlineLevel="0" collapsed="false">
      <c r="A2080" s="29" t="s">
        <v>2129</v>
      </c>
      <c r="B2080" s="30" t="s">
        <v>4587</v>
      </c>
      <c r="C2080" s="35" t="n">
        <v>2800</v>
      </c>
      <c r="D2080" s="30" t="s">
        <v>761</v>
      </c>
      <c r="E2080" s="33" t="n">
        <f aca="false">(C2080*1.31)</f>
        <v>3668</v>
      </c>
    </row>
    <row r="2081" customFormat="false" ht="26.85" hidden="false" customHeight="false" outlineLevel="0" collapsed="false">
      <c r="A2081" s="29" t="s">
        <v>2130</v>
      </c>
      <c r="B2081" s="30" t="s">
        <v>4589</v>
      </c>
      <c r="C2081" s="35" t="n">
        <v>1500</v>
      </c>
      <c r="D2081" s="30" t="s">
        <v>1933</v>
      </c>
      <c r="E2081" s="33" t="n">
        <f aca="false">(C2081*1.5)</f>
        <v>2250</v>
      </c>
    </row>
    <row r="2082" customFormat="false" ht="14.15" hidden="false" customHeight="false" outlineLevel="0" collapsed="false">
      <c r="A2082" s="29" t="s">
        <v>2131</v>
      </c>
      <c r="B2082" s="30" t="s">
        <v>4592</v>
      </c>
      <c r="C2082" s="31" t="n">
        <v>585</v>
      </c>
      <c r="D2082" s="32" t="n">
        <v>1</v>
      </c>
      <c r="E2082" s="33" t="n">
        <f aca="false">(C2082*2.28)</f>
        <v>1333.8</v>
      </c>
    </row>
    <row r="2083" customFormat="false" ht="14.15" hidden="false" customHeight="false" outlineLevel="0" collapsed="false">
      <c r="A2083" s="29" t="s">
        <v>2132</v>
      </c>
      <c r="B2083" s="30" t="s">
        <v>4593</v>
      </c>
      <c r="C2083" s="31" t="n">
        <v>275</v>
      </c>
      <c r="D2083" s="32" t="n">
        <v>1</v>
      </c>
      <c r="E2083" s="33" t="n">
        <f aca="false">(C2083*3)</f>
        <v>825</v>
      </c>
    </row>
    <row r="2084" customFormat="false" ht="14.15" hidden="false" customHeight="false" outlineLevel="0" collapsed="false">
      <c r="A2084" s="29" t="s">
        <v>2133</v>
      </c>
      <c r="B2084" s="30" t="s">
        <v>4594</v>
      </c>
      <c r="C2084" s="31" t="n">
        <v>485</v>
      </c>
      <c r="D2084" s="32" t="n">
        <v>1</v>
      </c>
      <c r="E2084" s="33" t="n">
        <f aca="false">(C2084*2.5)</f>
        <v>1212.5</v>
      </c>
    </row>
    <row r="2085" customFormat="false" ht="14.15" hidden="false" customHeight="false" outlineLevel="0" collapsed="false">
      <c r="A2085" s="29" t="s">
        <v>2134</v>
      </c>
      <c r="B2085" s="30" t="s">
        <v>4595</v>
      </c>
      <c r="C2085" s="31" t="n">
        <v>200</v>
      </c>
      <c r="D2085" s="32" t="n">
        <v>1</v>
      </c>
      <c r="E2085" s="33" t="n">
        <f aca="false">(C2085*3)</f>
        <v>600</v>
      </c>
    </row>
    <row r="2086" customFormat="false" ht="14.15" hidden="false" customHeight="false" outlineLevel="0" collapsed="false">
      <c r="A2086" s="29" t="s">
        <v>2135</v>
      </c>
      <c r="B2086" s="30" t="s">
        <v>4596</v>
      </c>
      <c r="C2086" s="31" t="n">
        <v>425</v>
      </c>
      <c r="D2086" s="32" t="n">
        <v>1</v>
      </c>
      <c r="E2086" s="33" t="n">
        <f aca="false">(C2086*2.5)</f>
        <v>1062.5</v>
      </c>
    </row>
    <row r="2087" customFormat="false" ht="14.15" hidden="false" customHeight="false" outlineLevel="0" collapsed="false">
      <c r="A2087" s="29" t="s">
        <v>2136</v>
      </c>
      <c r="B2087" s="30" t="s">
        <v>4597</v>
      </c>
      <c r="C2087" s="31" t="n">
        <v>390</v>
      </c>
      <c r="D2087" s="32" t="n">
        <v>1</v>
      </c>
      <c r="E2087" s="33" t="n">
        <f aca="false">(C2087*2.55)</f>
        <v>994.5</v>
      </c>
    </row>
    <row r="2088" customFormat="false" ht="26.85" hidden="false" customHeight="false" outlineLevel="0" collapsed="false">
      <c r="A2088" s="29" t="s">
        <v>2137</v>
      </c>
      <c r="B2088" s="30" t="s">
        <v>4598</v>
      </c>
      <c r="C2088" s="31" t="n">
        <v>430</v>
      </c>
      <c r="D2088" s="32" t="n">
        <v>1</v>
      </c>
      <c r="E2088" s="33" t="n">
        <f aca="false">(C2088*2.5)</f>
        <v>1075</v>
      </c>
    </row>
    <row r="2089" customFormat="false" ht="14.15" hidden="false" customHeight="false" outlineLevel="0" collapsed="false">
      <c r="A2089" s="29" t="s">
        <v>2138</v>
      </c>
      <c r="B2089" s="30" t="s">
        <v>4599</v>
      </c>
      <c r="C2089" s="31" t="n">
        <v>430</v>
      </c>
      <c r="D2089" s="32" t="n">
        <v>1</v>
      </c>
      <c r="E2089" s="33" t="n">
        <f aca="false">(C2089*2.5)</f>
        <v>1075</v>
      </c>
    </row>
    <row r="2090" customFormat="false" ht="13.8" hidden="false" customHeight="false" outlineLevel="0" collapsed="false">
      <c r="A2090" s="29" t="s">
        <v>2139</v>
      </c>
      <c r="B2090" s="30" t="s">
        <v>4601</v>
      </c>
      <c r="C2090" s="35" t="n">
        <v>1005</v>
      </c>
      <c r="D2090" s="30" t="s">
        <v>135</v>
      </c>
      <c r="E2090" s="33" t="n">
        <f aca="false">(C2090*1.79)</f>
        <v>1798.95</v>
      </c>
    </row>
    <row r="2091" customFormat="false" ht="39.55" hidden="false" customHeight="false" outlineLevel="0" collapsed="false">
      <c r="A2091" s="29" t="s">
        <v>2140</v>
      </c>
      <c r="B2091" s="30" t="s">
        <v>4602</v>
      </c>
      <c r="C2091" s="35" t="n">
        <v>1500</v>
      </c>
      <c r="D2091" s="30" t="s">
        <v>135</v>
      </c>
      <c r="E2091" s="33" t="n">
        <f aca="false">(C2091*1.5)</f>
        <v>2250</v>
      </c>
    </row>
    <row r="2092" customFormat="false" ht="26.85" hidden="false" customHeight="false" outlineLevel="0" collapsed="false">
      <c r="A2092" s="29" t="s">
        <v>2141</v>
      </c>
      <c r="B2092" s="30" t="s">
        <v>4603</v>
      </c>
      <c r="C2092" s="35" t="n">
        <v>3005</v>
      </c>
      <c r="D2092" s="30" t="s">
        <v>135</v>
      </c>
      <c r="E2092" s="33" t="n">
        <f aca="false">(C2092*1.3)</f>
        <v>3906.5</v>
      </c>
    </row>
    <row r="2093" customFormat="false" ht="26.85" hidden="false" customHeight="false" outlineLevel="0" collapsed="false">
      <c r="A2093" s="29" t="s">
        <v>2142</v>
      </c>
      <c r="B2093" s="30" t="s">
        <v>4605</v>
      </c>
      <c r="C2093" s="35" t="n">
        <v>2005</v>
      </c>
      <c r="D2093" s="30" t="s">
        <v>135</v>
      </c>
      <c r="E2093" s="33" t="n">
        <f aca="false">(C2093*1.39)</f>
        <v>2786.95</v>
      </c>
    </row>
    <row r="2094" customFormat="false" ht="14.15" hidden="false" customHeight="false" outlineLevel="0" collapsed="false">
      <c r="A2094" s="29" t="s">
        <v>2143</v>
      </c>
      <c r="B2094" s="30" t="s">
        <v>4607</v>
      </c>
      <c r="C2094" s="35" t="n">
        <v>1500</v>
      </c>
      <c r="D2094" s="30" t="s">
        <v>135</v>
      </c>
      <c r="E2094" s="33" t="n">
        <f aca="false">(C2094*1.5)</f>
        <v>2250</v>
      </c>
    </row>
    <row r="2095" customFormat="false" ht="26.85" hidden="false" customHeight="false" outlineLevel="0" collapsed="false">
      <c r="A2095" s="29" t="s">
        <v>2144</v>
      </c>
      <c r="B2095" s="30" t="s">
        <v>4608</v>
      </c>
      <c r="C2095" s="35" t="n">
        <v>2005</v>
      </c>
      <c r="D2095" s="30" t="s">
        <v>135</v>
      </c>
      <c r="E2095" s="33" t="n">
        <f aca="false">(C2095*1.39)</f>
        <v>2786.95</v>
      </c>
    </row>
    <row r="2096" customFormat="false" ht="14.15" hidden="false" customHeight="false" outlineLevel="0" collapsed="false">
      <c r="A2096" s="29" t="s">
        <v>2145</v>
      </c>
      <c r="B2096" s="30" t="s">
        <v>4609</v>
      </c>
      <c r="C2096" s="35" t="n">
        <v>3005</v>
      </c>
      <c r="D2096" s="30" t="s">
        <v>135</v>
      </c>
      <c r="E2096" s="33" t="n">
        <f aca="false">(C2096*1.3)</f>
        <v>3906.5</v>
      </c>
    </row>
    <row r="2097" customFormat="false" ht="39.55" hidden="false" customHeight="false" outlineLevel="0" collapsed="false">
      <c r="A2097" s="29" t="s">
        <v>2146</v>
      </c>
      <c r="B2097" s="30" t="s">
        <v>4610</v>
      </c>
      <c r="C2097" s="35" t="n">
        <v>2005</v>
      </c>
      <c r="D2097" s="30" t="s">
        <v>135</v>
      </c>
      <c r="E2097" s="33" t="n">
        <f aca="false">(C2097*1.39)</f>
        <v>2786.95</v>
      </c>
    </row>
    <row r="2098" customFormat="false" ht="26.85" hidden="false" customHeight="false" outlineLevel="0" collapsed="false">
      <c r="A2098" s="29" t="s">
        <v>2147</v>
      </c>
      <c r="B2098" s="30" t="s">
        <v>4611</v>
      </c>
      <c r="C2098" s="35" t="n">
        <v>3005</v>
      </c>
      <c r="D2098" s="30" t="s">
        <v>135</v>
      </c>
      <c r="E2098" s="33" t="n">
        <f aca="false">(C2098*1.3)</f>
        <v>3906.5</v>
      </c>
    </row>
    <row r="2099" customFormat="false" ht="14.15" hidden="false" customHeight="false" outlineLevel="0" collapsed="false">
      <c r="A2099" s="29" t="s">
        <v>2148</v>
      </c>
      <c r="B2099" s="30" t="s">
        <v>4612</v>
      </c>
      <c r="C2099" s="35" t="n">
        <v>2325</v>
      </c>
      <c r="D2099" s="30" t="s">
        <v>135</v>
      </c>
      <c r="E2099" s="33" t="n">
        <f aca="false">(C2099*1.35)</f>
        <v>3138.75</v>
      </c>
    </row>
    <row r="2100" customFormat="false" ht="26.85" hidden="false" customHeight="false" outlineLevel="0" collapsed="false">
      <c r="A2100" s="29" t="s">
        <v>2149</v>
      </c>
      <c r="B2100" s="30" t="s">
        <v>4614</v>
      </c>
      <c r="C2100" s="35" t="n">
        <v>2200</v>
      </c>
      <c r="D2100" s="30" t="s">
        <v>135</v>
      </c>
      <c r="E2100" s="33" t="n">
        <f aca="false">(C2100*1.36)</f>
        <v>2992</v>
      </c>
    </row>
    <row r="2101" customFormat="false" ht="39.55" hidden="false" customHeight="false" outlineLevel="0" collapsed="false">
      <c r="A2101" s="29" t="s">
        <v>2150</v>
      </c>
      <c r="B2101" s="30" t="s">
        <v>4616</v>
      </c>
      <c r="C2101" s="35" t="n">
        <v>1005</v>
      </c>
      <c r="D2101" s="30" t="s">
        <v>135</v>
      </c>
      <c r="E2101" s="33" t="n">
        <f aca="false">(C2101*1.79)</f>
        <v>1798.95</v>
      </c>
    </row>
    <row r="2102" customFormat="false" ht="26.85" hidden="false" customHeight="false" outlineLevel="0" collapsed="false">
      <c r="A2102" s="29" t="s">
        <v>2151</v>
      </c>
      <c r="B2102" s="30" t="s">
        <v>4617</v>
      </c>
      <c r="C2102" s="35" t="n">
        <v>2005</v>
      </c>
      <c r="D2102" s="34" t="n">
        <v>10</v>
      </c>
      <c r="E2102" s="33" t="n">
        <f aca="false">(C2102*1.39)</f>
        <v>2786.95</v>
      </c>
    </row>
    <row r="2103" customFormat="false" ht="26.85" hidden="false" customHeight="false" outlineLevel="0" collapsed="false">
      <c r="A2103" s="29" t="s">
        <v>2152</v>
      </c>
      <c r="B2103" s="30" t="s">
        <v>4618</v>
      </c>
      <c r="C2103" s="31" t="n">
        <v>460</v>
      </c>
      <c r="D2103" s="30" t="s">
        <v>135</v>
      </c>
      <c r="E2103" s="33" t="n">
        <f aca="false">(C2103*2.5)</f>
        <v>1150</v>
      </c>
    </row>
    <row r="2104" customFormat="false" ht="26.85" hidden="false" customHeight="false" outlineLevel="0" collapsed="false">
      <c r="A2104" s="29" t="s">
        <v>2153</v>
      </c>
      <c r="B2104" s="30" t="s">
        <v>4619</v>
      </c>
      <c r="C2104" s="35" t="n">
        <v>6250</v>
      </c>
      <c r="D2104" s="34" t="n">
        <v>10</v>
      </c>
      <c r="E2104" s="33" t="n">
        <f aca="false">(C2104*1.2)</f>
        <v>7500</v>
      </c>
    </row>
    <row r="2105" customFormat="false" ht="14.15" hidden="false" customHeight="false" outlineLevel="0" collapsed="false">
      <c r="A2105" s="29" t="s">
        <v>2154</v>
      </c>
      <c r="B2105" s="30" t="s">
        <v>4621</v>
      </c>
      <c r="C2105" s="35" t="n">
        <v>7640</v>
      </c>
      <c r="D2105" s="34" t="n">
        <v>10</v>
      </c>
      <c r="E2105" s="33" t="n">
        <f aca="false">(C2105*1.2)</f>
        <v>9168</v>
      </c>
    </row>
    <row r="2106" customFormat="false" ht="14.15" hidden="false" customHeight="false" outlineLevel="0" collapsed="false">
      <c r="A2106" s="29" t="s">
        <v>2155</v>
      </c>
      <c r="B2106" s="30" t="s">
        <v>4622</v>
      </c>
      <c r="C2106" s="35" t="n">
        <v>1930</v>
      </c>
      <c r="D2106" s="30" t="s">
        <v>399</v>
      </c>
      <c r="E2106" s="33" t="n">
        <f aca="false">(C2106*1.4)</f>
        <v>2702</v>
      </c>
    </row>
    <row r="2107" customFormat="false" ht="26.85" hidden="false" customHeight="false" outlineLevel="0" collapsed="false">
      <c r="A2107" s="29" t="s">
        <v>2156</v>
      </c>
      <c r="B2107" s="30" t="s">
        <v>4624</v>
      </c>
      <c r="C2107" s="35" t="n">
        <v>1930</v>
      </c>
      <c r="D2107" s="30" t="s">
        <v>399</v>
      </c>
      <c r="E2107" s="33" t="n">
        <f aca="false">(C2107*1.4)</f>
        <v>2702</v>
      </c>
    </row>
    <row r="2108" customFormat="false" ht="26.85" hidden="false" customHeight="false" outlineLevel="0" collapsed="false">
      <c r="A2108" s="29" t="s">
        <v>2157</v>
      </c>
      <c r="B2108" s="30" t="s">
        <v>4625</v>
      </c>
      <c r="C2108" s="35" t="n">
        <v>1930</v>
      </c>
      <c r="D2108" s="30" t="s">
        <v>399</v>
      </c>
      <c r="E2108" s="33" t="n">
        <f aca="false">(C2108*1.4)</f>
        <v>2702</v>
      </c>
    </row>
    <row r="2109" customFormat="false" ht="14.15" hidden="false" customHeight="false" outlineLevel="0" collapsed="false">
      <c r="A2109" s="29" t="s">
        <v>2158</v>
      </c>
      <c r="B2109" s="30" t="s">
        <v>4626</v>
      </c>
      <c r="C2109" s="35" t="n">
        <v>1930</v>
      </c>
      <c r="D2109" s="30" t="s">
        <v>399</v>
      </c>
      <c r="E2109" s="33" t="n">
        <f aca="false">(C2109*1.4)</f>
        <v>2702</v>
      </c>
    </row>
    <row r="2110" customFormat="false" ht="14.15" hidden="false" customHeight="false" outlineLevel="0" collapsed="false">
      <c r="A2110" s="29" t="s">
        <v>2159</v>
      </c>
      <c r="B2110" s="30" t="s">
        <v>4627</v>
      </c>
      <c r="C2110" s="35" t="n">
        <v>1930</v>
      </c>
      <c r="D2110" s="30" t="s">
        <v>399</v>
      </c>
      <c r="E2110" s="33" t="n">
        <f aca="false">(C2110*1.4)</f>
        <v>2702</v>
      </c>
    </row>
    <row r="2111" customFormat="false" ht="52.2" hidden="false" customHeight="false" outlineLevel="0" collapsed="false">
      <c r="A2111" s="29" t="s">
        <v>2160</v>
      </c>
      <c r="B2111" s="30" t="s">
        <v>4628</v>
      </c>
      <c r="C2111" s="35" t="n">
        <v>3390</v>
      </c>
      <c r="D2111" s="30" t="s">
        <v>399</v>
      </c>
      <c r="E2111" s="33" t="n">
        <f aca="false">(C2111*1.26)</f>
        <v>4271.4</v>
      </c>
    </row>
    <row r="2112" customFormat="false" ht="14.15" hidden="false" customHeight="false" outlineLevel="0" collapsed="false">
      <c r="A2112" s="29" t="s">
        <v>2161</v>
      </c>
      <c r="B2112" s="30" t="s">
        <v>4630</v>
      </c>
      <c r="C2112" s="35" t="n">
        <v>1930</v>
      </c>
      <c r="D2112" s="30" t="s">
        <v>399</v>
      </c>
      <c r="E2112" s="33" t="n">
        <f aca="false">(C2112*1.4)</f>
        <v>2702</v>
      </c>
    </row>
    <row r="2113" customFormat="false" ht="26.85" hidden="false" customHeight="false" outlineLevel="0" collapsed="false">
      <c r="A2113" s="29" t="s">
        <v>2162</v>
      </c>
      <c r="B2113" s="30" t="s">
        <v>4631</v>
      </c>
      <c r="C2113" s="35" t="n">
        <v>1540</v>
      </c>
      <c r="D2113" s="30" t="s">
        <v>399</v>
      </c>
      <c r="E2113" s="33" t="n">
        <f aca="false">(C2113*1.47)</f>
        <v>2263.8</v>
      </c>
    </row>
    <row r="2114" customFormat="false" ht="14.15" hidden="false" customHeight="false" outlineLevel="0" collapsed="false">
      <c r="A2114" s="29" t="s">
        <v>2163</v>
      </c>
      <c r="B2114" s="30" t="s">
        <v>4632</v>
      </c>
      <c r="C2114" s="35" t="n">
        <v>1930</v>
      </c>
      <c r="D2114" s="30" t="s">
        <v>399</v>
      </c>
      <c r="E2114" s="33" t="n">
        <f aca="false">(C2114*1.4)</f>
        <v>2702</v>
      </c>
    </row>
    <row r="2115" customFormat="false" ht="39.55" hidden="false" customHeight="false" outlineLevel="0" collapsed="false">
      <c r="A2115" s="29" t="s">
        <v>2164</v>
      </c>
      <c r="B2115" s="30" t="s">
        <v>4633</v>
      </c>
      <c r="C2115" s="35" t="n">
        <v>1930</v>
      </c>
      <c r="D2115" s="30" t="s">
        <v>399</v>
      </c>
      <c r="E2115" s="33" t="n">
        <f aca="false">(C2115*1.4)</f>
        <v>2702</v>
      </c>
    </row>
    <row r="2116" customFormat="false" ht="26.85" hidden="false" customHeight="false" outlineLevel="0" collapsed="false">
      <c r="A2116" s="29" t="s">
        <v>2165</v>
      </c>
      <c r="B2116" s="30" t="s">
        <v>4634</v>
      </c>
      <c r="C2116" s="35" t="n">
        <v>2010</v>
      </c>
      <c r="D2116" s="30" t="s">
        <v>399</v>
      </c>
      <c r="E2116" s="33" t="n">
        <f aca="false">(C2116*1.39)</f>
        <v>2793.9</v>
      </c>
    </row>
    <row r="2117" customFormat="false" ht="14.15" hidden="false" customHeight="false" outlineLevel="0" collapsed="false">
      <c r="A2117" s="29" t="s">
        <v>2166</v>
      </c>
      <c r="B2117" s="30" t="s">
        <v>4636</v>
      </c>
      <c r="C2117" s="35" t="n">
        <v>1850</v>
      </c>
      <c r="D2117" s="30" t="s">
        <v>399</v>
      </c>
      <c r="E2117" s="33" t="n">
        <f aca="false">(C2117*1.4)</f>
        <v>2590</v>
      </c>
    </row>
    <row r="2118" customFormat="false" ht="14.15" hidden="false" customHeight="false" outlineLevel="0" collapsed="false">
      <c r="A2118" s="29" t="s">
        <v>2167</v>
      </c>
      <c r="B2118" s="30" t="s">
        <v>4637</v>
      </c>
      <c r="C2118" s="35" t="n">
        <v>1850</v>
      </c>
      <c r="D2118" s="30" t="s">
        <v>399</v>
      </c>
      <c r="E2118" s="33" t="n">
        <f aca="false">(C2118*1.4)</f>
        <v>2590</v>
      </c>
    </row>
    <row r="2119" customFormat="false" ht="14.15" hidden="false" customHeight="false" outlineLevel="0" collapsed="false">
      <c r="A2119" s="29" t="s">
        <v>2168</v>
      </c>
      <c r="B2119" s="30" t="s">
        <v>4638</v>
      </c>
      <c r="C2119" s="35" t="n">
        <v>1850</v>
      </c>
      <c r="D2119" s="30" t="s">
        <v>399</v>
      </c>
      <c r="E2119" s="33" t="n">
        <f aca="false">(C2119*1.4)</f>
        <v>2590</v>
      </c>
    </row>
    <row r="2120" customFormat="false" ht="14.15" hidden="false" customHeight="false" outlineLevel="0" collapsed="false">
      <c r="A2120" s="29" t="s">
        <v>2169</v>
      </c>
      <c r="B2120" s="30" t="s">
        <v>4639</v>
      </c>
      <c r="C2120" s="35" t="n">
        <v>3080</v>
      </c>
      <c r="D2120" s="30" t="s">
        <v>399</v>
      </c>
      <c r="E2120" s="33" t="n">
        <f aca="false">(C2120*1.3)</f>
        <v>4004</v>
      </c>
    </row>
    <row r="2121" customFormat="false" ht="14.15" hidden="false" customHeight="false" outlineLevel="0" collapsed="false">
      <c r="A2121" s="29" t="s">
        <v>2170</v>
      </c>
      <c r="B2121" s="30" t="s">
        <v>4641</v>
      </c>
      <c r="C2121" s="35" t="n">
        <v>1930</v>
      </c>
      <c r="D2121" s="30" t="s">
        <v>399</v>
      </c>
      <c r="E2121" s="33" t="n">
        <f aca="false">(C2121*1.4)</f>
        <v>2702</v>
      </c>
    </row>
    <row r="2122" customFormat="false" ht="14.15" hidden="false" customHeight="false" outlineLevel="0" collapsed="false">
      <c r="A2122" s="29" t="s">
        <v>2171</v>
      </c>
      <c r="B2122" s="30" t="s">
        <v>4642</v>
      </c>
      <c r="C2122" s="35" t="n">
        <v>1075</v>
      </c>
      <c r="D2122" s="30" t="s">
        <v>135</v>
      </c>
      <c r="E2122" s="33" t="n">
        <f aca="false">(C2122*1.71)</f>
        <v>1838.25</v>
      </c>
    </row>
    <row r="2123" customFormat="false" ht="14.15" hidden="false" customHeight="false" outlineLevel="0" collapsed="false">
      <c r="A2123" s="29" t="s">
        <v>2172</v>
      </c>
      <c r="B2123" s="30" t="s">
        <v>4643</v>
      </c>
      <c r="C2123" s="35" t="n">
        <v>5340</v>
      </c>
      <c r="D2123" s="30" t="s">
        <v>237</v>
      </c>
      <c r="E2123" s="33" t="n">
        <f aca="false">(C2123*1.2)</f>
        <v>6408</v>
      </c>
    </row>
    <row r="2124" customFormat="false" ht="14.15" hidden="false" customHeight="false" outlineLevel="0" collapsed="false">
      <c r="A2124" s="29" t="s">
        <v>2173</v>
      </c>
      <c r="B2124" s="30" t="s">
        <v>4645</v>
      </c>
      <c r="C2124" s="35" t="n">
        <v>1360</v>
      </c>
      <c r="D2124" s="30" t="s">
        <v>237</v>
      </c>
      <c r="E2124" s="33" t="n">
        <f aca="false">(C2124*1.5)</f>
        <v>2040</v>
      </c>
    </row>
    <row r="2125" customFormat="false" ht="26.85" hidden="false" customHeight="false" outlineLevel="0" collapsed="false">
      <c r="A2125" s="29" t="s">
        <v>2174</v>
      </c>
      <c r="B2125" s="30" t="s">
        <v>4646</v>
      </c>
      <c r="C2125" s="35" t="n">
        <v>1650</v>
      </c>
      <c r="D2125" s="30" t="s">
        <v>237</v>
      </c>
      <c r="E2125" s="33" t="n">
        <f aca="false">(C2125*1.41)</f>
        <v>2326.5</v>
      </c>
    </row>
    <row r="2126" customFormat="false" ht="39.55" hidden="false" customHeight="false" outlineLevel="0" collapsed="false">
      <c r="A2126" s="29" t="s">
        <v>2175</v>
      </c>
      <c r="B2126" s="30" t="s">
        <v>4647</v>
      </c>
      <c r="C2126" s="35" t="n">
        <v>4440</v>
      </c>
      <c r="D2126" s="30" t="s">
        <v>237</v>
      </c>
      <c r="E2126" s="33" t="n">
        <f aca="false">(C2126*1.2)</f>
        <v>5328</v>
      </c>
    </row>
    <row r="2127" customFormat="false" ht="39.55" hidden="false" customHeight="false" outlineLevel="0" collapsed="false">
      <c r="A2127" s="29" t="s">
        <v>2176</v>
      </c>
      <c r="B2127" s="30" t="s">
        <v>4649</v>
      </c>
      <c r="C2127" s="35" t="n">
        <v>3900</v>
      </c>
      <c r="D2127" s="30" t="s">
        <v>472</v>
      </c>
      <c r="E2127" s="33" t="n">
        <f aca="false">(C2127*1.22)</f>
        <v>4758</v>
      </c>
    </row>
    <row r="2128" customFormat="false" ht="14.15" hidden="false" customHeight="false" outlineLevel="0" collapsed="false">
      <c r="A2128" s="29" t="s">
        <v>2177</v>
      </c>
      <c r="B2128" s="30" t="s">
        <v>4652</v>
      </c>
      <c r="C2128" s="31" t="n">
        <v>100</v>
      </c>
      <c r="D2128" s="32" t="n">
        <v>1</v>
      </c>
      <c r="E2128" s="33" t="n">
        <f aca="false">(C2128*3)</f>
        <v>300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28">
    <sortState ref="A2:E2128">
      <sortCondition ref="A2:A2128" descending="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2021-06-28T16:18:08Z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