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DELL\OneDrive\Documents\My Project\"/>
    </mc:Choice>
  </mc:AlternateContent>
  <xr:revisionPtr revIDLastSave="0" documentId="13_ncr:1_{C1370E46-A6F4-48D6-BF04-01D38397C504}" xr6:coauthVersionLast="47" xr6:coauthVersionMax="47" xr10:uidLastSave="{00000000-0000-0000-0000-000000000000}"/>
  <bookViews>
    <workbookView xWindow="-110" yWindow="-110" windowWidth="19420" windowHeight="10300" activeTab="2" xr2:uid="{9C4CE53A-31CC-45CA-8F1D-E162A75F892F}"/>
  </bookViews>
  <sheets>
    <sheet name="Sheet1" sheetId="1" r:id="rId1"/>
    <sheet name="Summary" sheetId="2" r:id="rId2"/>
    <sheet name="Dashboard" sheetId="3" r:id="rId3"/>
  </sheets>
  <definedNames>
    <definedName name="_xlcn.WorksheetConnection_2024HamperSalesBreakdown.xlsxFestivesales1" hidden="1">FestiveSales[]</definedName>
    <definedName name="NativeTimeline_Date">#N/A</definedName>
    <definedName name="Slicer_Month_Year">#N/A</definedName>
    <definedName name="Slicer_Product">#N/A</definedName>
    <definedName name="Slicer_Sales_Type1">#N/A</definedName>
  </definedNames>
  <calcPr calcId="191029"/>
  <pivotCaches>
    <pivotCache cacheId="0" r:id="rId4"/>
    <pivotCache cacheId="1" r:id="rId5"/>
    <pivotCache cacheId="2" r:id="rId6"/>
    <pivotCache cacheId="3" r:id="rId7"/>
  </pivotCaches>
  <extLst>
    <ext xmlns:x14="http://schemas.microsoft.com/office/spreadsheetml/2009/9/main" uri="{876F7934-8845-4945-9796-88D515C7AA90}">
      <x14:pivotCaches>
        <pivotCache cacheId="4"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estivesales" name="Festivesales" connection="WorksheetConnection_2024 Hamper Sales Breakdown.xlsx!Festive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L91" i="1" l="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G3" i="3"/>
  <c r="H3" i="3"/>
  <c r="I3" i="3" s="1"/>
  <c r="J3" i="3"/>
  <c r="F3" i="3"/>
  <c r="B6" i="2"/>
  <c r="B5" i="2"/>
  <c r="B3" i="2"/>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I83" i="1"/>
  <c r="I84" i="1"/>
  <c r="I85" i="1"/>
  <c r="I86" i="1"/>
  <c r="I87" i="1"/>
  <c r="I88" i="1"/>
  <c r="I89" i="1"/>
  <c r="I90" i="1"/>
  <c r="I91" i="1"/>
  <c r="I63" i="1"/>
  <c r="I64" i="1"/>
  <c r="I65" i="1"/>
  <c r="I66" i="1"/>
  <c r="I67" i="1"/>
  <c r="I68" i="1"/>
  <c r="I69" i="1"/>
  <c r="I70" i="1"/>
  <c r="I71" i="1"/>
  <c r="I72" i="1"/>
  <c r="I73" i="1"/>
  <c r="I74" i="1"/>
  <c r="I75" i="1"/>
  <c r="I76" i="1"/>
  <c r="I77" i="1"/>
  <c r="I78" i="1"/>
  <c r="I79" i="1"/>
  <c r="I80" i="1"/>
  <c r="I81" i="1"/>
  <c r="I82" i="1"/>
  <c r="I62" i="1"/>
  <c r="I61" i="1"/>
  <c r="I59" i="1"/>
  <c r="I60" i="1"/>
  <c r="I58" i="1"/>
  <c r="I57" i="1"/>
  <c r="I44" i="1"/>
  <c r="I45" i="1"/>
  <c r="I46" i="1"/>
  <c r="I47" i="1"/>
  <c r="I48" i="1"/>
  <c r="I49" i="1"/>
  <c r="I50" i="1"/>
  <c r="I51" i="1"/>
  <c r="I52" i="1"/>
  <c r="I53" i="1"/>
  <c r="I54" i="1"/>
  <c r="I55" i="1"/>
  <c r="I56" i="1"/>
  <c r="I43" i="1"/>
  <c r="I39" i="1"/>
  <c r="I40" i="1"/>
  <c r="I41" i="1"/>
  <c r="I42" i="1"/>
  <c r="I38" i="1"/>
  <c r="I30" i="1"/>
  <c r="I31" i="1"/>
  <c r="I32" i="1"/>
  <c r="I33" i="1"/>
  <c r="I34" i="1"/>
  <c r="I35" i="1"/>
  <c r="I36" i="1"/>
  <c r="I37" i="1"/>
  <c r="I28" i="1"/>
  <c r="I29" i="1"/>
  <c r="I25" i="1"/>
  <c r="I26" i="1"/>
  <c r="I27" i="1"/>
  <c r="I24" i="1"/>
  <c r="I16" i="1"/>
  <c r="I17" i="1"/>
  <c r="I18" i="1"/>
  <c r="I19" i="1"/>
  <c r="I20" i="1"/>
  <c r="I21" i="1"/>
  <c r="I22" i="1"/>
  <c r="I23" i="1"/>
  <c r="I12" i="1"/>
  <c r="I13" i="1"/>
  <c r="I14" i="1"/>
  <c r="I15" i="1"/>
  <c r="I4" i="1"/>
  <c r="I5" i="1"/>
  <c r="I6" i="1"/>
  <c r="I7" i="1"/>
  <c r="I8" i="1"/>
  <c r="I9" i="1"/>
  <c r="I10" i="1"/>
  <c r="I11" i="1"/>
  <c r="I3" i="1"/>
  <c r="I2" i="1"/>
  <c r="B2" i="2" l="1"/>
  <c r="B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78C22E-71B7-4B82-9EDA-F2F39D1AAC1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167965C-5CB7-4ED0-BF10-E51C55EA986F}" name="WorksheetConnection_2024 Hamper Sales Breakdown.xlsx!Festivesales" type="102" refreshedVersion="7" minRefreshableVersion="5">
    <extLst>
      <ext xmlns:x15="http://schemas.microsoft.com/office/spreadsheetml/2010/11/main" uri="{DE250136-89BD-433C-8126-D09CA5730AF9}">
        <x15:connection id="Festivesales" autoDelete="1">
          <x15:rangePr sourceName="_xlcn.WorksheetConnection_2024HamperSalesBreakdown.xlsxFestivesales1"/>
        </x15:connection>
      </ext>
    </extLst>
  </connection>
</connections>
</file>

<file path=xl/sharedStrings.xml><?xml version="1.0" encoding="utf-8"?>
<sst xmlns="http://schemas.openxmlformats.org/spreadsheetml/2006/main" count="424" uniqueCount="136">
  <si>
    <t>Customer Name</t>
  </si>
  <si>
    <t>629</t>
  </si>
  <si>
    <t>Mrs. Lanre Alawoki</t>
  </si>
  <si>
    <t>630</t>
  </si>
  <si>
    <t>Mrs. Bola Onakade</t>
  </si>
  <si>
    <t>632</t>
  </si>
  <si>
    <t>633</t>
  </si>
  <si>
    <t>634</t>
  </si>
  <si>
    <t>635</t>
  </si>
  <si>
    <t>Osagie Odiase &amp; Co</t>
  </si>
  <si>
    <t>636</t>
  </si>
  <si>
    <t>Mrs. Subair</t>
  </si>
  <si>
    <t>Kreston Pedado</t>
  </si>
  <si>
    <t>Pastor Carol Efueye</t>
  </si>
  <si>
    <t>642</t>
  </si>
  <si>
    <t>643</t>
  </si>
  <si>
    <t>645</t>
  </si>
  <si>
    <t>First Pension</t>
  </si>
  <si>
    <t>647</t>
  </si>
  <si>
    <t>648</t>
  </si>
  <si>
    <t>Mr. D. Dirisu</t>
  </si>
  <si>
    <t>649</t>
  </si>
  <si>
    <t>650</t>
  </si>
  <si>
    <t>651</t>
  </si>
  <si>
    <t>Mrs. Alonge</t>
  </si>
  <si>
    <t>652</t>
  </si>
  <si>
    <t>Mrs. Soremekun</t>
  </si>
  <si>
    <t>654</t>
  </si>
  <si>
    <t>655</t>
  </si>
  <si>
    <t>656</t>
  </si>
  <si>
    <t>657</t>
  </si>
  <si>
    <t>658</t>
  </si>
  <si>
    <t>Mr. Bade</t>
  </si>
  <si>
    <t>659</t>
  </si>
  <si>
    <t>Cabita Group</t>
  </si>
  <si>
    <t>660</t>
  </si>
  <si>
    <t>661</t>
  </si>
  <si>
    <t>662</t>
  </si>
  <si>
    <t>663</t>
  </si>
  <si>
    <t>664</t>
  </si>
  <si>
    <t>665</t>
  </si>
  <si>
    <t>666</t>
  </si>
  <si>
    <t>670</t>
  </si>
  <si>
    <t>Credit Direct Ltd</t>
  </si>
  <si>
    <t>671</t>
  </si>
  <si>
    <t>672</t>
  </si>
  <si>
    <t>673</t>
  </si>
  <si>
    <t>674</t>
  </si>
  <si>
    <t>675</t>
  </si>
  <si>
    <t>CMC Connect</t>
  </si>
  <si>
    <t>676</t>
  </si>
  <si>
    <t>677</t>
  </si>
  <si>
    <t>683</t>
  </si>
  <si>
    <t>684</t>
  </si>
  <si>
    <t>685</t>
  </si>
  <si>
    <t>687</t>
  </si>
  <si>
    <t>688</t>
  </si>
  <si>
    <t>FCMB</t>
  </si>
  <si>
    <t>690</t>
  </si>
  <si>
    <t>Date</t>
  </si>
  <si>
    <t>Quantity</t>
  </si>
  <si>
    <t>Product</t>
  </si>
  <si>
    <t>Unit Price</t>
  </si>
  <si>
    <t>Sales Price</t>
  </si>
  <si>
    <t>Compact Plus</t>
  </si>
  <si>
    <t>Grand</t>
  </si>
  <si>
    <t>Robust</t>
  </si>
  <si>
    <t>Compact</t>
  </si>
  <si>
    <t>637</t>
  </si>
  <si>
    <t>638</t>
  </si>
  <si>
    <t>640</t>
  </si>
  <si>
    <t>Super</t>
  </si>
  <si>
    <t>Robust Meaty</t>
  </si>
  <si>
    <t>Invoice no.</t>
  </si>
  <si>
    <t>Compact Meaty</t>
  </si>
  <si>
    <t>Mrs. M. Abraham-Out</t>
  </si>
  <si>
    <t>Mr. F. Bamiro</t>
  </si>
  <si>
    <t>Mrs.Oshodi</t>
  </si>
  <si>
    <t>Mr. Ibukun Olanipekun</t>
  </si>
  <si>
    <t>Mr. Seun Oshofisan</t>
  </si>
  <si>
    <t>Mrs. Badejo Okusanya</t>
  </si>
  <si>
    <t>Mrs. Biodun Carew</t>
  </si>
  <si>
    <t>Mrs. Titi Okunlola</t>
  </si>
  <si>
    <t>Mrs. Aridegbe</t>
  </si>
  <si>
    <t>Mrs. Adedokun</t>
  </si>
  <si>
    <t>Sales Type</t>
  </si>
  <si>
    <t>Mrs. Sefunmi Akinsete</t>
  </si>
  <si>
    <t>Mrs. Kemi Osiyemi</t>
  </si>
  <si>
    <t>Mrs. Angela Dabiri</t>
  </si>
  <si>
    <t>Mrs. Ariyo</t>
  </si>
  <si>
    <t>Mr. Kola Abiona</t>
  </si>
  <si>
    <t>Mrs. Joko Omoniyi</t>
  </si>
  <si>
    <t>Mr. Wole Awe</t>
  </si>
  <si>
    <t>Mr. Akinwunmi Oluwaleimu</t>
  </si>
  <si>
    <t>Mr. Femi Ojolowo</t>
  </si>
  <si>
    <t>Mr. Olakiige Oluwatomilola</t>
  </si>
  <si>
    <t>Mr. Lanre Bello</t>
  </si>
  <si>
    <t>Mrs. Michelle O.</t>
  </si>
  <si>
    <t>Mrs. Funke Ogunlade</t>
  </si>
  <si>
    <t>Mrs. Takie Amusa</t>
  </si>
  <si>
    <t>Mr. Ife Akintokun</t>
  </si>
  <si>
    <t>Mr. Segun Animashuan</t>
  </si>
  <si>
    <t>Mr. Okiki Soremekun</t>
  </si>
  <si>
    <t>Mr. kayode Akinmboni</t>
  </si>
  <si>
    <t>Mr. Tunde Dirisu</t>
  </si>
  <si>
    <t>Mrs. Tope Solarin</t>
  </si>
  <si>
    <t>Mr. Akinola Oluwaleimu</t>
  </si>
  <si>
    <t>Mr. Olamide Olagbaju</t>
  </si>
  <si>
    <t>Mr. Charlie Oboh</t>
  </si>
  <si>
    <t>Mr. Olusina Sofola</t>
  </si>
  <si>
    <t>Month</t>
  </si>
  <si>
    <t>Month-Year</t>
  </si>
  <si>
    <t>Total Hamper Sold</t>
  </si>
  <si>
    <t>Avg Sales Per Invoice</t>
  </si>
  <si>
    <t>Total Invoice</t>
  </si>
  <si>
    <t>Metrics</t>
  </si>
  <si>
    <t>Value</t>
  </si>
  <si>
    <t>Monthly Sales</t>
  </si>
  <si>
    <t>Sales by Type</t>
  </si>
  <si>
    <t>B2B</t>
  </si>
  <si>
    <t>B2C</t>
  </si>
  <si>
    <t>Sum of Sales Price</t>
  </si>
  <si>
    <t>Row Labels</t>
  </si>
  <si>
    <t>Grand Total</t>
  </si>
  <si>
    <t>Sum of Quantity</t>
  </si>
  <si>
    <t>Total Invoice No.</t>
  </si>
  <si>
    <t>Average Sales Per Invoice</t>
  </si>
  <si>
    <t>GD CUISINE 2024 HAMPER SALES DASHBOARD</t>
  </si>
  <si>
    <t>Top 10 Customer by Quantity</t>
  </si>
  <si>
    <t>Top 5 Hampers by Revenue</t>
  </si>
  <si>
    <t>Total Revenue by Hamper Type</t>
  </si>
  <si>
    <t>Dec-2024</t>
  </si>
  <si>
    <t>Jan-2025</t>
  </si>
  <si>
    <t>Nov-2024</t>
  </si>
  <si>
    <t>Total Unique Customer</t>
  </si>
  <si>
    <t>Quantity Sold by Hamper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</si>
</sst>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46A]#,##0.00;\-[$₦-46A]#,##0.00"/>
    <numFmt numFmtId="165" formatCode="[$₦-46A]#,##0.00"/>
  </numFmts>
  <fonts count="1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theme="1"/>
      <name val="Calibri"/>
      <family val="2"/>
      <scheme val="minor"/>
    </font>
    <font>
      <b/>
      <sz val="11"/>
      <color theme="1"/>
      <name val="Calibri"/>
      <family val="2"/>
      <charset val="134"/>
      <scheme val="minor"/>
    </font>
    <font>
      <b/>
      <sz val="22"/>
      <color theme="1"/>
      <name val="Calibri"/>
      <family val="2"/>
      <scheme val="minor"/>
    </font>
    <font>
      <b/>
      <sz val="20"/>
      <color theme="1"/>
      <name val="Calibri"/>
      <family val="2"/>
      <scheme val="minor"/>
    </font>
    <font>
      <sz val="18"/>
      <color theme="3"/>
      <name val="Calibri Light"/>
      <family val="2"/>
      <scheme val="major"/>
    </font>
    <font>
      <b/>
      <sz val="18"/>
      <color theme="0"/>
      <name val="Calibri Light"/>
      <family val="2"/>
      <scheme val="major"/>
    </font>
    <font>
      <b/>
      <sz val="11"/>
      <color theme="0"/>
      <name val="Calibri"/>
      <family val="2"/>
      <charset val="134"/>
      <scheme val="minor"/>
    </font>
  </fonts>
  <fills count="4">
    <fill>
      <patternFill patternType="none"/>
    </fill>
    <fill>
      <patternFill patternType="gray125"/>
    </fill>
    <fill>
      <patternFill patternType="solid">
        <fgColor theme="5" tint="-0.249977111117893"/>
        <bgColor indexed="64"/>
      </patternFill>
    </fill>
    <fill>
      <patternFill patternType="solid">
        <fgColor theme="5"/>
      </patternFill>
    </fill>
  </fills>
  <borders count="3">
    <border>
      <left/>
      <right/>
      <top/>
      <bottom/>
      <diagonal/>
    </border>
    <border>
      <left/>
      <right/>
      <top style="thin">
        <color theme="9"/>
      </top>
      <bottom/>
      <diagonal/>
    </border>
    <border>
      <left/>
      <right/>
      <top/>
      <bottom style="thin">
        <color theme="9"/>
      </bottom>
      <diagonal/>
    </border>
  </borders>
  <cellStyleXfs count="3">
    <xf numFmtId="0" fontId="0" fillId="0" borderId="0"/>
    <xf numFmtId="44" fontId="1" fillId="0" borderId="0" applyFont="0" applyFill="0" applyBorder="0" applyAlignment="0" applyProtection="0"/>
    <xf numFmtId="0" fontId="9" fillId="0" borderId="0" applyNumberFormat="0" applyFill="0" applyBorder="0" applyAlignment="0" applyProtection="0"/>
  </cellStyleXfs>
  <cellXfs count="39">
    <xf numFmtId="0" fontId="0" fillId="0" borderId="0" xfId="0"/>
    <xf numFmtId="49"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xf>
    <xf numFmtId="0" fontId="0" fillId="0" borderId="0" xfId="0" applyAlignment="1"/>
    <xf numFmtId="0" fontId="3" fillId="0" borderId="0" xfId="0" applyFont="1"/>
    <xf numFmtId="14" fontId="0" fillId="0" borderId="0" xfId="0" applyNumberFormat="1" applyFont="1" applyAlignment="1">
      <alignment vertical="center"/>
    </xf>
    <xf numFmtId="0" fontId="0" fillId="0" borderId="0" xfId="0" applyFont="1" applyAlignment="1">
      <alignment vertical="center"/>
    </xf>
    <xf numFmtId="4" fontId="0" fillId="0" borderId="0" xfId="0" applyNumberFormat="1" applyFont="1" applyAlignment="1">
      <alignment vertical="center"/>
    </xf>
    <xf numFmtId="14" fontId="0" fillId="0" borderId="0" xfId="0" applyNumberFormat="1" applyFont="1" applyAlignment="1">
      <alignment vertical="center" wrapText="1"/>
    </xf>
    <xf numFmtId="0" fontId="0" fillId="0" borderId="0" xfId="0" applyNumberFormat="1" applyFont="1" applyAlignment="1">
      <alignment vertical="center"/>
    </xf>
    <xf numFmtId="4" fontId="0" fillId="0" borderId="0" xfId="0" applyNumberFormat="1" applyAlignment="1"/>
    <xf numFmtId="14" fontId="0" fillId="0" borderId="0" xfId="0" applyNumberFormat="1"/>
    <xf numFmtId="4" fontId="0" fillId="0" borderId="0" xfId="0" applyNumberFormat="1"/>
    <xf numFmtId="49" fontId="0" fillId="0" borderId="0" xfId="0" applyNumberFormat="1"/>
    <xf numFmtId="3" fontId="0" fillId="0" borderId="0" xfId="0" applyNumberFormat="1"/>
    <xf numFmtId="164" fontId="0" fillId="0" borderId="0" xfId="1" applyNumberFormat="1"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3" fillId="0" borderId="0" xfId="0" applyFont="1" applyAlignment="1">
      <alignment horizontal="center"/>
    </xf>
    <xf numFmtId="0" fontId="3" fillId="0" borderId="0" xfId="0" applyFont="1" applyAlignment="1"/>
    <xf numFmtId="0" fontId="0" fillId="2" borderId="0" xfId="0" applyFill="1"/>
    <xf numFmtId="49" fontId="5" fillId="2" borderId="0" xfId="0" applyNumberFormat="1"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3" fillId="2" borderId="0" xfId="0" applyFont="1" applyFill="1" applyAlignment="1">
      <alignment vertical="center"/>
    </xf>
    <xf numFmtId="0" fontId="8" fillId="0" borderId="0" xfId="0" applyFont="1" applyBorder="1" applyAlignment="1">
      <alignment horizontal="center"/>
    </xf>
    <xf numFmtId="165" fontId="7" fillId="0" borderId="0" xfId="0" applyNumberFormat="1" applyFont="1" applyBorder="1" applyAlignment="1">
      <alignment horizontal="center"/>
    </xf>
    <xf numFmtId="3" fontId="7" fillId="0" borderId="0" xfId="0" applyNumberFormat="1" applyFont="1" applyBorder="1" applyAlignment="1">
      <alignment horizontal="center"/>
    </xf>
    <xf numFmtId="0" fontId="7" fillId="0" borderId="0" xfId="0" applyFont="1" applyBorder="1" applyAlignment="1">
      <alignment horizontal="center"/>
    </xf>
    <xf numFmtId="0" fontId="11" fillId="2" borderId="1" xfId="0" applyFont="1" applyFill="1" applyBorder="1" applyAlignment="1">
      <alignment vertical="center"/>
    </xf>
    <xf numFmtId="14" fontId="0" fillId="0" borderId="0" xfId="0" applyNumberFormat="1" applyFont="1"/>
    <xf numFmtId="14" fontId="0" fillId="0" borderId="2" xfId="0" applyNumberFormat="1" applyFont="1" applyBorder="1"/>
    <xf numFmtId="0" fontId="2" fillId="2" borderId="0" xfId="0" applyFont="1" applyFill="1" applyAlignment="1">
      <alignment vertical="center"/>
    </xf>
    <xf numFmtId="0" fontId="2" fillId="2" borderId="0" xfId="0" applyFont="1" applyFill="1" applyAlignment="1">
      <alignment horizontal="center"/>
    </xf>
    <xf numFmtId="0" fontId="10" fillId="3" borderId="0" xfId="2" applyFont="1" applyFill="1" applyAlignment="1">
      <alignment horizontal="center"/>
    </xf>
    <xf numFmtId="0" fontId="0" fillId="0" borderId="0" xfId="0" applyAlignment="1">
      <alignment horizontal="center"/>
    </xf>
  </cellXfs>
  <cellStyles count="3">
    <cellStyle name="Currency" xfId="1" builtinId="4"/>
    <cellStyle name="Normal" xfId="0" builtinId="0"/>
    <cellStyle name="Title" xfId="2" builtinId="15"/>
  </cellStyles>
  <dxfs count="9">
    <dxf>
      <fill>
        <patternFill patternType="solid">
          <fgColor indexed="64"/>
          <bgColor theme="5" tint="-0.249977111117893"/>
        </patternFill>
      </fill>
    </dxf>
    <dxf>
      <numFmt numFmtId="4" formatCode="#,##0.00"/>
      <alignment horizontal="general" vertical="bottom" textRotation="0" wrapText="0" indent="0" justifyLastLine="0" shrinkToFit="0" readingOrder="0"/>
    </dxf>
    <dxf>
      <numFmt numFmtId="4" formatCode="#,##0.00"/>
    </dxf>
    <dxf>
      <numFmt numFmtId="4" formatCode="#,##0.00"/>
    </dxf>
    <dxf>
      <numFmt numFmtId="19" formatCode="dd/mm/yyyy"/>
    </dxf>
    <dxf>
      <numFmt numFmtId="19" formatCode="dd/mm/yyyy"/>
    </dxf>
    <dxf>
      <numFmt numFmtId="19" formatCode="dd/mm/yyyy"/>
    </dxf>
    <dxf>
      <numFmt numFmtId="30" formatCode="@"/>
    </dxf>
    <dxf>
      <fill>
        <patternFill patternType="solid">
          <fgColor indexed="64"/>
          <bgColor theme="5"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11/relationships/timelineCache" Target="timelineCaches/timelineCach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3.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 Hamper Sales Breakdown.xlsx]Summary!PivotTable1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by Hamper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Summary!$H$9</c:f>
              <c:strCache>
                <c:ptCount val="1"/>
                <c:pt idx="0">
                  <c:v>Total</c:v>
                </c:pt>
              </c:strCache>
            </c:strRef>
          </c:tx>
          <c:spPr>
            <a:solidFill>
              <a:schemeClr val="accent2"/>
            </a:solidFill>
            <a:ln>
              <a:noFill/>
            </a:ln>
            <a:effectLst/>
            <a:sp3d/>
          </c:spPr>
          <c:invertIfNegative val="0"/>
          <c:cat>
            <c:strRef>
              <c:f>Summary!$G$10:$G$17</c:f>
              <c:strCache>
                <c:ptCount val="7"/>
                <c:pt idx="0">
                  <c:v>Grand</c:v>
                </c:pt>
                <c:pt idx="1">
                  <c:v>Compact</c:v>
                </c:pt>
                <c:pt idx="2">
                  <c:v>Super</c:v>
                </c:pt>
                <c:pt idx="3">
                  <c:v>Robust</c:v>
                </c:pt>
                <c:pt idx="4">
                  <c:v>Compact Plus</c:v>
                </c:pt>
                <c:pt idx="5">
                  <c:v>Robust Meaty</c:v>
                </c:pt>
                <c:pt idx="6">
                  <c:v>Compact Meaty</c:v>
                </c:pt>
              </c:strCache>
            </c:strRef>
          </c:cat>
          <c:val>
            <c:numRef>
              <c:f>Summary!$H$10:$H$17</c:f>
              <c:numCache>
                <c:formatCode>General</c:formatCode>
                <c:ptCount val="7"/>
                <c:pt idx="0">
                  <c:v>16200000</c:v>
                </c:pt>
                <c:pt idx="1">
                  <c:v>4400000</c:v>
                </c:pt>
                <c:pt idx="2">
                  <c:v>3240000</c:v>
                </c:pt>
                <c:pt idx="3">
                  <c:v>3100000</c:v>
                </c:pt>
                <c:pt idx="4">
                  <c:v>3010000</c:v>
                </c:pt>
                <c:pt idx="5">
                  <c:v>1320000</c:v>
                </c:pt>
                <c:pt idx="6">
                  <c:v>195000</c:v>
                </c:pt>
              </c:numCache>
            </c:numRef>
          </c:val>
          <c:extLst>
            <c:ext xmlns:c16="http://schemas.microsoft.com/office/drawing/2014/chart" uri="{C3380CC4-5D6E-409C-BE32-E72D297353CC}">
              <c16:uniqueId val="{00000001-EDA0-4D44-91F7-3F77EC26A1A5}"/>
            </c:ext>
          </c:extLst>
        </c:ser>
        <c:dLbls>
          <c:showLegendKey val="0"/>
          <c:showVal val="0"/>
          <c:showCatName val="0"/>
          <c:showSerName val="0"/>
          <c:showPercent val="0"/>
          <c:showBubbleSize val="0"/>
        </c:dLbls>
        <c:gapWidth val="150"/>
        <c:shape val="box"/>
        <c:axId val="218383296"/>
        <c:axId val="218380800"/>
        <c:axId val="0"/>
      </c:bar3DChart>
      <c:catAx>
        <c:axId val="218383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80800"/>
        <c:crosses val="autoZero"/>
        <c:auto val="1"/>
        <c:lblAlgn val="ctr"/>
        <c:lblOffset val="100"/>
        <c:noMultiLvlLbl val="0"/>
      </c:catAx>
      <c:valAx>
        <c:axId val="218380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832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[2024 Hamper Sales Breakdown.xlsx]Summary!PivotTable2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a:t>
            </a:r>
            <a:r>
              <a:rPr lang="en-US" baseline="0"/>
              <a:t> Sold by Hamper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Summary!$K$9</c:f>
              <c:strCache>
                <c:ptCount val="1"/>
                <c:pt idx="0">
                  <c:v>Total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Summary!$J$10:$J$17</c:f>
              <c:strCache>
                <c:ptCount val="7"/>
                <c:pt idx="0">
                  <c:v>Grand</c:v>
                </c:pt>
                <c:pt idx="1">
                  <c:v>Compact</c:v>
                </c:pt>
                <c:pt idx="2">
                  <c:v>Compact Plus</c:v>
                </c:pt>
                <c:pt idx="3">
                  <c:v>Robust</c:v>
                </c:pt>
                <c:pt idx="4">
                  <c:v>Super</c:v>
                </c:pt>
                <c:pt idx="5">
                  <c:v>Robust Meaty</c:v>
                </c:pt>
                <c:pt idx="6">
                  <c:v>Compact Meaty</c:v>
                </c:pt>
              </c:strCache>
            </c:strRef>
          </c:cat>
          <c:val>
            <c:numRef>
              <c:f>Summary!$K$10:$K$17</c:f>
              <c:numCache>
                <c:formatCode>General</c:formatCode>
                <c:ptCount val="7"/>
                <c:pt idx="0">
                  <c:v>81</c:v>
                </c:pt>
                <c:pt idx="1">
                  <c:v>80</c:v>
                </c:pt>
                <c:pt idx="2">
                  <c:v>43</c:v>
                </c:pt>
                <c:pt idx="3">
                  <c:v>31</c:v>
                </c:pt>
                <c:pt idx="4">
                  <c:v>18</c:v>
                </c:pt>
                <c:pt idx="5">
                  <c:v>12</c:v>
                </c:pt>
                <c:pt idx="6">
                  <c:v>3</c:v>
                </c:pt>
              </c:numCache>
            </c:numRef>
          </c:val>
          <c:extLst>
            <c:ext xmlns:c16="http://schemas.microsoft.com/office/drawing/2014/chart" uri="{C3380CC4-5D6E-409C-BE32-E72D297353CC}">
              <c16:uniqueId val="{00000000-535D-4D6F-AEE4-86BAFA937DF6}"/>
            </c:ext>
          </c:extLst>
        </c:ser>
        <c:dLbls>
          <c:showLegendKey val="0"/>
          <c:showVal val="1"/>
          <c:showCatName val="0"/>
          <c:showSerName val="0"/>
          <c:showPercent val="0"/>
          <c:showBubbleSize val="0"/>
        </c:dLbls>
        <c:gapWidth val="150"/>
        <c:shape val="box"/>
        <c:axId val="218402848"/>
        <c:axId val="218396192"/>
        <c:axId val="0"/>
      </c:bar3DChart>
      <c:catAx>
        <c:axId val="218402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96192"/>
        <c:crosses val="autoZero"/>
        <c:auto val="1"/>
        <c:lblAlgn val="ctr"/>
        <c:lblOffset val="100"/>
        <c:noMultiLvlLbl val="0"/>
      </c:catAx>
      <c:valAx>
        <c:axId val="218396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40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[2024 Hamper Sales Breakdown.xlsx]Summary!PivotTable4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 by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Summary!$B$9</c:f>
              <c:strCache>
                <c:ptCount val="1"/>
                <c:pt idx="0">
                  <c:v>Total</c:v>
                </c:pt>
              </c:strCache>
            </c:strRef>
          </c:tx>
          <c:spPr>
            <a:solidFill>
              <a:schemeClr val="accent2"/>
            </a:solidFill>
            <a:ln>
              <a:noFill/>
            </a:ln>
            <a:effectLst/>
          </c:spPr>
          <c:invertIfNegative val="0"/>
          <c:cat>
            <c:strRef>
              <c:f>Summary!$A$10:$A$20</c:f>
              <c:strCache>
                <c:ptCount val="10"/>
                <c:pt idx="0">
                  <c:v>First Pension</c:v>
                </c:pt>
                <c:pt idx="1">
                  <c:v>FCMB</c:v>
                </c:pt>
                <c:pt idx="2">
                  <c:v>CMC Connect</c:v>
                </c:pt>
                <c:pt idx="3">
                  <c:v>Mrs. Aridegbe</c:v>
                </c:pt>
                <c:pt idx="4">
                  <c:v>Kreston Pedado</c:v>
                </c:pt>
                <c:pt idx="5">
                  <c:v>Credit Direct Ltd</c:v>
                </c:pt>
                <c:pt idx="6">
                  <c:v>Mr. Segun Animashuan</c:v>
                </c:pt>
                <c:pt idx="7">
                  <c:v>Pastor Carol Efueye</c:v>
                </c:pt>
                <c:pt idx="8">
                  <c:v>Mr. Bade</c:v>
                </c:pt>
                <c:pt idx="9">
                  <c:v>Mrs. Badejo Okusanya</c:v>
                </c:pt>
              </c:strCache>
            </c:strRef>
          </c:cat>
          <c:val>
            <c:numRef>
              <c:f>Summary!$B$10:$B$20</c:f>
              <c:numCache>
                <c:formatCode>General</c:formatCode>
                <c:ptCount val="10"/>
                <c:pt idx="0">
                  <c:v>50</c:v>
                </c:pt>
                <c:pt idx="1">
                  <c:v>40</c:v>
                </c:pt>
                <c:pt idx="2">
                  <c:v>20</c:v>
                </c:pt>
                <c:pt idx="3">
                  <c:v>15</c:v>
                </c:pt>
                <c:pt idx="4">
                  <c:v>12</c:v>
                </c:pt>
                <c:pt idx="5">
                  <c:v>10</c:v>
                </c:pt>
                <c:pt idx="6">
                  <c:v>9</c:v>
                </c:pt>
                <c:pt idx="7">
                  <c:v>9</c:v>
                </c:pt>
                <c:pt idx="8">
                  <c:v>9</c:v>
                </c:pt>
                <c:pt idx="9">
                  <c:v>8</c:v>
                </c:pt>
              </c:numCache>
            </c:numRef>
          </c:val>
          <c:extLst>
            <c:ext xmlns:c16="http://schemas.microsoft.com/office/drawing/2014/chart" uri="{C3380CC4-5D6E-409C-BE32-E72D297353CC}">
              <c16:uniqueId val="{00000000-7935-46CA-B3A3-D73BCD6B6A64}"/>
            </c:ext>
          </c:extLst>
        </c:ser>
        <c:dLbls>
          <c:showLegendKey val="0"/>
          <c:showVal val="0"/>
          <c:showCatName val="0"/>
          <c:showSerName val="0"/>
          <c:showPercent val="0"/>
          <c:showBubbleSize val="0"/>
        </c:dLbls>
        <c:gapWidth val="219"/>
        <c:overlap val="-27"/>
        <c:axId val="1825315648"/>
        <c:axId val="1825322304"/>
      </c:barChart>
      <c:catAx>
        <c:axId val="182531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322304"/>
        <c:crosses val="autoZero"/>
        <c:auto val="1"/>
        <c:lblAlgn val="ctr"/>
        <c:lblOffset val="100"/>
        <c:noMultiLvlLbl val="0"/>
      </c:catAx>
      <c:valAx>
        <c:axId val="182532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31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[2024 Hamper Sales Breakdown.xlsx]Summary!PivotTable6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Hampers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Summary!$E$15</c:f>
              <c:strCache>
                <c:ptCount val="1"/>
                <c:pt idx="0">
                  <c:v>Total</c:v>
                </c:pt>
              </c:strCache>
            </c:strRef>
          </c:tx>
          <c:spPr>
            <a:solidFill>
              <a:schemeClr val="accent2"/>
            </a:solidFill>
            <a:ln>
              <a:noFill/>
            </a:ln>
            <a:effectLst/>
          </c:spPr>
          <c:invertIfNegative val="0"/>
          <c:cat>
            <c:strRef>
              <c:f>Summary!$D$16:$D$21</c:f>
              <c:strCache>
                <c:ptCount val="5"/>
                <c:pt idx="0">
                  <c:v>Grand</c:v>
                </c:pt>
                <c:pt idx="1">
                  <c:v>Compact</c:v>
                </c:pt>
                <c:pt idx="2">
                  <c:v>Super</c:v>
                </c:pt>
                <c:pt idx="3">
                  <c:v>Robust</c:v>
                </c:pt>
                <c:pt idx="4">
                  <c:v>Compact Plus</c:v>
                </c:pt>
              </c:strCache>
            </c:strRef>
          </c:cat>
          <c:val>
            <c:numRef>
              <c:f>Summary!$E$16:$E$21</c:f>
              <c:numCache>
                <c:formatCode>General</c:formatCode>
                <c:ptCount val="5"/>
                <c:pt idx="0">
                  <c:v>16200000</c:v>
                </c:pt>
                <c:pt idx="1">
                  <c:v>4400000</c:v>
                </c:pt>
                <c:pt idx="2">
                  <c:v>3240000</c:v>
                </c:pt>
                <c:pt idx="3">
                  <c:v>3100000</c:v>
                </c:pt>
                <c:pt idx="4">
                  <c:v>3010000</c:v>
                </c:pt>
              </c:numCache>
            </c:numRef>
          </c:val>
          <c:extLst>
            <c:ext xmlns:c16="http://schemas.microsoft.com/office/drawing/2014/chart" uri="{C3380CC4-5D6E-409C-BE32-E72D297353CC}">
              <c16:uniqueId val="{00000000-FDC1-4F8F-BCD2-7292690F4854}"/>
            </c:ext>
          </c:extLst>
        </c:ser>
        <c:dLbls>
          <c:showLegendKey val="0"/>
          <c:showVal val="0"/>
          <c:showCatName val="0"/>
          <c:showSerName val="0"/>
          <c:showPercent val="0"/>
          <c:showBubbleSize val="0"/>
        </c:dLbls>
        <c:gapWidth val="182"/>
        <c:axId val="1539919632"/>
        <c:axId val="1539923376"/>
      </c:barChart>
      <c:catAx>
        <c:axId val="153991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23376"/>
        <c:crosses val="autoZero"/>
        <c:auto val="1"/>
        <c:lblAlgn val="ctr"/>
        <c:lblOffset val="100"/>
        <c:noMultiLvlLbl val="0"/>
      </c:catAx>
      <c:valAx>
        <c:axId val="1539923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1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 Hamper Sales Breakdown.xlsx]Summary!PivotTable7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lumMod val="40000"/>
              <a:lumOff val="60000"/>
            </a:schemeClr>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Summary!$E$9</c:f>
              <c:strCache>
                <c:ptCount val="1"/>
                <c:pt idx="0">
                  <c:v>Total</c:v>
                </c:pt>
              </c:strCache>
            </c:strRef>
          </c:tx>
          <c:dPt>
            <c:idx val="0"/>
            <c:bubble3D val="0"/>
            <c:spPr>
              <a:solidFill>
                <a:schemeClr val="accent2">
                  <a:lumMod val="40000"/>
                  <a:lumOff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95A8-47F3-9637-69DC690B389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5A8-47F3-9637-69DC690B38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Summary!$D$10:$D$12</c:f>
              <c:strCache>
                <c:ptCount val="2"/>
                <c:pt idx="0">
                  <c:v>B2B</c:v>
                </c:pt>
                <c:pt idx="1">
                  <c:v>B2C</c:v>
                </c:pt>
              </c:strCache>
            </c:strRef>
          </c:cat>
          <c:val>
            <c:numRef>
              <c:f>Summary!$E$10:$E$12</c:f>
              <c:numCache>
                <c:formatCode>General</c:formatCode>
                <c:ptCount val="2"/>
                <c:pt idx="0">
                  <c:v>18365000</c:v>
                </c:pt>
                <c:pt idx="1">
                  <c:v>13100000</c:v>
                </c:pt>
              </c:numCache>
            </c:numRef>
          </c:val>
          <c:extLst>
            <c:ext xmlns:c16="http://schemas.microsoft.com/office/drawing/2014/chart" uri="{C3380CC4-5D6E-409C-BE32-E72D297353CC}">
              <c16:uniqueId val="{00000006-64E3-4723-AEEC-25707EE4F5C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[2024 Hamper Sales Breakdown.xlsx]Summary!PivotTable5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Hamper 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Summary!$E$2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Summary!$D$3:$D$6</c:f>
              <c:strCache>
                <c:ptCount val="3"/>
                <c:pt idx="0">
                  <c:v>Dec-2024</c:v>
                </c:pt>
                <c:pt idx="1">
                  <c:v>Jan-2025</c:v>
                </c:pt>
                <c:pt idx="2">
                  <c:v>Nov-2024</c:v>
                </c:pt>
              </c:strCache>
            </c:strRef>
          </c:cat>
          <c:val>
            <c:numRef>
              <c:f>Summary!$E$3:$E$6</c:f>
              <c:numCache>
                <c:formatCode>General</c:formatCode>
                <c:ptCount val="3"/>
                <c:pt idx="0">
                  <c:v>19745000</c:v>
                </c:pt>
                <c:pt idx="1">
                  <c:v>2515000</c:v>
                </c:pt>
                <c:pt idx="2">
                  <c:v>9205000</c:v>
                </c:pt>
              </c:numCache>
            </c:numRef>
          </c:val>
          <c:smooth val="0"/>
          <c:extLst>
            <c:ext xmlns:c16="http://schemas.microsoft.com/office/drawing/2014/chart" uri="{C3380CC4-5D6E-409C-BE32-E72D297353CC}">
              <c16:uniqueId val="{00000002-6BAA-47B1-99B7-9D6D21473883}"/>
            </c:ext>
          </c:extLst>
        </c:ser>
        <c:dLbls>
          <c:showLegendKey val="0"/>
          <c:showVal val="0"/>
          <c:showCatName val="0"/>
          <c:showSerName val="0"/>
          <c:showPercent val="0"/>
          <c:showBubbleSize val="0"/>
        </c:dLbls>
        <c:marker val="1"/>
        <c:smooth val="0"/>
        <c:axId val="866451567"/>
        <c:axId val="866447823"/>
      </c:lineChart>
      <c:catAx>
        <c:axId val="86645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447823"/>
        <c:crosses val="autoZero"/>
        <c:auto val="1"/>
        <c:lblAlgn val="ctr"/>
        <c:lblOffset val="100"/>
        <c:noMultiLvlLbl val="0"/>
      </c:catAx>
      <c:valAx>
        <c:axId val="866447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4515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855403</xdr:colOff>
      <xdr:row>3</xdr:row>
      <xdr:rowOff>41234</xdr:rowOff>
    </xdr:from>
    <xdr:to>
      <xdr:col>6</xdr:col>
      <xdr:colOff>503052</xdr:colOff>
      <xdr:row>18</xdr:row>
      <xdr:rowOff>40455</xdr:rowOff>
    </xdr:to>
    <xdr:graphicFrame macro="">
      <xdr:nvGraphicFramePr>
        <xdr:cNvPr id="2" name="Chart 1">
          <a:extLst>
            <a:ext uri="{FF2B5EF4-FFF2-40B4-BE49-F238E27FC236}">
              <a16:creationId xmlns:a16="http://schemas.microsoft.com/office/drawing/2014/main" id="{5A4D2EF5-19C7-4CD2-AAC0-8F35CA8F7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857663</xdr:colOff>
      <xdr:row>18</xdr:row>
      <xdr:rowOff>98962</xdr:rowOff>
    </xdr:from>
    <xdr:to>
      <xdr:col>6</xdr:col>
      <xdr:colOff>503052</xdr:colOff>
      <xdr:row>31</xdr:row>
      <xdr:rowOff>156692</xdr:rowOff>
    </xdr:to>
    <xdr:graphicFrame macro="">
      <xdr:nvGraphicFramePr>
        <xdr:cNvPr id="4" name="Chart 3">
          <a:extLst>
            <a:ext uri="{FF2B5EF4-FFF2-40B4-BE49-F238E27FC236}">
              <a16:creationId xmlns:a16="http://schemas.microsoft.com/office/drawing/2014/main" id="{0A492F00-34EB-4E6D-B36D-BDCFB5FB9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519546</xdr:colOff>
      <xdr:row>3</xdr:row>
      <xdr:rowOff>90715</xdr:rowOff>
    </xdr:from>
    <xdr:to>
      <xdr:col>14</xdr:col>
      <xdr:colOff>189675</xdr:colOff>
      <xdr:row>18</xdr:row>
      <xdr:rowOff>54675</xdr:rowOff>
    </xdr:to>
    <xdr:graphicFrame macro="">
      <xdr:nvGraphicFramePr>
        <xdr:cNvPr id="7" name="Chart 6">
          <a:extLst>
            <a:ext uri="{FF2B5EF4-FFF2-40B4-BE49-F238E27FC236}">
              <a16:creationId xmlns:a16="http://schemas.microsoft.com/office/drawing/2014/main" id="{BD5733D0-9BED-4CB0-9E34-F785154B0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527776</xdr:colOff>
      <xdr:row>18</xdr:row>
      <xdr:rowOff>107208</xdr:rowOff>
    </xdr:from>
    <xdr:to>
      <xdr:col>14</xdr:col>
      <xdr:colOff>214415</xdr:colOff>
      <xdr:row>32</xdr:row>
      <xdr:rowOff>8247</xdr:rowOff>
    </xdr:to>
    <xdr:graphicFrame macro="">
      <xdr:nvGraphicFramePr>
        <xdr:cNvPr id="8" name="Chart 7">
          <a:extLst>
            <a:ext uri="{FF2B5EF4-FFF2-40B4-BE49-F238E27FC236}">
              <a16:creationId xmlns:a16="http://schemas.microsoft.com/office/drawing/2014/main" id="{3227BEE7-16FB-4296-836E-290EA47A3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577257</xdr:colOff>
      <xdr:row>3</xdr:row>
      <xdr:rowOff>49480</xdr:rowOff>
    </xdr:from>
    <xdr:to>
      <xdr:col>9</xdr:col>
      <xdr:colOff>420585</xdr:colOff>
      <xdr:row>18</xdr:row>
      <xdr:rowOff>65069</xdr:rowOff>
    </xdr:to>
    <xdr:graphicFrame macro="">
      <xdr:nvGraphicFramePr>
        <xdr:cNvPr id="12" name="Chart 11">
          <a:extLst>
            <a:ext uri="{FF2B5EF4-FFF2-40B4-BE49-F238E27FC236}">
              <a16:creationId xmlns:a16="http://schemas.microsoft.com/office/drawing/2014/main" id="{75464B51-47FE-474E-ADD0-671615CB9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577268</xdr:colOff>
      <xdr:row>18</xdr:row>
      <xdr:rowOff>98961</xdr:rowOff>
    </xdr:from>
    <xdr:to>
      <xdr:col>9</xdr:col>
      <xdr:colOff>428831</xdr:colOff>
      <xdr:row>32</xdr:row>
      <xdr:rowOff>3</xdr:rowOff>
    </xdr:to>
    <xdr:graphicFrame macro="">
      <xdr:nvGraphicFramePr>
        <xdr:cNvPr id="13" name="Chart 12">
          <a:extLst>
            <a:ext uri="{FF2B5EF4-FFF2-40B4-BE49-F238E27FC236}">
              <a16:creationId xmlns:a16="http://schemas.microsoft.com/office/drawing/2014/main" id="{BD24D580-98B6-49BB-808D-82F537D2B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109024</xdr:rowOff>
    </xdr:from>
    <xdr:to>
      <xdr:col>1</xdr:col>
      <xdr:colOff>742208</xdr:colOff>
      <xdr:row>11</xdr:row>
      <xdr:rowOff>24741</xdr:rowOff>
    </xdr:to>
    <mc:AlternateContent xmlns:mc="http://schemas.openxmlformats.org/markup-compatibility/2006" xmlns:a14="http://schemas.microsoft.com/office/drawing/2010/main">
      <mc:Choice Requires="a14">
        <xdr:graphicFrame macro="">
          <xdr:nvGraphicFramePr>
            <xdr:cNvPr id="14" name="Product">
              <a:extLst>
                <a:ext uri="{FF2B5EF4-FFF2-40B4-BE49-F238E27FC236}">
                  <a16:creationId xmlns:a16="http://schemas.microsoft.com/office/drawing/2014/main" id="{356E591B-FC7B-49E4-B2CD-014F0BBBADA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917206"/>
              <a:ext cx="1575130" cy="13671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92532</xdr:rowOff>
    </xdr:from>
    <xdr:to>
      <xdr:col>1</xdr:col>
      <xdr:colOff>758701</xdr:colOff>
      <xdr:row>16</xdr:row>
      <xdr:rowOff>164936</xdr:rowOff>
    </xdr:to>
    <mc:AlternateContent xmlns:mc="http://schemas.openxmlformats.org/markup-compatibility/2006" xmlns:a14="http://schemas.microsoft.com/office/drawing/2010/main">
      <mc:Choice Requires="a14">
        <xdr:graphicFrame macro="">
          <xdr:nvGraphicFramePr>
            <xdr:cNvPr id="15" name="Sales Type 1">
              <a:extLst>
                <a:ext uri="{FF2B5EF4-FFF2-40B4-BE49-F238E27FC236}">
                  <a16:creationId xmlns:a16="http://schemas.microsoft.com/office/drawing/2014/main" id="{CF51C9EC-0E36-4DE7-83DE-5665E0E33D22}"/>
                </a:ext>
              </a:extLst>
            </xdr:cNvPr>
            <xdr:cNvGraphicFramePr/>
          </xdr:nvGraphicFramePr>
          <xdr:xfrm>
            <a:off x="0" y="0"/>
            <a:ext cx="0" cy="0"/>
          </xdr:xfrm>
          <a:graphic>
            <a:graphicData uri="http://schemas.microsoft.com/office/drawing/2010/slicer">
              <sle:slicer xmlns:sle="http://schemas.microsoft.com/office/drawing/2010/slicer" name="Sales Type 1"/>
            </a:graphicData>
          </a:graphic>
        </xdr:graphicFrame>
      </mc:Choice>
      <mc:Fallback xmlns="">
        <xdr:sp macro="" textlink="">
          <xdr:nvSpPr>
            <xdr:cNvPr id="0" name=""/>
            <xdr:cNvSpPr>
              <a:spLocks noTextEdit="1"/>
            </xdr:cNvSpPr>
          </xdr:nvSpPr>
          <xdr:spPr>
            <a:xfrm>
              <a:off x="0" y="2352142"/>
              <a:ext cx="1591623" cy="979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8245</xdr:colOff>
      <xdr:row>17</xdr:row>
      <xdr:rowOff>39832</xdr:rowOff>
    </xdr:from>
    <xdr:to>
      <xdr:col>1</xdr:col>
      <xdr:colOff>758700</xdr:colOff>
      <xdr:row>23</xdr:row>
      <xdr:rowOff>123701</xdr:rowOff>
    </xdr:to>
    <mc:AlternateContent xmlns:mc="http://schemas.openxmlformats.org/markup-compatibility/2006" xmlns:a14="http://schemas.microsoft.com/office/drawing/2010/main">
      <mc:Choice Requires="a14">
        <xdr:graphicFrame macro="">
          <xdr:nvGraphicFramePr>
            <xdr:cNvPr id="17" name="Month-Year">
              <a:extLst>
                <a:ext uri="{FF2B5EF4-FFF2-40B4-BE49-F238E27FC236}">
                  <a16:creationId xmlns:a16="http://schemas.microsoft.com/office/drawing/2014/main" id="{AABBCC90-7EDF-4CF6-BF5B-A565AE12F89A}"/>
                </a:ext>
              </a:extLst>
            </xdr:cNvPr>
            <xdr:cNvGraphicFramePr/>
          </xdr:nvGraphicFramePr>
          <xdr:xfrm>
            <a:off x="0" y="0"/>
            <a:ext cx="0" cy="0"/>
          </xdr:xfrm>
          <a:graphic>
            <a:graphicData uri="http://schemas.microsoft.com/office/drawing/2010/slicer">
              <sle:slicer xmlns:sle="http://schemas.microsoft.com/office/drawing/2010/slicer" name="Month-Year"/>
            </a:graphicData>
          </a:graphic>
        </xdr:graphicFrame>
      </mc:Choice>
      <mc:Fallback xmlns="">
        <xdr:sp macro="" textlink="">
          <xdr:nvSpPr>
            <xdr:cNvPr id="0" name=""/>
            <xdr:cNvSpPr>
              <a:spLocks noTextEdit="1"/>
            </xdr:cNvSpPr>
          </xdr:nvSpPr>
          <xdr:spPr>
            <a:xfrm>
              <a:off x="8245" y="3388014"/>
              <a:ext cx="1583377" cy="1172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2309</xdr:colOff>
      <xdr:row>23</xdr:row>
      <xdr:rowOff>173182</xdr:rowOff>
    </xdr:from>
    <xdr:to>
      <xdr:col>1</xdr:col>
      <xdr:colOff>725714</xdr:colOff>
      <xdr:row>31</xdr:row>
      <xdr:rowOff>115454</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4540DF85-BF63-4D8B-A33B-F47CB76B04FA}"/>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309" y="4609935"/>
              <a:ext cx="1556327" cy="13937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84.534824768518" createdVersion="7" refreshedVersion="7" minRefreshableVersion="3" recordCount="90" xr:uid="{321C1F8D-13CA-4C4B-9425-ECF84D25CC22}">
  <cacheSource type="worksheet">
    <worksheetSource name="FestiveSales"/>
  </cacheSource>
  <cacheFields count="11">
    <cacheField name="Invoice no." numFmtId="0">
      <sharedItems containsMixedTypes="1" containsNumber="1" containsInteger="1" minValue="612" maxValue="699"/>
    </cacheField>
    <cacheField name="Date" numFmtId="14">
      <sharedItems containsSemiMixedTypes="0" containsNonDate="0" containsDate="1" containsString="0" minDate="2024-11-04T00:00:00" maxDate="2025-01-15T00:00:00" count="24">
        <d v="2024-11-04T00:00:00"/>
        <d v="2024-11-28T00:00:00"/>
        <d v="2024-12-02T00:00:00"/>
        <d v="2024-12-03T00:00:00"/>
        <d v="2024-12-06T00:00:00"/>
        <d v="2024-12-07T00:00:00"/>
        <d v="2024-12-09T00:00:00"/>
        <d v="2024-12-10T00:00:00"/>
        <d v="2024-12-11T00:00:00"/>
        <d v="2024-12-12T00:00:00"/>
        <d v="2024-12-13T00:00:00"/>
        <d v="2024-12-15T00:00:00"/>
        <d v="2024-12-16T00:00:00"/>
        <d v="2024-12-17T00:00:00"/>
        <d v="2024-12-18T00:00:00"/>
        <d v="2024-12-19T00:00:00"/>
        <d v="2024-12-20T00:00:00"/>
        <d v="2024-12-22T00:00:00"/>
        <d v="2024-12-23T00:00:00"/>
        <d v="2024-12-24T00:00:00"/>
        <d v="2024-12-26T00:00:00"/>
        <d v="2025-01-14T00:00:00"/>
        <d v="2025-01-07T00:00:00"/>
        <d v="2025-01-08T00:00:00"/>
      </sharedItems>
    </cacheField>
    <cacheField name="Month" numFmtId="14">
      <sharedItems/>
    </cacheField>
    <cacheField name="Year" numFmtId="14">
      <sharedItems/>
    </cacheField>
    <cacheField name="Month-Year" numFmtId="14">
      <sharedItems/>
    </cacheField>
    <cacheField name="Customer Name" numFmtId="0">
      <sharedItems count="50">
        <s v="Mrs. Aridegbe"/>
        <s v="Mrs. M. Abraham-Out"/>
        <s v="Mr. F. Bamiro"/>
        <s v="Mr. Ibukun Olanipekun"/>
        <s v="Mrs.Oshodi"/>
        <s v="FCMB"/>
        <s v="Mrs. Lanre Alawoki"/>
        <s v="Mrs. Bola Onakade"/>
        <s v="Mrs. Joko Omoniyi"/>
        <s v="Mr. Kola Abiona"/>
        <s v="Mrs. Ariyo"/>
        <s v="Osagie Odiase &amp; Co"/>
        <s v="Mrs. Subair"/>
        <s v="Kreston Pedado"/>
        <s v="Mrs. Sefunmi Akinsete"/>
        <s v="Pastor Carol Efueye"/>
        <s v="Mrs. Kemi Osiyemi"/>
        <s v="Mrs. Angela Dabiri"/>
        <s v="First Pension"/>
        <s v="Mr. Wole Awe"/>
        <s v="Mr. D. Dirisu"/>
        <s v="Mr. Olusina Sofola"/>
        <s v="Mr. Charlie Oboh"/>
        <s v="Mrs. Alonge"/>
        <s v="Mrs. Soremekun"/>
        <s v="Mr. Olamide Olagbaju"/>
        <s v="Mr. Akinola Oluwaleimu"/>
        <s v="Mrs. Tope Solarin"/>
        <s v="Mr. Segun Animashuan"/>
        <s v="Mr. Bade"/>
        <s v="Cabita Group"/>
        <s v="Mr. Tunde Dirisu"/>
        <s v="Mrs. Funke Ogunlade"/>
        <s v="Mr. kayode Akinmboni"/>
        <s v="Mr. Okiki Soremekun"/>
        <s v="Credit Direct Ltd"/>
        <s v="Mr. Seun Osofisan"/>
        <s v="Mr. Ife Akintokun"/>
        <s v="CMC Connect"/>
        <s v="Mrs. Takie Amusa"/>
        <s v="Mrs. Michelle O."/>
        <s v="Mr. Lanre Bello"/>
        <s v="Mr. Olakiige Oluwatomilola"/>
        <s v="Mr. Femi Ojolowo"/>
        <s v="Mr. Akinwunmi Oluwaleimu"/>
        <s v="Mr. Seun Oshofisan"/>
        <s v="Mrs. Badejo Okusanya"/>
        <s v="Mrs. Biodun Carew"/>
        <s v="Mrs. Titi Okunlola"/>
        <s v="Mrs. Adedokun"/>
      </sharedItems>
    </cacheField>
    <cacheField name="Product" numFmtId="0">
      <sharedItems count="7">
        <s v="Grand"/>
        <s v="Super"/>
        <s v="Robust Meaty"/>
        <s v="Compact"/>
        <s v="Robust"/>
        <s v="Compact Plus"/>
        <s v="Compact Meaty"/>
      </sharedItems>
    </cacheField>
    <cacheField name="Quantity" numFmtId="0">
      <sharedItems containsSemiMixedTypes="0" containsString="0" containsNumber="1" containsInteger="1" minValue="1" maxValue="36"/>
    </cacheField>
    <cacheField name="Unit Price" numFmtId="4">
      <sharedItems containsSemiMixedTypes="0" containsString="0" containsNumber="1" containsInteger="1" minValue="55000" maxValue="200000"/>
    </cacheField>
    <cacheField name="Sales Price" numFmtId="4">
      <sharedItems containsSemiMixedTypes="0" containsString="0" containsNumber="1" containsInteger="1" minValue="55000" maxValue="7200000"/>
    </cacheField>
    <cacheField name="Sales Type" numFmtId="4">
      <sharedItems/>
    </cacheField>
  </cacheFields>
  <extLst>
    <ext xmlns:x14="http://schemas.microsoft.com/office/spreadsheetml/2009/9/main" uri="{725AE2AE-9491-48be-B2B4-4EB974FC3084}">
      <x14:pivotCacheDefinition pivotCacheId="5148528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01.525105092594" backgroundQuery="1" createdVersion="7" refreshedVersion="7" minRefreshableVersion="3" recordCount="0" supportSubquery="1" supportAdvancedDrill="1" xr:uid="{3B12E5F2-E8BB-4C1F-A605-1EFB08BC32BD}">
  <cacheSource type="external" connectionId="1"/>
  <cacheFields count="2">
    <cacheField name="[Festivesales].[Month-Year].[Month-Year]" caption="Month-Year" numFmtId="0" hierarchy="4" level="1">
      <sharedItems count="3">
        <s v="Dec-2024"/>
        <s v="Jan-2025"/>
        <s v="Nov-2024"/>
      </sharedItems>
    </cacheField>
    <cacheField name="[Measures].[Sum of Sales Price]" caption="Sum of Sales Price" numFmtId="0" hierarchy="13" level="32767"/>
  </cacheFields>
  <cacheHierarchies count="14">
    <cacheHierarchy uniqueName="[Festivesales].[Invoice no.]" caption="Invoice no." attribute="1" defaultMemberUniqueName="[Festivesales].[Invoice no.].[All]" allUniqueName="[Festivesales].[Invoice no.].[All]" dimensionUniqueName="[Festivesales]" displayFolder="" count="2" memberValueDatatype="130" unbalanced="0"/>
    <cacheHierarchy uniqueName="[Festivesales].[Date]" caption="Date" attribute="1" time="1" defaultMemberUniqueName="[Festivesales].[Date].[All]" allUniqueName="[Festivesales].[Date].[All]" dimensionUniqueName="[Festivesales]" displayFolder="" count="2" memberValueDatatype="7" unbalanced="0"/>
    <cacheHierarchy uniqueName="[Festivesales].[Month]" caption="Month" attribute="1" defaultMemberUniqueName="[Festivesales].[Month].[All]" allUniqueName="[Festivesales].[Month].[All]" dimensionUniqueName="[Festivesales]" displayFolder="" count="2" memberValueDatatype="130" unbalanced="0"/>
    <cacheHierarchy uniqueName="[Festivesales].[Year]" caption="Year" attribute="1" defaultMemberUniqueName="[Festivesales].[Year].[All]" allUniqueName="[Festivesales].[Year].[All]" dimensionUniqueName="[Festivesales]" displayFolder="" count="2" memberValueDatatype="130" unbalanced="0"/>
    <cacheHierarchy uniqueName="[Festivesales].[Month-Year]" caption="Month-Year" attribute="1" defaultMemberUniqueName="[Festivesales].[Month-Year].[All]" allUniqueName="[Festivesales].[Month-Year].[All]" dimensionUniqueName="[Festivesales]" displayFolder="" count="2" memberValueDatatype="130" unbalanced="0">
      <fieldsUsage count="2">
        <fieldUsage x="-1"/>
        <fieldUsage x="0"/>
      </fieldsUsage>
    </cacheHierarchy>
    <cacheHierarchy uniqueName="[Festivesales].[Customer Name]" caption="Customer Name" attribute="1" defaultMemberUniqueName="[Festivesales].[Customer Name].[All]" allUniqueName="[Festivesales].[Customer Name].[All]" dimensionUniqueName="[Festivesales]" displayFolder="" count="2" memberValueDatatype="130" unbalanced="0"/>
    <cacheHierarchy uniqueName="[Festivesales].[Product]" caption="Product" attribute="1" defaultMemberUniqueName="[Festivesales].[Product].[All]" allUniqueName="[Festivesales].[Product].[All]" dimensionUniqueName="[Festivesales]" displayFolder="" count="2" memberValueDatatype="130" unbalanced="0"/>
    <cacheHierarchy uniqueName="[Festivesales].[Quantity]" caption="Quantity" attribute="1" defaultMemberUniqueName="[Festivesales].[Quantity].[All]" allUniqueName="[Festivesales].[Quantity].[All]" dimensionUniqueName="[Festivesales]" displayFolder="" count="2" memberValueDatatype="20" unbalanced="0"/>
    <cacheHierarchy uniqueName="[Festivesales].[Unit Price]" caption="Unit Price" attribute="1" defaultMemberUniqueName="[Festivesales].[Unit Price].[All]" allUniqueName="[Festivesales].[Unit Price].[All]" dimensionUniqueName="[Festivesales]" displayFolder="" count="2" memberValueDatatype="20" unbalanced="0"/>
    <cacheHierarchy uniqueName="[Festivesales].[Sales Price]" caption="Sales Price" attribute="1" defaultMemberUniqueName="[Festivesales].[Sales Price].[All]" allUniqueName="[Festivesales].[Sales Price].[All]" dimensionUniqueName="[Festivesales]" displayFolder="" count="2" memberValueDatatype="20" unbalanced="0"/>
    <cacheHierarchy uniqueName="[Festivesales].[Sales Type]" caption="Sales Type" attribute="1" defaultMemberUniqueName="[Festivesales].[Sales Type].[All]" allUniqueName="[Festivesales].[Sales Type].[All]" dimensionUniqueName="[Festivesales]" displayFolder="" count="2" memberValueDatatype="130" unbalanced="0"/>
    <cacheHierarchy uniqueName="[Measures].[__XL_Count Festivesales]" caption="__XL_Count Festivesales" measure="1" displayFolder="" measureGroup="Festivesales" count="0" hidden="1"/>
    <cacheHierarchy uniqueName="[Measures].[__No measures defined]" caption="__No measures defined" measure="1" displayFolder="" count="0" hidden="1"/>
    <cacheHierarchy uniqueName="[Measures].[Sum of Sales Price]" caption="Sum of Sales Price" measure="1" displayFolder="" measureGroup="Festivesales"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name="Festivesales" uniqueName="[Festivesales]" caption="Festivesales"/>
    <dimension measure="1" name="Measures" uniqueName="[Measures]" caption="Measures"/>
  </dimensions>
  <measureGroups count="1">
    <measureGroup name="Festivesales" caption="Festive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01.525106250003" backgroundQuery="1" createdVersion="7" refreshedVersion="7" minRefreshableVersion="3" recordCount="0" supportSubquery="1" supportAdvancedDrill="1" xr:uid="{A220DC94-6D63-4993-9644-78225740935B}">
  <cacheSource type="external" connectionId="1"/>
  <cacheFields count="3">
    <cacheField name="[Measures].[Sum of Sales Price]" caption="Sum of Sales Price" numFmtId="0" hierarchy="13" level="32767"/>
    <cacheField name="[Festivesales].[Product].[Product]" caption="Product" numFmtId="0" hierarchy="6" level="1">
      <sharedItems count="7">
        <s v="Compact"/>
        <s v="Compact Meaty"/>
        <s v="Compact Plus"/>
        <s v="Grand"/>
        <s v="Robust"/>
        <s v="Robust Meaty"/>
        <s v="Super"/>
      </sharedItems>
    </cacheField>
    <cacheField name="[Festivesales].[Month-Year].[Month-Year]" caption="Month-Year" numFmtId="0" hierarchy="4" level="1">
      <sharedItems containsSemiMixedTypes="0" containsNonDate="0" containsString="0"/>
    </cacheField>
  </cacheFields>
  <cacheHierarchies count="14">
    <cacheHierarchy uniqueName="[Festivesales].[Invoice no.]" caption="Invoice no." attribute="1" defaultMemberUniqueName="[Festivesales].[Invoice no.].[All]" allUniqueName="[Festivesales].[Invoice no.].[All]" dimensionUniqueName="[Festivesales]" displayFolder="" count="2" memberValueDatatype="130" unbalanced="0"/>
    <cacheHierarchy uniqueName="[Festivesales].[Date]" caption="Date" attribute="1" time="1" defaultMemberUniqueName="[Festivesales].[Date].[All]" allUniqueName="[Festivesales].[Date].[All]" dimensionUniqueName="[Festivesales]" displayFolder="" count="2" memberValueDatatype="7" unbalanced="0"/>
    <cacheHierarchy uniqueName="[Festivesales].[Month]" caption="Month" attribute="1" defaultMemberUniqueName="[Festivesales].[Month].[All]" allUniqueName="[Festivesales].[Month].[All]" dimensionUniqueName="[Festivesales]" displayFolder="" count="2" memberValueDatatype="130" unbalanced="0"/>
    <cacheHierarchy uniqueName="[Festivesales].[Year]" caption="Year" attribute="1" defaultMemberUniqueName="[Festivesales].[Year].[All]" allUniqueName="[Festivesales].[Year].[All]" dimensionUniqueName="[Festivesales]" displayFolder="" count="2" memberValueDatatype="130" unbalanced="0"/>
    <cacheHierarchy uniqueName="[Festivesales].[Month-Year]" caption="Month-Year" attribute="1" defaultMemberUniqueName="[Festivesales].[Month-Year].[All]" allUniqueName="[Festivesales].[Month-Year].[All]" dimensionUniqueName="[Festivesales]" displayFolder="" count="2" memberValueDatatype="130" unbalanced="0">
      <fieldsUsage count="2">
        <fieldUsage x="-1"/>
        <fieldUsage x="2"/>
      </fieldsUsage>
    </cacheHierarchy>
    <cacheHierarchy uniqueName="[Festivesales].[Customer Name]" caption="Customer Name" attribute="1" defaultMemberUniqueName="[Festivesales].[Customer Name].[All]" allUniqueName="[Festivesales].[Customer Name].[All]" dimensionUniqueName="[Festivesales]" displayFolder="" count="2" memberValueDatatype="130" unbalanced="0"/>
    <cacheHierarchy uniqueName="[Festivesales].[Product]" caption="Product" attribute="1" defaultMemberUniqueName="[Festivesales].[Product].[All]" allUniqueName="[Festivesales].[Product].[All]" dimensionUniqueName="[Festivesales]" displayFolder="" count="2" memberValueDatatype="130" unbalanced="0">
      <fieldsUsage count="2">
        <fieldUsage x="-1"/>
        <fieldUsage x="1"/>
      </fieldsUsage>
    </cacheHierarchy>
    <cacheHierarchy uniqueName="[Festivesales].[Quantity]" caption="Quantity" attribute="1" defaultMemberUniqueName="[Festivesales].[Quantity].[All]" allUniqueName="[Festivesales].[Quantity].[All]" dimensionUniqueName="[Festivesales]" displayFolder="" count="2" memberValueDatatype="20" unbalanced="0"/>
    <cacheHierarchy uniqueName="[Festivesales].[Unit Price]" caption="Unit Price" attribute="1" defaultMemberUniqueName="[Festivesales].[Unit Price].[All]" allUniqueName="[Festivesales].[Unit Price].[All]" dimensionUniqueName="[Festivesales]" displayFolder="" count="2" memberValueDatatype="20" unbalanced="0"/>
    <cacheHierarchy uniqueName="[Festivesales].[Sales Price]" caption="Sales Price" attribute="1" defaultMemberUniqueName="[Festivesales].[Sales Price].[All]" allUniqueName="[Festivesales].[Sales Price].[All]" dimensionUniqueName="[Festivesales]" displayFolder="" count="2" memberValueDatatype="20" unbalanced="0"/>
    <cacheHierarchy uniqueName="[Festivesales].[Sales Type]" caption="Sales Type" attribute="1" defaultMemberUniqueName="[Festivesales].[Sales Type].[All]" allUniqueName="[Festivesales].[Sales Type].[All]" dimensionUniqueName="[Festivesales]" displayFolder="" count="2" memberValueDatatype="130" unbalanced="0"/>
    <cacheHierarchy uniqueName="[Measures].[__XL_Count Festivesales]" caption="__XL_Count Festivesales" measure="1" displayFolder="" measureGroup="Festivesales" count="0" hidden="1"/>
    <cacheHierarchy uniqueName="[Measures].[__No measures defined]" caption="__No measures defined" measure="1" displayFolder="" count="0" hidden="1"/>
    <cacheHierarchy uniqueName="[Measures].[Sum of Sales Price]" caption="Sum of Sales Price" measure="1" displayFolder="" measureGroup="Festivesales"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name="Festivesales" uniqueName="[Festivesales]" caption="Festivesales"/>
    <dimension measure="1" name="Measures" uniqueName="[Measures]" caption="Measures"/>
  </dimensions>
  <measureGroups count="1">
    <measureGroup name="Festivesales" caption="Festive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01.525108912036" backgroundQuery="1" createdVersion="7" refreshedVersion="7" minRefreshableVersion="3" recordCount="0" supportSubquery="1" supportAdvancedDrill="1" xr:uid="{AE39FF6C-E3E4-431C-BC61-A68044314491}">
  <cacheSource type="external" connectionId="1"/>
  <cacheFields count="3">
    <cacheField name="[Festivesales].[Sales Type].[Sales Type]" caption="Sales Type" numFmtId="0" hierarchy="10" level="1">
      <sharedItems count="2">
        <s v="B2B"/>
        <s v="B2C"/>
      </sharedItems>
    </cacheField>
    <cacheField name="[Measures].[Sum of Sales Price]" caption="Sum of Sales Price" numFmtId="0" hierarchy="13" level="32767"/>
    <cacheField name="[Festivesales].[Month-Year].[Month-Year]" caption="Month-Year" numFmtId="0" hierarchy="4" level="1">
      <sharedItems containsSemiMixedTypes="0" containsNonDate="0" containsString="0"/>
    </cacheField>
  </cacheFields>
  <cacheHierarchies count="14">
    <cacheHierarchy uniqueName="[Festivesales].[Invoice no.]" caption="Invoice no." attribute="1" defaultMemberUniqueName="[Festivesales].[Invoice no.].[All]" allUniqueName="[Festivesales].[Invoice no.].[All]" dimensionUniqueName="[Festivesales]" displayFolder="" count="2" memberValueDatatype="130" unbalanced="0"/>
    <cacheHierarchy uniqueName="[Festivesales].[Date]" caption="Date" attribute="1" time="1" defaultMemberUniqueName="[Festivesales].[Date].[All]" allUniqueName="[Festivesales].[Date].[All]" dimensionUniqueName="[Festivesales]" displayFolder="" count="2" memberValueDatatype="7" unbalanced="0"/>
    <cacheHierarchy uniqueName="[Festivesales].[Month]" caption="Month" attribute="1" defaultMemberUniqueName="[Festivesales].[Month].[All]" allUniqueName="[Festivesales].[Month].[All]" dimensionUniqueName="[Festivesales]" displayFolder="" count="2" memberValueDatatype="130" unbalanced="0"/>
    <cacheHierarchy uniqueName="[Festivesales].[Year]" caption="Year" attribute="1" defaultMemberUniqueName="[Festivesales].[Year].[All]" allUniqueName="[Festivesales].[Year].[All]" dimensionUniqueName="[Festivesales]" displayFolder="" count="2" memberValueDatatype="130" unbalanced="0"/>
    <cacheHierarchy uniqueName="[Festivesales].[Month-Year]" caption="Month-Year" attribute="1" defaultMemberUniqueName="[Festivesales].[Month-Year].[All]" allUniqueName="[Festivesales].[Month-Year].[All]" dimensionUniqueName="[Festivesales]" displayFolder="" count="2" memberValueDatatype="130" unbalanced="0">
      <fieldsUsage count="2">
        <fieldUsage x="-1"/>
        <fieldUsage x="2"/>
      </fieldsUsage>
    </cacheHierarchy>
    <cacheHierarchy uniqueName="[Festivesales].[Customer Name]" caption="Customer Name" attribute="1" defaultMemberUniqueName="[Festivesales].[Customer Name].[All]" allUniqueName="[Festivesales].[Customer Name].[All]" dimensionUniqueName="[Festivesales]" displayFolder="" count="2" memberValueDatatype="130" unbalanced="0"/>
    <cacheHierarchy uniqueName="[Festivesales].[Product]" caption="Product" attribute="1" defaultMemberUniqueName="[Festivesales].[Product].[All]" allUniqueName="[Festivesales].[Product].[All]" dimensionUniqueName="[Festivesales]" displayFolder="" count="2" memberValueDatatype="130" unbalanced="0"/>
    <cacheHierarchy uniqueName="[Festivesales].[Quantity]" caption="Quantity" attribute="1" defaultMemberUniqueName="[Festivesales].[Quantity].[All]" allUniqueName="[Festivesales].[Quantity].[All]" dimensionUniqueName="[Festivesales]" displayFolder="" count="2" memberValueDatatype="20" unbalanced="0"/>
    <cacheHierarchy uniqueName="[Festivesales].[Unit Price]" caption="Unit Price" attribute="1" defaultMemberUniqueName="[Festivesales].[Unit Price].[All]" allUniqueName="[Festivesales].[Unit Price].[All]" dimensionUniqueName="[Festivesales]" displayFolder="" count="2" memberValueDatatype="20" unbalanced="0"/>
    <cacheHierarchy uniqueName="[Festivesales].[Sales Price]" caption="Sales Price" attribute="1" defaultMemberUniqueName="[Festivesales].[Sales Price].[All]" allUniqueName="[Festivesales].[Sales Price].[All]" dimensionUniqueName="[Festivesales]" displayFolder="" count="2" memberValueDatatype="20" unbalanced="0"/>
    <cacheHierarchy uniqueName="[Festivesales].[Sales Type]" caption="Sales Type" attribute="1" defaultMemberUniqueName="[Festivesales].[Sales Type].[All]" allUniqueName="[Festivesales].[Sales Type].[All]" dimensionUniqueName="[Festivesales]" displayFolder="" count="2" memberValueDatatype="130" unbalanced="0">
      <fieldsUsage count="2">
        <fieldUsage x="-1"/>
        <fieldUsage x="0"/>
      </fieldsUsage>
    </cacheHierarchy>
    <cacheHierarchy uniqueName="[Measures].[__XL_Count Festivesales]" caption="__XL_Count Festivesales" measure="1" displayFolder="" measureGroup="Festivesales" count="0" hidden="1"/>
    <cacheHierarchy uniqueName="[Measures].[__No measures defined]" caption="__No measures defined" measure="1" displayFolder="" count="0" hidden="1"/>
    <cacheHierarchy uniqueName="[Measures].[Sum of Sales Price]" caption="Sum of Sales Price" measure="1" displayFolder="" measureGroup="Festivesales"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name="Festivesales" uniqueName="[Festivesales]" caption="Festivesales"/>
    <dimension measure="1" name="Measures" uniqueName="[Measures]" caption="Measures"/>
  </dimensions>
  <measureGroups count="1">
    <measureGroup name="Festivesales" caption="Festive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85.613655208334" backgroundQuery="1" createdVersion="3" refreshedVersion="7" minRefreshableVersion="3" recordCount="0" supportSubquery="1" supportAdvancedDrill="1" xr:uid="{E1BBAA7E-DFEF-442E-910E-53B02B1397C3}">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Festivesales].[Invoice no.]" caption="Invoice no." attribute="1" defaultMemberUniqueName="[Festivesales].[Invoice no.].[All]" allUniqueName="[Festivesales].[Invoice no.].[All]" dimensionUniqueName="[Festivesales]" displayFolder="" count="2" memberValueDatatype="130" unbalanced="0"/>
    <cacheHierarchy uniqueName="[Festivesales].[Date]" caption="Date" attribute="1" time="1" defaultMemberUniqueName="[Festivesales].[Date].[All]" allUniqueName="[Festivesales].[Date].[All]" dimensionUniqueName="[Festivesales]" displayFolder="" count="2" memberValueDatatype="7" unbalanced="0"/>
    <cacheHierarchy uniqueName="[Festivesales].[Month]" caption="Month" attribute="1" defaultMemberUniqueName="[Festivesales].[Month].[All]" allUniqueName="[Festivesales].[Month].[All]" dimensionUniqueName="[Festivesales]" displayFolder="" count="2" memberValueDatatype="130" unbalanced="0"/>
    <cacheHierarchy uniqueName="[Festivesales].[Year]" caption="Year" attribute="1" defaultMemberUniqueName="[Festivesales].[Year].[All]" allUniqueName="[Festivesales].[Year].[All]" dimensionUniqueName="[Festivesales]" displayFolder="" count="2" memberValueDatatype="130" unbalanced="0"/>
    <cacheHierarchy uniqueName="[Festivesales].[Month-Year]" caption="Month-Year" attribute="1" defaultMemberUniqueName="[Festivesales].[Month-Year].[All]" allUniqueName="[Festivesales].[Month-Year].[All]" dimensionUniqueName="[Festivesales]" displayFolder="" count="2" memberValueDatatype="130" unbalanced="0"/>
    <cacheHierarchy uniqueName="[Festivesales].[Customer Name]" caption="Customer Name" attribute="1" defaultMemberUniqueName="[Festivesales].[Customer Name].[All]" allUniqueName="[Festivesales].[Customer Name].[All]" dimensionUniqueName="[Festivesales]" displayFolder="" count="2" memberValueDatatype="130" unbalanced="0"/>
    <cacheHierarchy uniqueName="[Festivesales].[Product]" caption="Product" attribute="1" defaultMemberUniqueName="[Festivesales].[Product].[All]" allUniqueName="[Festivesales].[Product].[All]" dimensionUniqueName="[Festivesales]" displayFolder="" count="2" memberValueDatatype="130" unbalanced="0"/>
    <cacheHierarchy uniqueName="[Festivesales].[Quantity]" caption="Quantity" attribute="1" defaultMemberUniqueName="[Festivesales].[Quantity].[All]" allUniqueName="[Festivesales].[Quantity].[All]" dimensionUniqueName="[Festivesales]" displayFolder="" count="2" memberValueDatatype="20" unbalanced="0"/>
    <cacheHierarchy uniqueName="[Festivesales].[Unit Price]" caption="Unit Price" attribute="1" defaultMemberUniqueName="[Festivesales].[Unit Price].[All]" allUniqueName="[Festivesales].[Unit Price].[All]" dimensionUniqueName="[Festivesales]" displayFolder="" count="2" memberValueDatatype="20" unbalanced="0"/>
    <cacheHierarchy uniqueName="[Festivesales].[Sales Price]" caption="Sales Price" attribute="1" defaultMemberUniqueName="[Festivesales].[Sales Price].[All]" allUniqueName="[Festivesales].[Sales Price].[All]" dimensionUniqueName="[Festivesales]" displayFolder="" count="2" memberValueDatatype="20" unbalanced="0"/>
    <cacheHierarchy uniqueName="[Festivesales].[Sales Type]" caption="Sales Type" attribute="1" defaultMemberUniqueName="[Festivesales].[Sales Type].[All]" allUniqueName="[Festivesales].[Sales Type].[All]" dimensionUniqueName="[Festivesales]"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Measures].[__XL_Count Festivesales]" caption="__XL_Count Festivesales" measure="1" displayFolder="" measureGroup="Festivesales" count="0" hidden="1"/>
    <cacheHierarchy uniqueName="[Measures].[__No measures defined]" caption="__No measures defined" measure="1" displayFolder="" count="0" hidden="1"/>
    <cacheHierarchy uniqueName="[Measures].[Sum of Sales Price]" caption="Sum of Sales Price" measure="1" displayFolder="" measureGroup="Festivesales" count="0" hidden="1">
      <extLst>
        <ext xmlns:x15="http://schemas.microsoft.com/office/spreadsheetml/2010/11/main" uri="{B97F6D7D-B522-45F9-BDA1-12C45D357490}">
          <x15:cacheHierarchy aggregatedColumn="9"/>
        </ext>
      </extLst>
    </cacheHierarchy>
  </cacheHierarchies>
  <kpis count="0"/>
  <dimensions count="2">
    <dimension name="Festivesales" uniqueName="[Festivesales]" caption="Festivesales"/>
    <dimension measure="1" name="Measures" uniqueName="[Measures]" caption="Measures"/>
  </dimensions>
  <measureGroups count="1">
    <measureGroup name="Festivesales" caption="Festivesales"/>
  </measureGroups>
  <maps count="1">
    <map measureGroup="0" dimension="0"/>
  </maps>
  <extLst>
    <ext xmlns:x14="http://schemas.microsoft.com/office/spreadsheetml/2009/9/main" uri="{725AE2AE-9491-48be-B2B4-4EB974FC3084}">
      <x14:pivotCacheDefinition slicerData="1" pivotCacheId="202695147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n v="612"/>
    <x v="0"/>
    <s v="November"/>
    <s v="2024"/>
    <s v="Nov-2024"/>
    <x v="0"/>
    <x v="0"/>
    <n v="2"/>
    <n v="200000"/>
    <n v="400000"/>
    <s v="B2C"/>
  </r>
  <r>
    <n v="612"/>
    <x v="0"/>
    <s v="November"/>
    <s v="2024"/>
    <s v="Nov-2024"/>
    <x v="0"/>
    <x v="1"/>
    <n v="1"/>
    <n v="180000"/>
    <n v="180000"/>
    <s v="B2C"/>
  </r>
  <r>
    <n v="612"/>
    <x v="0"/>
    <s v="November"/>
    <s v="2024"/>
    <s v="Nov-2024"/>
    <x v="0"/>
    <x v="2"/>
    <n v="2"/>
    <n v="110000"/>
    <n v="220000"/>
    <s v="B2C"/>
  </r>
  <r>
    <n v="612"/>
    <x v="0"/>
    <s v="November"/>
    <s v="2024"/>
    <s v="Nov-2024"/>
    <x v="0"/>
    <x v="3"/>
    <n v="8"/>
    <n v="55000"/>
    <n v="440000"/>
    <s v="B2C"/>
  </r>
  <r>
    <n v="613"/>
    <x v="0"/>
    <s v="November"/>
    <s v="2024"/>
    <s v="Nov-2024"/>
    <x v="1"/>
    <x v="2"/>
    <n v="1"/>
    <n v="110000"/>
    <n v="110000"/>
    <s v="B2C"/>
  </r>
  <r>
    <n v="613"/>
    <x v="0"/>
    <s v="November"/>
    <s v="2024"/>
    <s v="Nov-2024"/>
    <x v="1"/>
    <x v="3"/>
    <n v="1"/>
    <n v="55000"/>
    <n v="55000"/>
    <s v="B2C"/>
  </r>
  <r>
    <n v="614"/>
    <x v="0"/>
    <s v="November"/>
    <s v="2024"/>
    <s v="Nov-2024"/>
    <x v="2"/>
    <x v="0"/>
    <n v="1"/>
    <n v="200000"/>
    <n v="200000"/>
    <s v="B2C"/>
  </r>
  <r>
    <n v="615"/>
    <x v="0"/>
    <s v="November"/>
    <s v="2024"/>
    <s v="Nov-2024"/>
    <x v="3"/>
    <x v="0"/>
    <n v="1"/>
    <n v="200000"/>
    <n v="200000"/>
    <s v="B2C"/>
  </r>
  <r>
    <n v="625"/>
    <x v="1"/>
    <s v="November"/>
    <s v="2024"/>
    <s v="Nov-2024"/>
    <x v="4"/>
    <x v="0"/>
    <n v="1"/>
    <n v="200000"/>
    <n v="200000"/>
    <s v="B2C"/>
  </r>
  <r>
    <n v="627"/>
    <x v="1"/>
    <s v="November"/>
    <s v="2024"/>
    <s v="Nov-2024"/>
    <x v="5"/>
    <x v="0"/>
    <n v="36"/>
    <n v="200000"/>
    <n v="7200000"/>
    <s v="B2B"/>
  </r>
  <r>
    <s v="629"/>
    <x v="2"/>
    <s v="December"/>
    <s v="2024"/>
    <s v="Dec-2024"/>
    <x v="6"/>
    <x v="0"/>
    <n v="2"/>
    <n v="200000"/>
    <n v="400000"/>
    <s v="B2C"/>
  </r>
  <r>
    <s v="629"/>
    <x v="2"/>
    <s v="December"/>
    <s v="2024"/>
    <s v="Dec-2024"/>
    <x v="6"/>
    <x v="4"/>
    <n v="3"/>
    <n v="100000"/>
    <n v="300000"/>
    <s v="B2C"/>
  </r>
  <r>
    <s v="629"/>
    <x v="2"/>
    <s v="December"/>
    <s v="2024"/>
    <s v="Dec-2024"/>
    <x v="6"/>
    <x v="5"/>
    <n v="1"/>
    <n v="70000"/>
    <n v="70000"/>
    <s v="B2C"/>
  </r>
  <r>
    <s v="630"/>
    <x v="2"/>
    <s v="December"/>
    <s v="2024"/>
    <s v="Dec-2024"/>
    <x v="7"/>
    <x v="5"/>
    <n v="1"/>
    <n v="70000"/>
    <n v="70000"/>
    <s v="B2C"/>
  </r>
  <r>
    <s v="632"/>
    <x v="2"/>
    <s v="December"/>
    <s v="2024"/>
    <s v="Dec-2024"/>
    <x v="8"/>
    <x v="0"/>
    <n v="1"/>
    <n v="200000"/>
    <n v="200000"/>
    <s v="B2C"/>
  </r>
  <r>
    <s v="633"/>
    <x v="2"/>
    <s v="December"/>
    <s v="2024"/>
    <s v="Dec-2024"/>
    <x v="9"/>
    <x v="4"/>
    <n v="1"/>
    <n v="100000"/>
    <n v="100000"/>
    <s v="B2C"/>
  </r>
  <r>
    <s v="634"/>
    <x v="2"/>
    <s v="December"/>
    <s v="2024"/>
    <s v="Dec-2024"/>
    <x v="10"/>
    <x v="0"/>
    <n v="1"/>
    <n v="200000"/>
    <n v="200000"/>
    <s v="B2C"/>
  </r>
  <r>
    <s v="635"/>
    <x v="2"/>
    <s v="December"/>
    <s v="2024"/>
    <s v="Dec-2024"/>
    <x v="11"/>
    <x v="0"/>
    <n v="2"/>
    <n v="200000"/>
    <n v="400000"/>
    <s v="B2B"/>
  </r>
  <r>
    <s v="636"/>
    <x v="3"/>
    <s v="December"/>
    <s v="2024"/>
    <s v="Dec-2024"/>
    <x v="12"/>
    <x v="3"/>
    <n v="2"/>
    <n v="55000"/>
    <n v="110000"/>
    <s v="B2C"/>
  </r>
  <r>
    <s v="637"/>
    <x v="3"/>
    <s v="December"/>
    <s v="2024"/>
    <s v="Dec-2024"/>
    <x v="13"/>
    <x v="0"/>
    <n v="2"/>
    <n v="200000"/>
    <n v="400000"/>
    <s v="B2B"/>
  </r>
  <r>
    <s v="637"/>
    <x v="3"/>
    <s v="December"/>
    <s v="2024"/>
    <s v="Dec-2024"/>
    <x v="13"/>
    <x v="4"/>
    <n v="4"/>
    <n v="100000"/>
    <n v="400000"/>
    <s v="B2B"/>
  </r>
  <r>
    <s v="637"/>
    <x v="3"/>
    <s v="December"/>
    <s v="2024"/>
    <s v="Dec-2024"/>
    <x v="13"/>
    <x v="3"/>
    <n v="6"/>
    <n v="55000"/>
    <n v="330000"/>
    <s v="B2B"/>
  </r>
  <r>
    <s v="638"/>
    <x v="3"/>
    <s v="December"/>
    <s v="2024"/>
    <s v="Dec-2024"/>
    <x v="14"/>
    <x v="5"/>
    <n v="1"/>
    <n v="70000"/>
    <n v="70000"/>
    <s v="B2C"/>
  </r>
  <r>
    <s v="640"/>
    <x v="4"/>
    <s v="December"/>
    <s v="2024"/>
    <s v="Dec-2024"/>
    <x v="15"/>
    <x v="1"/>
    <n v="2"/>
    <n v="180000"/>
    <n v="360000"/>
    <s v="B2C"/>
  </r>
  <r>
    <s v="640"/>
    <x v="4"/>
    <s v="December"/>
    <s v="2024"/>
    <s v="Dec-2024"/>
    <x v="15"/>
    <x v="4"/>
    <n v="1"/>
    <n v="100000"/>
    <n v="100000"/>
    <s v="B2C"/>
  </r>
  <r>
    <s v="640"/>
    <x v="4"/>
    <s v="December"/>
    <s v="2024"/>
    <s v="Dec-2024"/>
    <x v="15"/>
    <x v="3"/>
    <n v="4"/>
    <n v="55000"/>
    <n v="220000"/>
    <s v="B2C"/>
  </r>
  <r>
    <s v="642"/>
    <x v="5"/>
    <s v="December"/>
    <s v="2024"/>
    <s v="Dec-2024"/>
    <x v="16"/>
    <x v="5"/>
    <n v="1"/>
    <n v="70000"/>
    <n v="70000"/>
    <s v="B2C"/>
  </r>
  <r>
    <s v="643"/>
    <x v="5"/>
    <s v="December"/>
    <s v="2024"/>
    <s v="Dec-2024"/>
    <x v="17"/>
    <x v="5"/>
    <n v="1"/>
    <n v="70000"/>
    <n v="70000"/>
    <s v="B2C"/>
  </r>
  <r>
    <s v="645"/>
    <x v="6"/>
    <s v="December"/>
    <s v="2024"/>
    <s v="Dec-2024"/>
    <x v="18"/>
    <x v="0"/>
    <n v="2"/>
    <n v="200000"/>
    <n v="400000"/>
    <s v="B2B"/>
  </r>
  <r>
    <s v="645"/>
    <x v="6"/>
    <s v="December"/>
    <s v="2024"/>
    <s v="Dec-2024"/>
    <x v="18"/>
    <x v="1"/>
    <n v="2"/>
    <n v="180000"/>
    <n v="360000"/>
    <s v="B2B"/>
  </r>
  <r>
    <s v="645"/>
    <x v="6"/>
    <s v="December"/>
    <s v="2024"/>
    <s v="Dec-2024"/>
    <x v="18"/>
    <x v="4"/>
    <n v="3"/>
    <n v="100000"/>
    <n v="300000"/>
    <s v="B2B"/>
  </r>
  <r>
    <s v="645"/>
    <x v="6"/>
    <s v="December"/>
    <s v="2024"/>
    <s v="Dec-2024"/>
    <x v="18"/>
    <x v="5"/>
    <n v="14"/>
    <n v="70000"/>
    <n v="980000"/>
    <s v="B2B"/>
  </r>
  <r>
    <s v="645"/>
    <x v="6"/>
    <s v="December"/>
    <s v="2024"/>
    <s v="Dec-2024"/>
    <x v="18"/>
    <x v="3"/>
    <n v="29"/>
    <n v="55000"/>
    <n v="1595000"/>
    <s v="B2B"/>
  </r>
  <r>
    <s v="647"/>
    <x v="6"/>
    <s v="December"/>
    <s v="2024"/>
    <s v="Dec-2024"/>
    <x v="19"/>
    <x v="3"/>
    <n v="2"/>
    <n v="55000"/>
    <n v="110000"/>
    <s v="B2C"/>
  </r>
  <r>
    <s v="648"/>
    <x v="7"/>
    <s v="December"/>
    <s v="2024"/>
    <s v="Dec-2024"/>
    <x v="20"/>
    <x v="0"/>
    <n v="1"/>
    <n v="200000"/>
    <n v="200000"/>
    <s v="B2C"/>
  </r>
  <r>
    <s v="648"/>
    <x v="7"/>
    <s v="December"/>
    <s v="2024"/>
    <s v="Dec-2024"/>
    <x v="20"/>
    <x v="4"/>
    <n v="2"/>
    <n v="100000"/>
    <n v="200000"/>
    <s v="B2C"/>
  </r>
  <r>
    <s v="649"/>
    <x v="7"/>
    <s v="December"/>
    <s v="2024"/>
    <s v="Dec-2024"/>
    <x v="21"/>
    <x v="4"/>
    <n v="1"/>
    <n v="100000"/>
    <n v="100000"/>
    <s v="B2C"/>
  </r>
  <r>
    <s v="650"/>
    <x v="7"/>
    <s v="December"/>
    <s v="2024"/>
    <s v="Dec-2024"/>
    <x v="22"/>
    <x v="2"/>
    <n v="1"/>
    <n v="110000"/>
    <n v="110000"/>
    <s v="B2C"/>
  </r>
  <r>
    <s v="651"/>
    <x v="7"/>
    <s v="December"/>
    <s v="2024"/>
    <s v="Dec-2024"/>
    <x v="23"/>
    <x v="3"/>
    <n v="1"/>
    <n v="55000"/>
    <n v="55000"/>
    <s v="B2C"/>
  </r>
  <r>
    <s v="652"/>
    <x v="8"/>
    <s v="December"/>
    <s v="2024"/>
    <s v="Dec-2024"/>
    <x v="24"/>
    <x v="3"/>
    <n v="1"/>
    <n v="55000"/>
    <n v="55000"/>
    <s v="B2C"/>
  </r>
  <r>
    <s v="652"/>
    <x v="8"/>
    <s v="December"/>
    <s v="2024"/>
    <s v="Dec-2024"/>
    <x v="24"/>
    <x v="6"/>
    <n v="1"/>
    <n v="65000"/>
    <n v="65000"/>
    <s v="B2C"/>
  </r>
  <r>
    <s v="652"/>
    <x v="8"/>
    <s v="December"/>
    <s v="2024"/>
    <s v="Dec-2024"/>
    <x v="24"/>
    <x v="4"/>
    <n v="1"/>
    <n v="100000"/>
    <n v="100000"/>
    <s v="B2C"/>
  </r>
  <r>
    <s v="654"/>
    <x v="9"/>
    <s v="December"/>
    <s v="2024"/>
    <s v="Dec-2024"/>
    <x v="25"/>
    <x v="5"/>
    <n v="2"/>
    <n v="70000"/>
    <n v="140000"/>
    <s v="B2C"/>
  </r>
  <r>
    <s v="655"/>
    <x v="10"/>
    <s v="December"/>
    <s v="2024"/>
    <s v="Dec-2024"/>
    <x v="26"/>
    <x v="0"/>
    <n v="1"/>
    <n v="200000"/>
    <n v="200000"/>
    <s v="B2C"/>
  </r>
  <r>
    <s v="656"/>
    <x v="10"/>
    <s v="December"/>
    <s v="2024"/>
    <s v="Dec-2024"/>
    <x v="27"/>
    <x v="1"/>
    <n v="1"/>
    <n v="180000"/>
    <n v="180000"/>
    <s v="B2C"/>
  </r>
  <r>
    <s v="656"/>
    <x v="10"/>
    <s v="December"/>
    <s v="2024"/>
    <s v="Dec-2024"/>
    <x v="27"/>
    <x v="3"/>
    <n v="4"/>
    <n v="55000"/>
    <n v="220000"/>
    <s v="B2C"/>
  </r>
  <r>
    <s v="657"/>
    <x v="8"/>
    <s v="December"/>
    <s v="2024"/>
    <s v="Dec-2024"/>
    <x v="28"/>
    <x v="2"/>
    <n v="2"/>
    <n v="110000"/>
    <n v="220000"/>
    <s v="B2C"/>
  </r>
  <r>
    <s v="657"/>
    <x v="8"/>
    <s v="December"/>
    <s v="2024"/>
    <s v="Dec-2024"/>
    <x v="28"/>
    <x v="3"/>
    <n v="4"/>
    <n v="55000"/>
    <n v="220000"/>
    <s v="B2C"/>
  </r>
  <r>
    <s v="658"/>
    <x v="8"/>
    <s v="December"/>
    <s v="2024"/>
    <s v="Dec-2024"/>
    <x v="29"/>
    <x v="2"/>
    <n v="1"/>
    <n v="110000"/>
    <n v="110000"/>
    <s v="B2C"/>
  </r>
  <r>
    <s v="658"/>
    <x v="8"/>
    <s v="December"/>
    <s v="2024"/>
    <s v="Dec-2024"/>
    <x v="29"/>
    <x v="5"/>
    <n v="4"/>
    <n v="70000"/>
    <n v="280000"/>
    <s v="B2C"/>
  </r>
  <r>
    <s v="659"/>
    <x v="11"/>
    <s v="December"/>
    <s v="2024"/>
    <s v="Dec-2024"/>
    <x v="30"/>
    <x v="0"/>
    <n v="1"/>
    <n v="200000"/>
    <n v="200000"/>
    <s v="B2B"/>
  </r>
  <r>
    <s v="659"/>
    <x v="11"/>
    <s v="December"/>
    <s v="2024"/>
    <s v="Dec-2024"/>
    <x v="30"/>
    <x v="1"/>
    <n v="1"/>
    <n v="180000"/>
    <n v="180000"/>
    <s v="B2B"/>
  </r>
  <r>
    <s v="659"/>
    <x v="11"/>
    <s v="December"/>
    <s v="2024"/>
    <s v="Dec-2024"/>
    <x v="30"/>
    <x v="2"/>
    <n v="1"/>
    <n v="110000"/>
    <n v="110000"/>
    <s v="B2B"/>
  </r>
  <r>
    <s v="660"/>
    <x v="11"/>
    <s v="December"/>
    <s v="2024"/>
    <s v="Dec-2024"/>
    <x v="31"/>
    <x v="2"/>
    <n v="2"/>
    <n v="110000"/>
    <n v="220000"/>
    <s v="B2C"/>
  </r>
  <r>
    <s v="661"/>
    <x v="11"/>
    <s v="December"/>
    <s v="2024"/>
    <s v="Dec-2024"/>
    <x v="32"/>
    <x v="3"/>
    <n v="1"/>
    <n v="55000"/>
    <n v="55000"/>
    <s v="B2C"/>
  </r>
  <r>
    <s v="662"/>
    <x v="12"/>
    <s v="December"/>
    <s v="2024"/>
    <s v="Dec-2024"/>
    <x v="33"/>
    <x v="4"/>
    <n v="1"/>
    <n v="100000"/>
    <n v="100000"/>
    <s v="B2C"/>
  </r>
  <r>
    <s v="663"/>
    <x v="13"/>
    <s v="December"/>
    <s v="2024"/>
    <s v="Dec-2024"/>
    <x v="34"/>
    <x v="3"/>
    <n v="5"/>
    <n v="55000"/>
    <n v="275000"/>
    <s v="B2C"/>
  </r>
  <r>
    <s v="664"/>
    <x v="13"/>
    <s v="December"/>
    <s v="2024"/>
    <s v="Dec-2024"/>
    <x v="7"/>
    <x v="4"/>
    <n v="1"/>
    <n v="100000"/>
    <n v="100000"/>
    <s v="B2C"/>
  </r>
  <r>
    <s v="664"/>
    <x v="14"/>
    <s v="December"/>
    <s v="2024"/>
    <s v="Dec-2024"/>
    <x v="15"/>
    <x v="4"/>
    <n v="1"/>
    <n v="100000"/>
    <n v="100000"/>
    <s v="B2C"/>
  </r>
  <r>
    <s v="665"/>
    <x v="14"/>
    <s v="December"/>
    <s v="2024"/>
    <s v="Dec-2024"/>
    <x v="15"/>
    <x v="3"/>
    <n v="1"/>
    <n v="55000"/>
    <n v="55000"/>
    <s v="B2C"/>
  </r>
  <r>
    <s v="666"/>
    <x v="15"/>
    <s v="December"/>
    <s v="2024"/>
    <s v="Dec-2024"/>
    <x v="6"/>
    <x v="4"/>
    <n v="1"/>
    <n v="100000"/>
    <n v="100000"/>
    <s v="B2C"/>
  </r>
  <r>
    <s v="670"/>
    <x v="15"/>
    <s v="December"/>
    <s v="2024"/>
    <s v="Dec-2024"/>
    <x v="35"/>
    <x v="0"/>
    <n v="10"/>
    <n v="200000"/>
    <n v="2000000"/>
    <s v="B2B"/>
  </r>
  <r>
    <s v="671"/>
    <x v="16"/>
    <s v="December"/>
    <s v="2024"/>
    <s v="Dec-2024"/>
    <x v="28"/>
    <x v="0"/>
    <n v="3"/>
    <n v="200000"/>
    <n v="600000"/>
    <s v="B2C"/>
  </r>
  <r>
    <s v="672"/>
    <x v="16"/>
    <s v="December"/>
    <s v="2024"/>
    <s v="Dec-2024"/>
    <x v="36"/>
    <x v="0"/>
    <n v="1"/>
    <n v="200000"/>
    <n v="200000"/>
    <s v="B2C"/>
  </r>
  <r>
    <s v="672"/>
    <x v="16"/>
    <s v="December"/>
    <s v="2024"/>
    <s v="Dec-2024"/>
    <x v="36"/>
    <x v="4"/>
    <n v="4"/>
    <n v="100000"/>
    <n v="400000"/>
    <s v="B2C"/>
  </r>
  <r>
    <s v="673"/>
    <x v="16"/>
    <s v="December"/>
    <s v="2024"/>
    <s v="Dec-2024"/>
    <x v="37"/>
    <x v="3"/>
    <n v="2"/>
    <n v="55000"/>
    <n v="110000"/>
    <s v="B2C"/>
  </r>
  <r>
    <s v="674"/>
    <x v="16"/>
    <s v="December"/>
    <s v="2024"/>
    <s v="Dec-2024"/>
    <x v="29"/>
    <x v="2"/>
    <n v="2"/>
    <n v="110000"/>
    <n v="220000"/>
    <s v="B2C"/>
  </r>
  <r>
    <s v="674"/>
    <x v="16"/>
    <s v="December"/>
    <s v="2024"/>
    <s v="Dec-2024"/>
    <x v="29"/>
    <x v="5"/>
    <n v="2"/>
    <n v="70000"/>
    <n v="140000"/>
    <s v="B2C"/>
  </r>
  <r>
    <s v="675"/>
    <x v="16"/>
    <s v="December"/>
    <s v="2024"/>
    <s v="Dec-2024"/>
    <x v="38"/>
    <x v="1"/>
    <n v="11"/>
    <n v="180000"/>
    <n v="1980000"/>
    <s v="B2B"/>
  </r>
  <r>
    <s v="675"/>
    <x v="16"/>
    <s v="December"/>
    <s v="2024"/>
    <s v="Dec-2024"/>
    <x v="38"/>
    <x v="5"/>
    <n v="6"/>
    <n v="70000"/>
    <n v="420000"/>
    <s v="B2B"/>
  </r>
  <r>
    <s v="675"/>
    <x v="16"/>
    <s v="December"/>
    <s v="2024"/>
    <s v="Dec-2024"/>
    <x v="38"/>
    <x v="3"/>
    <n v="2"/>
    <n v="55000"/>
    <n v="110000"/>
    <s v="B2B"/>
  </r>
  <r>
    <s v="676"/>
    <x v="16"/>
    <s v="December"/>
    <s v="2024"/>
    <s v="Dec-2024"/>
    <x v="39"/>
    <x v="4"/>
    <n v="1"/>
    <n v="100000"/>
    <n v="100000"/>
    <s v="B2C"/>
  </r>
  <r>
    <s v="677"/>
    <x v="16"/>
    <s v="December"/>
    <s v="2024"/>
    <s v="Dec-2024"/>
    <x v="32"/>
    <x v="3"/>
    <n v="1"/>
    <n v="55000"/>
    <n v="55000"/>
    <s v="B2C"/>
  </r>
  <r>
    <s v="683"/>
    <x v="17"/>
    <s v="December"/>
    <s v="2024"/>
    <s v="Dec-2024"/>
    <x v="40"/>
    <x v="3"/>
    <n v="4"/>
    <n v="55000"/>
    <n v="220000"/>
    <s v="B2C"/>
  </r>
  <r>
    <s v="684"/>
    <x v="18"/>
    <s v="December"/>
    <s v="2024"/>
    <s v="Dec-2024"/>
    <x v="41"/>
    <x v="0"/>
    <n v="1"/>
    <n v="200000"/>
    <n v="200000"/>
    <s v="B2C"/>
  </r>
  <r>
    <s v="685"/>
    <x v="18"/>
    <s v="December"/>
    <s v="2024"/>
    <s v="Dec-2024"/>
    <x v="42"/>
    <x v="0"/>
    <n v="1"/>
    <n v="200000"/>
    <n v="200000"/>
    <s v="B2C"/>
  </r>
  <r>
    <s v="685"/>
    <x v="18"/>
    <s v="December"/>
    <s v="2024"/>
    <s v="Dec-2024"/>
    <x v="42"/>
    <x v="4"/>
    <n v="1"/>
    <n v="100000"/>
    <n v="100000"/>
    <s v="B2C"/>
  </r>
  <r>
    <s v="685"/>
    <x v="18"/>
    <s v="December"/>
    <s v="2024"/>
    <s v="Dec-2024"/>
    <x v="42"/>
    <x v="5"/>
    <n v="2"/>
    <n v="70000"/>
    <n v="140000"/>
    <s v="B2C"/>
  </r>
  <r>
    <s v="687"/>
    <x v="19"/>
    <s v="December"/>
    <s v="2024"/>
    <s v="Dec-2024"/>
    <x v="43"/>
    <x v="6"/>
    <n v="2"/>
    <n v="65000"/>
    <n v="130000"/>
    <s v="B2C"/>
  </r>
  <r>
    <s v="688"/>
    <x v="19"/>
    <s v="December"/>
    <s v="2024"/>
    <s v="Dec-2024"/>
    <x v="5"/>
    <x v="0"/>
    <n v="4"/>
    <n v="200000"/>
    <n v="800000"/>
    <s v="B2B"/>
  </r>
  <r>
    <s v="690"/>
    <x v="20"/>
    <s v="December"/>
    <s v="2024"/>
    <s v="Dec-2024"/>
    <x v="44"/>
    <x v="3"/>
    <n v="1"/>
    <n v="55000"/>
    <n v="55000"/>
    <s v="B2C"/>
  </r>
  <r>
    <n v="693"/>
    <x v="21"/>
    <s v="January"/>
    <s v="2025"/>
    <s v="Jan-2025"/>
    <x v="45"/>
    <x v="5"/>
    <n v="6"/>
    <n v="70000"/>
    <n v="420000"/>
    <s v="B2C"/>
  </r>
  <r>
    <n v="693"/>
    <x v="21"/>
    <s v="January"/>
    <s v="2025"/>
    <s v="Jan-2025"/>
    <x v="45"/>
    <x v="4"/>
    <n v="1"/>
    <n v="100000"/>
    <n v="100000"/>
    <s v="B2C"/>
  </r>
  <r>
    <n v="694"/>
    <x v="22"/>
    <s v="January"/>
    <s v="2025"/>
    <s v="Jan-2025"/>
    <x v="38"/>
    <x v="0"/>
    <n v="1"/>
    <n v="200000"/>
    <n v="200000"/>
    <s v="B2B"/>
  </r>
  <r>
    <n v="695"/>
    <x v="21"/>
    <s v="January"/>
    <s v="2025"/>
    <s v="Jan-2025"/>
    <x v="46"/>
    <x v="0"/>
    <n v="4"/>
    <n v="200000"/>
    <n v="800000"/>
    <s v="B2C"/>
  </r>
  <r>
    <n v="695"/>
    <x v="21"/>
    <s v="January"/>
    <s v="2025"/>
    <s v="Jan-2025"/>
    <x v="46"/>
    <x v="4"/>
    <n v="4"/>
    <n v="100000"/>
    <n v="400000"/>
    <s v="B2C"/>
  </r>
  <r>
    <n v="696"/>
    <x v="22"/>
    <s v="January"/>
    <s v="2025"/>
    <s v="Jan-2025"/>
    <x v="47"/>
    <x v="5"/>
    <n v="1"/>
    <n v="70000"/>
    <n v="70000"/>
    <s v="B2C"/>
  </r>
  <r>
    <n v="697"/>
    <x v="22"/>
    <s v="January"/>
    <s v="2025"/>
    <s v="Jan-2025"/>
    <x v="48"/>
    <x v="5"/>
    <n v="1"/>
    <n v="70000"/>
    <n v="70000"/>
    <s v="B2C"/>
  </r>
  <r>
    <n v="698"/>
    <x v="23"/>
    <s v="January"/>
    <s v="2025"/>
    <s v="Jan-2025"/>
    <x v="0"/>
    <x v="0"/>
    <n v="2"/>
    <n v="200000"/>
    <n v="400000"/>
    <s v="B2C"/>
  </r>
  <r>
    <n v="699"/>
    <x v="22"/>
    <s v="January"/>
    <s v="2025"/>
    <s v="Jan-2025"/>
    <x v="49"/>
    <x v="3"/>
    <n v="1"/>
    <n v="55000"/>
    <n v="55000"/>
    <s v="B2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93DA03-7C89-4E2B-AFF7-B39AD7CCEBB9}" name="PivotTable7"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7">
  <location ref="D9:E12"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Sales Price" fld="1"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s>
  <pivotHierarchies count="14">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24 Hamper Sales Breakdown.xlsx!Festivesales">
        <x15:activeTabTopLevelEntity name="[Festiv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9F35F0-B966-4798-9511-6FEC7569ECFC}" name="PivotTable5"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D2:E6"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Sales Pric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24 Hamper Sales Breakdown.xlsx!Festivesales">
        <x15:activeTabTopLevelEntity name="[Festiv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2CB831-84FC-4FB1-A3AB-78F77B9E40CB}"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J9:K17" firstHeaderRow="1" firstDataRow="1" firstDataCol="1"/>
  <pivotFields count="11">
    <pivotField showAll="0"/>
    <pivotField numFmtId="14" showAll="0">
      <items count="25">
        <item x="0"/>
        <item x="1"/>
        <item x="2"/>
        <item x="3"/>
        <item x="4"/>
        <item x="5"/>
        <item x="6"/>
        <item x="7"/>
        <item x="8"/>
        <item x="9"/>
        <item x="10"/>
        <item x="11"/>
        <item x="12"/>
        <item x="13"/>
        <item x="14"/>
        <item x="15"/>
        <item x="16"/>
        <item x="17"/>
        <item x="18"/>
        <item x="19"/>
        <item x="20"/>
        <item x="22"/>
        <item x="23"/>
        <item x="21"/>
        <item t="default"/>
      </items>
    </pivotField>
    <pivotField showAll="0"/>
    <pivotField showAll="0"/>
    <pivotField showAll="0"/>
    <pivotField showAll="0">
      <items count="51">
        <item x="30"/>
        <item x="38"/>
        <item x="35"/>
        <item x="5"/>
        <item x="18"/>
        <item x="13"/>
        <item x="26"/>
        <item x="44"/>
        <item x="29"/>
        <item x="22"/>
        <item x="20"/>
        <item x="2"/>
        <item x="43"/>
        <item x="3"/>
        <item x="37"/>
        <item x="33"/>
        <item x="9"/>
        <item x="41"/>
        <item x="34"/>
        <item x="42"/>
        <item x="25"/>
        <item x="21"/>
        <item x="28"/>
        <item x="45"/>
        <item x="36"/>
        <item x="31"/>
        <item x="19"/>
        <item x="49"/>
        <item x="23"/>
        <item x="17"/>
        <item x="0"/>
        <item x="10"/>
        <item x="46"/>
        <item x="47"/>
        <item x="7"/>
        <item x="32"/>
        <item x="8"/>
        <item x="16"/>
        <item x="6"/>
        <item x="1"/>
        <item x="40"/>
        <item x="14"/>
        <item x="24"/>
        <item x="12"/>
        <item x="39"/>
        <item x="48"/>
        <item x="27"/>
        <item x="4"/>
        <item x="11"/>
        <item x="15"/>
        <item t="default"/>
      </items>
    </pivotField>
    <pivotField axis="axisRow" showAll="0" sortType="descending">
      <items count="8">
        <item x="3"/>
        <item x="6"/>
        <item x="5"/>
        <item x="0"/>
        <item x="4"/>
        <item x="2"/>
        <item x="1"/>
        <item t="default"/>
      </items>
      <autoSortScope>
        <pivotArea dataOnly="0" outline="0" fieldPosition="0">
          <references count="1">
            <reference field="4294967294" count="1" selected="0">
              <x v="0"/>
            </reference>
          </references>
        </pivotArea>
      </autoSortScope>
    </pivotField>
    <pivotField dataField="1" showAll="0"/>
    <pivotField numFmtId="4" showAll="0"/>
    <pivotField numFmtId="4" showAll="0"/>
    <pivotField showAll="0"/>
  </pivotFields>
  <rowFields count="1">
    <field x="6"/>
  </rowFields>
  <rowItems count="8">
    <i>
      <x v="3"/>
    </i>
    <i>
      <x/>
    </i>
    <i>
      <x v="2"/>
    </i>
    <i>
      <x v="4"/>
    </i>
    <i>
      <x v="6"/>
    </i>
    <i>
      <x v="5"/>
    </i>
    <i>
      <x v="1"/>
    </i>
    <i t="grand">
      <x/>
    </i>
  </rowItems>
  <colItems count="1">
    <i/>
  </colItems>
  <dataFields count="1">
    <dataField name="Sum of Quantity"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097D58-1C45-480B-9AF5-A0ECBEDFACA3}" name="PivotTable1"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7">
  <location ref="G9:H17" firstHeaderRow="1" firstDataRow="1" firstDataCol="1"/>
  <pivotFields count="3">
    <pivotField dataField="1" subtotalTop="0" showAll="0" defaultSubtotal="0"/>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8">
    <i>
      <x v="3"/>
    </i>
    <i>
      <x/>
    </i>
    <i>
      <x v="6"/>
    </i>
    <i>
      <x v="4"/>
    </i>
    <i>
      <x v="2"/>
    </i>
    <i>
      <x v="5"/>
    </i>
    <i>
      <x v="1"/>
    </i>
    <i t="grand">
      <x/>
    </i>
  </rowItems>
  <colItems count="1">
    <i/>
  </colItems>
  <dataFields count="1">
    <dataField name="Sum of Sales Price" fld="0" baseField="0" baseItem="0"/>
  </dataFields>
  <chartFormats count="2">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24 Hamper Sales Breakdown.xlsx!Festivesales">
        <x15:activeTabTopLevelEntity name="[Festiv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395392-F83B-44DA-A8F5-5445400180E4}"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D15:E21" firstHeaderRow="1" firstDataRow="1" firstDataCol="1"/>
  <pivotFields count="11">
    <pivotField showAll="0"/>
    <pivotField numFmtId="14" showAll="0">
      <items count="25">
        <item x="0"/>
        <item x="1"/>
        <item x="2"/>
        <item x="3"/>
        <item x="4"/>
        <item x="5"/>
        <item x="6"/>
        <item x="7"/>
        <item x="8"/>
        <item x="9"/>
        <item x="10"/>
        <item x="11"/>
        <item x="12"/>
        <item x="13"/>
        <item x="14"/>
        <item x="15"/>
        <item x="16"/>
        <item x="17"/>
        <item x="18"/>
        <item x="19"/>
        <item x="20"/>
        <item x="22"/>
        <item x="23"/>
        <item x="21"/>
        <item t="default"/>
      </items>
    </pivotField>
    <pivotField showAll="0"/>
    <pivotField showAll="0"/>
    <pivotField showAll="0"/>
    <pivotField showAll="0">
      <items count="51">
        <item x="30"/>
        <item x="38"/>
        <item x="35"/>
        <item x="5"/>
        <item x="18"/>
        <item x="13"/>
        <item x="26"/>
        <item x="44"/>
        <item x="29"/>
        <item x="22"/>
        <item x="20"/>
        <item x="2"/>
        <item x="43"/>
        <item x="3"/>
        <item x="37"/>
        <item x="33"/>
        <item x="9"/>
        <item x="41"/>
        <item x="34"/>
        <item x="42"/>
        <item x="25"/>
        <item x="21"/>
        <item x="28"/>
        <item x="45"/>
        <item x="36"/>
        <item x="31"/>
        <item x="19"/>
        <item x="49"/>
        <item x="23"/>
        <item x="17"/>
        <item x="0"/>
        <item x="10"/>
        <item x="46"/>
        <item x="47"/>
        <item x="7"/>
        <item x="32"/>
        <item x="8"/>
        <item x="16"/>
        <item x="6"/>
        <item x="1"/>
        <item x="40"/>
        <item x="14"/>
        <item x="24"/>
        <item x="12"/>
        <item x="39"/>
        <item x="48"/>
        <item x="27"/>
        <item x="4"/>
        <item x="11"/>
        <item x="15"/>
        <item t="default"/>
      </items>
    </pivotField>
    <pivotField axis="axisRow" showAll="0" measureFilter="1" sortType="descending">
      <items count="8">
        <item x="3"/>
        <item x="6"/>
        <item x="5"/>
        <item x="0"/>
        <item x="4"/>
        <item x="2"/>
        <item x="1"/>
        <item t="default"/>
      </items>
      <autoSortScope>
        <pivotArea dataOnly="0" outline="0" fieldPosition="0">
          <references count="1">
            <reference field="4294967294" count="1" selected="0">
              <x v="0"/>
            </reference>
          </references>
        </pivotArea>
      </autoSortScope>
    </pivotField>
    <pivotField showAll="0"/>
    <pivotField numFmtId="4" showAll="0"/>
    <pivotField dataField="1" numFmtId="4" showAll="0"/>
    <pivotField showAll="0"/>
  </pivotFields>
  <rowFields count="1">
    <field x="6"/>
  </rowFields>
  <rowItems count="6">
    <i>
      <x v="3"/>
    </i>
    <i>
      <x/>
    </i>
    <i>
      <x v="6"/>
    </i>
    <i>
      <x v="4"/>
    </i>
    <i>
      <x v="2"/>
    </i>
    <i t="grand">
      <x/>
    </i>
  </rowItems>
  <colItems count="1">
    <i/>
  </colItems>
  <dataFields count="1">
    <dataField name="Sum of Sales Price"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7978F7-8F93-409D-91E4-8AC636B426FA}"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9:B20" firstHeaderRow="1" firstDataRow="1" firstDataCol="1"/>
  <pivotFields count="11">
    <pivotField showAll="0"/>
    <pivotField numFmtId="14" showAll="0">
      <items count="25">
        <item x="0"/>
        <item x="1"/>
        <item x="2"/>
        <item x="3"/>
        <item x="4"/>
        <item x="5"/>
        <item x="6"/>
        <item x="7"/>
        <item x="8"/>
        <item x="9"/>
        <item x="10"/>
        <item x="11"/>
        <item x="12"/>
        <item x="13"/>
        <item x="14"/>
        <item x="15"/>
        <item x="16"/>
        <item x="17"/>
        <item x="18"/>
        <item x="19"/>
        <item x="20"/>
        <item x="22"/>
        <item x="23"/>
        <item x="21"/>
        <item t="default"/>
      </items>
    </pivotField>
    <pivotField showAll="0"/>
    <pivotField showAll="0"/>
    <pivotField showAll="0"/>
    <pivotField axis="axisRow" showAll="0" measureFilter="1" sortType="descending">
      <items count="51">
        <item x="30"/>
        <item x="38"/>
        <item x="35"/>
        <item x="5"/>
        <item x="18"/>
        <item x="13"/>
        <item x="26"/>
        <item x="44"/>
        <item x="29"/>
        <item x="22"/>
        <item x="20"/>
        <item x="2"/>
        <item x="43"/>
        <item x="3"/>
        <item x="37"/>
        <item x="33"/>
        <item x="9"/>
        <item x="41"/>
        <item x="34"/>
        <item x="42"/>
        <item x="25"/>
        <item x="21"/>
        <item x="28"/>
        <item x="45"/>
        <item x="36"/>
        <item x="31"/>
        <item x="19"/>
        <item x="49"/>
        <item x="23"/>
        <item x="17"/>
        <item x="0"/>
        <item x="10"/>
        <item x="46"/>
        <item x="47"/>
        <item x="7"/>
        <item x="32"/>
        <item x="8"/>
        <item x="16"/>
        <item x="6"/>
        <item x="1"/>
        <item x="40"/>
        <item x="14"/>
        <item x="24"/>
        <item x="12"/>
        <item x="39"/>
        <item x="48"/>
        <item x="27"/>
        <item x="4"/>
        <item x="11"/>
        <item x="15"/>
        <item t="default"/>
      </items>
      <autoSortScope>
        <pivotArea dataOnly="0" outline="0" fieldPosition="0">
          <references count="1">
            <reference field="4294967294" count="1" selected="0">
              <x v="0"/>
            </reference>
          </references>
        </pivotArea>
      </autoSortScope>
    </pivotField>
    <pivotField showAll="0"/>
    <pivotField dataField="1" showAll="0"/>
    <pivotField numFmtId="4" showAll="0"/>
    <pivotField numFmtId="4" showAll="0"/>
    <pivotField showAll="0"/>
  </pivotFields>
  <rowFields count="1">
    <field x="5"/>
  </rowFields>
  <rowItems count="11">
    <i>
      <x v="4"/>
    </i>
    <i>
      <x v="3"/>
    </i>
    <i>
      <x v="1"/>
    </i>
    <i>
      <x v="30"/>
    </i>
    <i>
      <x v="5"/>
    </i>
    <i>
      <x v="2"/>
    </i>
    <i>
      <x v="22"/>
    </i>
    <i>
      <x v="49"/>
    </i>
    <i>
      <x v="8"/>
    </i>
    <i>
      <x v="32"/>
    </i>
    <i t="grand">
      <x/>
    </i>
  </rowItems>
  <colItems count="1">
    <i/>
  </colItems>
  <dataFields count="1">
    <dataField name="Sum of Quantity"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801C38C-F76E-4666-B25C-8CF210F19A38}" sourceName="[Festivesales].[Product]">
  <pivotTables>
    <pivotTable tabId="2" name="PivotTable1"/>
    <pivotTable tabId="2" name="PivotTable5"/>
    <pivotTable tabId="2" name="PivotTable7"/>
  </pivotTables>
  <data>
    <olap pivotCacheId="2026951473">
      <levels count="2">
        <level uniqueName="[Festivesales].[Product].[(All)]" sourceCaption="(All)" count="0"/>
        <level uniqueName="[Festivesales].[Product].[Product]" sourceCaption="Product" count="7">
          <ranges>
            <range startItem="0">
              <i n="[Festivesales].[Product].&amp;[Compact]" c="Compact"/>
              <i n="[Festivesales].[Product].&amp;[Compact Meaty]" c="Compact Meaty"/>
              <i n="[Festivesales].[Product].&amp;[Compact Plus]" c="Compact Plus"/>
              <i n="[Festivesales].[Product].&amp;[Grand]" c="Grand"/>
              <i n="[Festivesales].[Product].&amp;[Robust]" c="Robust"/>
              <i n="[Festivesales].[Product].&amp;[Robust Meaty]" c="Robust Meaty"/>
              <i n="[Festivesales].[Product].&amp;[Super]" c="Super"/>
            </range>
          </ranges>
        </level>
      </levels>
      <selections count="1">
        <selection n="[Festivesales].[Produc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1" xr10:uid="{631740C5-1CBF-43AC-9B75-8E2A2EF43545}" sourceName="[Festivesales].[Sales Type]">
  <pivotTables>
    <pivotTable tabId="2" name="PivotTable7"/>
    <pivotTable tabId="2" name="PivotTable1"/>
    <pivotTable tabId="2" name="PivotTable5"/>
  </pivotTables>
  <data>
    <olap pivotCacheId="2026951473">
      <levels count="2">
        <level uniqueName="[Festivesales].[Sales Type].[(All)]" sourceCaption="(All)" count="0"/>
        <level uniqueName="[Festivesales].[Sales Type].[Sales Type]" sourceCaption="Sales Type" count="2">
          <ranges>
            <range startItem="0">
              <i n="[Festivesales].[Sales Type].&amp;[B2B]" c="B2B"/>
              <i n="[Festivesales].[Sales Type].&amp;[B2C]" c="B2C"/>
            </range>
          </ranges>
        </level>
      </levels>
      <selections count="1">
        <selection n="[Festivesales].[Sales 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 xr10:uid="{20BD98F2-C3D2-4B5B-A3BF-5F06E242EA30}" sourceName="[Festivesales].[Month-Year]">
  <pivotTables>
    <pivotTable tabId="2" name="PivotTable5"/>
    <pivotTable tabId="2" name="PivotTable1"/>
    <pivotTable tabId="2" name="PivotTable7"/>
  </pivotTables>
  <data>
    <olap pivotCacheId="2026951473">
      <levels count="2">
        <level uniqueName="[Festivesales].[Month-Year].[(All)]" sourceCaption="(All)" count="0"/>
        <level uniqueName="[Festivesales].[Month-Year].[Month-Year]" sourceCaption="Month-Year" count="3">
          <ranges>
            <range startItem="0">
              <i n="[Festivesales].[Month-Year].&amp;[Dec-2024]" c="Dec-2024"/>
              <i n="[Festivesales].[Month-Year].&amp;[Jan-2025]" c="Jan-2025"/>
              <i n="[Festivesales].[Month-Year].&amp;[Nov-2024]" c="Nov-2024"/>
            </range>
          </ranges>
        </level>
      </levels>
      <selections count="1">
        <selection n="[Festivesales].[Month-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AFAE0BBE-9AFF-4993-82AA-439E7300E8DA}" cache="Slicer_Product" caption="Product" level="1" style="SlicerStyleLight2" rowHeight="241300"/>
  <slicer name="Sales Type 1" xr10:uid="{F86EDD39-3C0A-4188-9E99-B17A5B6D0798}" cache="Slicer_Sales_Type1" caption="Sales Type" level="1" style="SlicerStyleLight2" rowHeight="241300"/>
  <slicer name="Month-Year" xr10:uid="{EB895782-A3D7-46C6-A739-2EB55629AE79}" cache="Slicer_Month_Year" caption="Month-Year" level="1"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80C009-45D5-4BEC-8257-9EAC5A615A90}" name="FestiveSales" displayName="FestiveSales" ref="A1:J91" totalsRowShown="0" headerRowDxfId="8">
  <autoFilter ref="A1:J91" xr:uid="{E080C009-45D5-4BEC-8257-9EAC5A615A90}"/>
  <tableColumns count="10">
    <tableColumn id="1" xr3:uid="{E8BD00AD-FD0F-4A58-B535-23A37E3E7D4B}" name="Invoice no." dataDxfId="7"/>
    <tableColumn id="2" xr3:uid="{5BBF7173-9E86-4C64-B50B-B293C0B7E075}" name="Date" dataDxfId="6"/>
    <tableColumn id="12" xr3:uid="{B86F6F5C-374D-46C0-B2D7-114B2F523DC8}" name="Month" dataDxfId="5">
      <calculatedColumnFormula>TEXT(FestiveSales[[#This Row],[Date]],"mmmm")</calculatedColumnFormula>
    </tableColumn>
    <tableColumn id="14" xr3:uid="{E19D7555-AA67-4699-A7EE-B307A432B562}" name="Month-Year" dataDxfId="4">
      <calculatedColumnFormula>TEXT(FestiveSales[[#This Row],[Date]],"mmm-yyy")</calculatedColumnFormula>
    </tableColumn>
    <tableColumn id="3" xr3:uid="{E043CB57-01C9-4D2B-91B9-ACA6484E741F}" name="Customer Name"/>
    <tableColumn id="4" xr3:uid="{861944A3-0A8E-48B2-A76B-47B8D801FD08}" name="Product"/>
    <tableColumn id="5" xr3:uid="{35B4399A-A9D5-4595-B2B7-3C35C719CF1B}" name="Quantity"/>
    <tableColumn id="6" xr3:uid="{525C1323-90BF-4D72-BD80-2420E2070266}" name="Unit Price" dataDxfId="3"/>
    <tableColumn id="7" xr3:uid="{D0600B59-BE17-4DDF-A3A4-92D6286D6FA9}" name="Sales Price" dataDxfId="2">
      <calculatedColumnFormula>G2*H2</calculatedColumnFormula>
    </tableColumn>
    <tableColumn id="15" xr3:uid="{BC312B15-49A9-41D0-8E06-4972678D6533}" name="Sales Type" dataDxfId="1"/>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EBB06-3545-4100-8E02-D5BCC9C8EA95}" name="Table2" displayName="Table2" ref="A1:B6" totalsRowShown="0" headerRowDxfId="0">
  <autoFilter ref="A1:B6" xr:uid="{616EBB06-3545-4100-8E02-D5BCC9C8EA95}"/>
  <tableColumns count="2">
    <tableColumn id="1" xr3:uid="{245FD2D7-C111-46AF-8451-6E90A971B6C8}" name="Metrics"/>
    <tableColumn id="2" xr3:uid="{C3214C97-13CA-480B-9536-44959E9AB998}" name="Value"/>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F8857A9-8EFC-4197-A781-4DBC64BAE0D0}" sourceName="Date">
  <pivotTables>
    <pivotTable tabId="2" name="PivotTable2"/>
    <pivotTable tabId="2" name="PivotTable4"/>
    <pivotTable tabId="2" name="PivotTable6"/>
  </pivotTables>
  <state minimalRefreshVersion="6" lastRefreshVersion="6" pivotCacheId="514852873"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CA566C3-CE25-4D90-9813-F5BF720C30C9}" cache="NativeTimeline_Date" caption="Date" level="2" selectionLevel="2" scrollPosition="2024-10-01T00:00:00" style="TimeSlicerStyleLight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300F-C442-4F28-9502-8605B830202E}">
  <dimension ref="A1:M91"/>
  <sheetViews>
    <sheetView workbookViewId="0"/>
  </sheetViews>
  <sheetFormatPr defaultRowHeight="14.5"/>
  <cols>
    <col min="1" max="1" width="11.90625" customWidth="1"/>
    <col min="2" max="3" width="11.6328125" customWidth="1"/>
    <col min="4" max="4" width="16.90625" customWidth="1"/>
    <col min="5" max="5" width="21.453125" style="4" customWidth="1"/>
    <col min="6" max="6" width="19.08984375" style="4" customWidth="1"/>
    <col min="7" max="7" width="10.1796875" style="4" customWidth="1"/>
    <col min="8" max="8" width="10.90625" style="4" customWidth="1"/>
    <col min="9" max="10" width="11.54296875" style="4" customWidth="1"/>
    <col min="11" max="11" width="11.6328125" customWidth="1"/>
  </cols>
  <sheetData>
    <row r="1" spans="1:12">
      <c r="A1" s="24" t="s">
        <v>73</v>
      </c>
      <c r="B1" s="25" t="s">
        <v>59</v>
      </c>
      <c r="C1" s="26" t="s">
        <v>110</v>
      </c>
      <c r="D1" s="26" t="s">
        <v>111</v>
      </c>
      <c r="E1" s="25" t="s">
        <v>0</v>
      </c>
      <c r="F1" s="26" t="s">
        <v>61</v>
      </c>
      <c r="G1" s="25" t="s">
        <v>60</v>
      </c>
      <c r="H1" s="27" t="s">
        <v>62</v>
      </c>
      <c r="I1" s="27" t="s">
        <v>63</v>
      </c>
      <c r="J1" s="27" t="s">
        <v>85</v>
      </c>
      <c r="K1" s="35" t="s">
        <v>59</v>
      </c>
      <c r="L1" s="32" t="s">
        <v>111</v>
      </c>
    </row>
    <row r="2" spans="1:12">
      <c r="A2" s="1">
        <v>612</v>
      </c>
      <c r="B2" s="2">
        <v>45600</v>
      </c>
      <c r="C2" s="2" t="str">
        <f>TEXT(FestiveSales[[#This Row],[Date]],"mmmm")</f>
        <v>November</v>
      </c>
      <c r="D2" s="2" t="str">
        <f>TEXT(FestiveSales[[#This Row],[Date]],"mmm-yyy")</f>
        <v>Nov-2024</v>
      </c>
      <c r="E2" s="3" t="s">
        <v>83</v>
      </c>
      <c r="F2" s="3" t="s">
        <v>65</v>
      </c>
      <c r="G2" s="3">
        <v>2</v>
      </c>
      <c r="H2" s="11">
        <v>200000</v>
      </c>
      <c r="I2" s="11">
        <f>G2*H2</f>
        <v>400000</v>
      </c>
      <c r="J2" s="11" t="s">
        <v>120</v>
      </c>
      <c r="K2" s="2">
        <v>45600</v>
      </c>
      <c r="L2" s="6" t="str">
        <f>TEXT(FestiveSales[[#This Row],[Date]],"mmm-yyy")</f>
        <v>Nov-2024</v>
      </c>
    </row>
    <row r="3" spans="1:12">
      <c r="A3" s="1">
        <v>612</v>
      </c>
      <c r="B3" s="2">
        <v>45600</v>
      </c>
      <c r="C3" s="2" t="str">
        <f>TEXT(FestiveSales[[#This Row],[Date]],"mmmm")</f>
        <v>November</v>
      </c>
      <c r="D3" s="2" t="str">
        <f>TEXT(FestiveSales[[#This Row],[Date]],"mmm-yyy")</f>
        <v>Nov-2024</v>
      </c>
      <c r="E3" s="3" t="s">
        <v>83</v>
      </c>
      <c r="F3" s="3" t="s">
        <v>71</v>
      </c>
      <c r="G3" s="3">
        <v>1</v>
      </c>
      <c r="H3" s="11">
        <v>180000</v>
      </c>
      <c r="I3" s="11">
        <f>G3*H3</f>
        <v>180000</v>
      </c>
      <c r="J3" s="11" t="s">
        <v>120</v>
      </c>
      <c r="K3" s="2">
        <v>45600</v>
      </c>
      <c r="L3" s="6" t="str">
        <f>TEXT(FestiveSales[[#This Row],[Date]],"mmm-yyy")</f>
        <v>Nov-2024</v>
      </c>
    </row>
    <row r="4" spans="1:12" ht="14.5" customHeight="1">
      <c r="A4" s="1">
        <v>612</v>
      </c>
      <c r="B4" s="2">
        <v>45600</v>
      </c>
      <c r="C4" s="2" t="str">
        <f>TEXT(FestiveSales[[#This Row],[Date]],"mmmm")</f>
        <v>November</v>
      </c>
      <c r="D4" s="2" t="str">
        <f>TEXT(FestiveSales[[#This Row],[Date]],"mmm-yyy")</f>
        <v>Nov-2024</v>
      </c>
      <c r="E4" s="3" t="s">
        <v>83</v>
      </c>
      <c r="F4" s="3" t="s">
        <v>72</v>
      </c>
      <c r="G4" s="3">
        <v>2</v>
      </c>
      <c r="H4" s="11">
        <v>110000</v>
      </c>
      <c r="I4" s="11">
        <f t="shared" ref="I4:I11" si="0">G4*H4</f>
        <v>220000</v>
      </c>
      <c r="J4" s="11" t="s">
        <v>120</v>
      </c>
      <c r="K4" s="2">
        <v>45600</v>
      </c>
      <c r="L4" s="6" t="str">
        <f>TEXT(FestiveSales[[#This Row],[Date]],"mmm-yyy")</f>
        <v>Nov-2024</v>
      </c>
    </row>
    <row r="5" spans="1:12">
      <c r="A5" s="1">
        <v>612</v>
      </c>
      <c r="B5" s="2">
        <v>45600</v>
      </c>
      <c r="C5" s="2" t="str">
        <f>TEXT(FestiveSales[[#This Row],[Date]],"mmmm")</f>
        <v>November</v>
      </c>
      <c r="D5" s="2" t="str">
        <f>TEXT(FestiveSales[[#This Row],[Date]],"mmm-yyy")</f>
        <v>Nov-2024</v>
      </c>
      <c r="E5" s="3" t="s">
        <v>83</v>
      </c>
      <c r="F5" s="3" t="s">
        <v>67</v>
      </c>
      <c r="G5" s="3">
        <v>8</v>
      </c>
      <c r="H5" s="8">
        <v>55000</v>
      </c>
      <c r="I5" s="11">
        <f t="shared" si="0"/>
        <v>440000</v>
      </c>
      <c r="J5" s="11" t="s">
        <v>120</v>
      </c>
      <c r="K5" s="2">
        <v>45600</v>
      </c>
      <c r="L5" s="6" t="str">
        <f>TEXT(FestiveSales[[#This Row],[Date]],"mmm-yyy")</f>
        <v>Nov-2024</v>
      </c>
    </row>
    <row r="6" spans="1:12">
      <c r="A6" s="1">
        <v>613</v>
      </c>
      <c r="B6" s="2">
        <v>45600</v>
      </c>
      <c r="C6" s="2" t="str">
        <f>TEXT(FestiveSales[[#This Row],[Date]],"mmmm")</f>
        <v>November</v>
      </c>
      <c r="D6" s="2" t="str">
        <f>TEXT(FestiveSales[[#This Row],[Date]],"mmm-yyy")</f>
        <v>Nov-2024</v>
      </c>
      <c r="E6" s="3" t="s">
        <v>75</v>
      </c>
      <c r="F6" s="3" t="s">
        <v>72</v>
      </c>
      <c r="G6" s="3">
        <v>1</v>
      </c>
      <c r="H6" s="11">
        <v>110000</v>
      </c>
      <c r="I6" s="11">
        <f t="shared" si="0"/>
        <v>110000</v>
      </c>
      <c r="J6" s="11" t="s">
        <v>120</v>
      </c>
      <c r="K6" s="2">
        <v>45600</v>
      </c>
      <c r="L6" s="6" t="str">
        <f>TEXT(FestiveSales[[#This Row],[Date]],"mmm-yyy")</f>
        <v>Nov-2024</v>
      </c>
    </row>
    <row r="7" spans="1:12">
      <c r="A7" s="1">
        <v>613</v>
      </c>
      <c r="B7" s="2">
        <v>45600</v>
      </c>
      <c r="C7" s="2" t="str">
        <f>TEXT(FestiveSales[[#This Row],[Date]],"mmmm")</f>
        <v>November</v>
      </c>
      <c r="D7" s="2" t="str">
        <f>TEXT(FestiveSales[[#This Row],[Date]],"mmm-yyy")</f>
        <v>Nov-2024</v>
      </c>
      <c r="E7" s="3" t="s">
        <v>75</v>
      </c>
      <c r="F7" s="3" t="s">
        <v>67</v>
      </c>
      <c r="G7" s="3">
        <v>1</v>
      </c>
      <c r="H7" s="8">
        <v>55000</v>
      </c>
      <c r="I7" s="11">
        <f t="shared" si="0"/>
        <v>55000</v>
      </c>
      <c r="J7" s="11" t="s">
        <v>120</v>
      </c>
      <c r="K7" s="2">
        <v>45600</v>
      </c>
      <c r="L7" s="6" t="str">
        <f>TEXT(FestiveSales[[#This Row],[Date]],"mmm-yyy")</f>
        <v>Nov-2024</v>
      </c>
    </row>
    <row r="8" spans="1:12">
      <c r="A8" s="1">
        <v>614</v>
      </c>
      <c r="B8" s="2">
        <v>45600</v>
      </c>
      <c r="C8" s="2" t="str">
        <f>TEXT(FestiveSales[[#This Row],[Date]],"mmmm")</f>
        <v>November</v>
      </c>
      <c r="D8" s="2" t="str">
        <f>TEXT(FestiveSales[[#This Row],[Date]],"mmm-yyy")</f>
        <v>Nov-2024</v>
      </c>
      <c r="E8" s="3" t="s">
        <v>76</v>
      </c>
      <c r="F8" s="3" t="s">
        <v>65</v>
      </c>
      <c r="G8" s="3">
        <v>1</v>
      </c>
      <c r="H8" s="11">
        <v>200000</v>
      </c>
      <c r="I8" s="11">
        <f t="shared" si="0"/>
        <v>200000</v>
      </c>
      <c r="J8" s="11" t="s">
        <v>120</v>
      </c>
      <c r="K8" s="2">
        <v>45600</v>
      </c>
      <c r="L8" s="6" t="str">
        <f>TEXT(FestiveSales[[#This Row],[Date]],"mmm-yyy")</f>
        <v>Nov-2024</v>
      </c>
    </row>
    <row r="9" spans="1:12">
      <c r="A9" s="1">
        <v>615</v>
      </c>
      <c r="B9" s="2">
        <v>45600</v>
      </c>
      <c r="C9" s="2" t="str">
        <f>TEXT(FestiveSales[[#This Row],[Date]],"mmmm")</f>
        <v>November</v>
      </c>
      <c r="D9" s="2" t="str">
        <f>TEXT(FestiveSales[[#This Row],[Date]],"mmm-yyy")</f>
        <v>Nov-2024</v>
      </c>
      <c r="E9" s="3" t="s">
        <v>78</v>
      </c>
      <c r="F9" s="3" t="s">
        <v>65</v>
      </c>
      <c r="G9" s="3">
        <v>1</v>
      </c>
      <c r="H9" s="11">
        <v>200000</v>
      </c>
      <c r="I9" s="11">
        <f t="shared" si="0"/>
        <v>200000</v>
      </c>
      <c r="J9" s="11" t="s">
        <v>120</v>
      </c>
      <c r="K9" s="2">
        <v>45600</v>
      </c>
      <c r="L9" s="6" t="str">
        <f>TEXT(FestiveSales[[#This Row],[Date]],"mmm-yyy")</f>
        <v>Nov-2024</v>
      </c>
    </row>
    <row r="10" spans="1:12">
      <c r="A10" s="1">
        <v>625</v>
      </c>
      <c r="B10" s="2">
        <v>45624</v>
      </c>
      <c r="C10" s="2" t="str">
        <f>TEXT(FestiveSales[[#This Row],[Date]],"mmmm")</f>
        <v>November</v>
      </c>
      <c r="D10" s="2" t="str">
        <f>TEXT(FestiveSales[[#This Row],[Date]],"mmm-yyy")</f>
        <v>Nov-2024</v>
      </c>
      <c r="E10" s="3" t="s">
        <v>77</v>
      </c>
      <c r="F10" s="3" t="s">
        <v>65</v>
      </c>
      <c r="G10" s="3">
        <v>1</v>
      </c>
      <c r="H10" s="11">
        <v>200000</v>
      </c>
      <c r="I10" s="11">
        <f t="shared" si="0"/>
        <v>200000</v>
      </c>
      <c r="J10" s="11" t="s">
        <v>120</v>
      </c>
      <c r="K10" s="2">
        <v>45624</v>
      </c>
      <c r="L10" s="6" t="str">
        <f>TEXT(FestiveSales[[#This Row],[Date]],"mmm-yyy")</f>
        <v>Nov-2024</v>
      </c>
    </row>
    <row r="11" spans="1:12">
      <c r="A11" s="1">
        <v>627</v>
      </c>
      <c r="B11" s="2">
        <v>45624</v>
      </c>
      <c r="C11" s="2" t="str">
        <f>TEXT(FestiveSales[[#This Row],[Date]],"mmmm")</f>
        <v>November</v>
      </c>
      <c r="D11" s="2" t="str">
        <f>TEXT(FestiveSales[[#This Row],[Date]],"mmm-yyy")</f>
        <v>Nov-2024</v>
      </c>
      <c r="E11" s="3" t="s">
        <v>57</v>
      </c>
      <c r="F11" s="3" t="s">
        <v>65</v>
      </c>
      <c r="G11" s="3">
        <v>36</v>
      </c>
      <c r="H11" s="11">
        <v>200000</v>
      </c>
      <c r="I11" s="11">
        <f t="shared" si="0"/>
        <v>7200000</v>
      </c>
      <c r="J11" s="11" t="s">
        <v>119</v>
      </c>
      <c r="K11" s="2">
        <v>45624</v>
      </c>
      <c r="L11" s="6" t="str">
        <f>TEXT(FestiveSales[[#This Row],[Date]],"mmm-yyy")</f>
        <v>Nov-2024</v>
      </c>
    </row>
    <row r="12" spans="1:12">
      <c r="A12" s="10" t="s">
        <v>1</v>
      </c>
      <c r="B12" s="6">
        <v>45628</v>
      </c>
      <c r="C12" s="6" t="str">
        <f>TEXT(FestiveSales[[#This Row],[Date]],"mmmm")</f>
        <v>December</v>
      </c>
      <c r="D12" s="6" t="str">
        <f>TEXT(FestiveSales[[#This Row],[Date]],"mmm-yyy")</f>
        <v>Dec-2024</v>
      </c>
      <c r="E12" s="7" t="s">
        <v>2</v>
      </c>
      <c r="F12" s="7" t="s">
        <v>65</v>
      </c>
      <c r="G12" s="7">
        <v>2</v>
      </c>
      <c r="H12" s="11">
        <v>200000</v>
      </c>
      <c r="I12" s="11">
        <f>G12*H12</f>
        <v>400000</v>
      </c>
      <c r="J12" s="11" t="s">
        <v>120</v>
      </c>
      <c r="K12" s="6">
        <v>45628</v>
      </c>
      <c r="L12" s="6" t="str">
        <f>TEXT(FestiveSales[[#This Row],[Date]],"mmm-yyy")</f>
        <v>Dec-2024</v>
      </c>
    </row>
    <row r="13" spans="1:12">
      <c r="A13" s="10" t="s">
        <v>1</v>
      </c>
      <c r="B13" s="6">
        <v>45628</v>
      </c>
      <c r="C13" s="6" t="str">
        <f>TEXT(FestiveSales[[#This Row],[Date]],"mmmm")</f>
        <v>December</v>
      </c>
      <c r="D13" s="6" t="str">
        <f>TEXT(FestiveSales[[#This Row],[Date]],"mmm-yyy")</f>
        <v>Dec-2024</v>
      </c>
      <c r="E13" s="7" t="s">
        <v>2</v>
      </c>
      <c r="F13" s="7" t="s">
        <v>66</v>
      </c>
      <c r="G13" s="7">
        <v>3</v>
      </c>
      <c r="H13" s="8">
        <v>100000</v>
      </c>
      <c r="I13" s="11">
        <f>G13*H13</f>
        <v>300000</v>
      </c>
      <c r="J13" s="11" t="s">
        <v>120</v>
      </c>
      <c r="K13" s="6">
        <v>45628</v>
      </c>
      <c r="L13" s="6" t="str">
        <f>TEXT(FestiveSales[[#This Row],[Date]],"mmm-yyy")</f>
        <v>Dec-2024</v>
      </c>
    </row>
    <row r="14" spans="1:12">
      <c r="A14" s="10" t="s">
        <v>1</v>
      </c>
      <c r="B14" s="6">
        <v>45628</v>
      </c>
      <c r="C14" s="6" t="str">
        <f>TEXT(FestiveSales[[#This Row],[Date]],"mmmm")</f>
        <v>December</v>
      </c>
      <c r="D14" s="6" t="str">
        <f>TEXT(FestiveSales[[#This Row],[Date]],"mmm-yyy")</f>
        <v>Dec-2024</v>
      </c>
      <c r="E14" s="7" t="s">
        <v>2</v>
      </c>
      <c r="F14" s="7" t="s">
        <v>64</v>
      </c>
      <c r="G14" s="7">
        <v>1</v>
      </c>
      <c r="H14" s="8">
        <v>70000</v>
      </c>
      <c r="I14" s="11">
        <f t="shared" ref="I14:I15" si="1">G14*H14</f>
        <v>70000</v>
      </c>
      <c r="J14" s="11" t="s">
        <v>120</v>
      </c>
      <c r="K14" s="6">
        <v>45628</v>
      </c>
      <c r="L14" s="6" t="str">
        <f>TEXT(FestiveSales[[#This Row],[Date]],"mmm-yyy")</f>
        <v>Dec-2024</v>
      </c>
    </row>
    <row r="15" spans="1:12">
      <c r="A15" s="10" t="s">
        <v>3</v>
      </c>
      <c r="B15" s="6">
        <v>45628</v>
      </c>
      <c r="C15" s="6" t="str">
        <f>TEXT(FestiveSales[[#This Row],[Date]],"mmmm")</f>
        <v>December</v>
      </c>
      <c r="D15" s="6" t="str">
        <f>TEXT(FestiveSales[[#This Row],[Date]],"mmm-yyy")</f>
        <v>Dec-2024</v>
      </c>
      <c r="E15" s="7" t="s">
        <v>4</v>
      </c>
      <c r="F15" s="7" t="s">
        <v>64</v>
      </c>
      <c r="G15" s="7">
        <v>1</v>
      </c>
      <c r="H15" s="8">
        <v>70000</v>
      </c>
      <c r="I15" s="11">
        <f t="shared" si="1"/>
        <v>70000</v>
      </c>
      <c r="J15" s="11" t="s">
        <v>120</v>
      </c>
      <c r="K15" s="6">
        <v>45628</v>
      </c>
      <c r="L15" s="6" t="str">
        <f>TEXT(FestiveSales[[#This Row],[Date]],"mmm-yyy")</f>
        <v>Dec-2024</v>
      </c>
    </row>
    <row r="16" spans="1:12">
      <c r="A16" s="10" t="s">
        <v>5</v>
      </c>
      <c r="B16" s="6">
        <v>45628</v>
      </c>
      <c r="C16" s="6" t="str">
        <f>TEXT(FestiveSales[[#This Row],[Date]],"mmmm")</f>
        <v>December</v>
      </c>
      <c r="D16" s="6" t="str">
        <f>TEXT(FestiveSales[[#This Row],[Date]],"mmm-yyy")</f>
        <v>Dec-2024</v>
      </c>
      <c r="E16" s="7" t="s">
        <v>91</v>
      </c>
      <c r="F16" s="7" t="s">
        <v>65</v>
      </c>
      <c r="G16" s="7">
        <v>1</v>
      </c>
      <c r="H16" s="11">
        <v>200000</v>
      </c>
      <c r="I16" s="11">
        <f>G16*H16</f>
        <v>200000</v>
      </c>
      <c r="J16" s="11" t="s">
        <v>120</v>
      </c>
      <c r="K16" s="6">
        <v>45628</v>
      </c>
      <c r="L16" s="6" t="str">
        <f>TEXT(FestiveSales[[#This Row],[Date]],"mmm-yyy")</f>
        <v>Dec-2024</v>
      </c>
    </row>
    <row r="17" spans="1:12">
      <c r="A17" s="10" t="s">
        <v>6</v>
      </c>
      <c r="B17" s="6">
        <v>45628</v>
      </c>
      <c r="C17" s="6" t="str">
        <f>TEXT(FestiveSales[[#This Row],[Date]],"mmmm")</f>
        <v>December</v>
      </c>
      <c r="D17" s="6" t="str">
        <f>TEXT(FestiveSales[[#This Row],[Date]],"mmm-yyy")</f>
        <v>Dec-2024</v>
      </c>
      <c r="E17" s="7" t="s">
        <v>90</v>
      </c>
      <c r="F17" s="7" t="s">
        <v>66</v>
      </c>
      <c r="G17" s="7">
        <v>1</v>
      </c>
      <c r="H17" s="8">
        <v>100000</v>
      </c>
      <c r="I17" s="11">
        <f>G17*H17</f>
        <v>100000</v>
      </c>
      <c r="J17" s="11" t="s">
        <v>120</v>
      </c>
      <c r="K17" s="6">
        <v>45628</v>
      </c>
      <c r="L17" s="6" t="str">
        <f>TEXT(FestiveSales[[#This Row],[Date]],"mmm-yyy")</f>
        <v>Dec-2024</v>
      </c>
    </row>
    <row r="18" spans="1:12">
      <c r="A18" s="10" t="s">
        <v>7</v>
      </c>
      <c r="B18" s="6">
        <v>45628</v>
      </c>
      <c r="C18" s="6" t="str">
        <f>TEXT(FestiveSales[[#This Row],[Date]],"mmmm")</f>
        <v>December</v>
      </c>
      <c r="D18" s="6" t="str">
        <f>TEXT(FestiveSales[[#This Row],[Date]],"mmm-yyy")</f>
        <v>Dec-2024</v>
      </c>
      <c r="E18" s="7" t="s">
        <v>89</v>
      </c>
      <c r="F18" s="7" t="s">
        <v>65</v>
      </c>
      <c r="G18" s="7">
        <v>1</v>
      </c>
      <c r="H18" s="11">
        <v>200000</v>
      </c>
      <c r="I18" s="11">
        <f t="shared" ref="I18:I23" si="2">G18*H18</f>
        <v>200000</v>
      </c>
      <c r="J18" s="11" t="s">
        <v>120</v>
      </c>
      <c r="K18" s="6">
        <v>45628</v>
      </c>
      <c r="L18" s="6" t="str">
        <f>TEXT(FestiveSales[[#This Row],[Date]],"mmm-yyy")</f>
        <v>Dec-2024</v>
      </c>
    </row>
    <row r="19" spans="1:12">
      <c r="A19" s="10" t="s">
        <v>8</v>
      </c>
      <c r="B19" s="9">
        <v>45628</v>
      </c>
      <c r="C19" s="9" t="str">
        <f>TEXT(FestiveSales[[#This Row],[Date]],"mmmm")</f>
        <v>December</v>
      </c>
      <c r="D19" s="9" t="str">
        <f>TEXT(FestiveSales[[#This Row],[Date]],"mmm-yyy")</f>
        <v>Dec-2024</v>
      </c>
      <c r="E19" s="7" t="s">
        <v>9</v>
      </c>
      <c r="F19" s="7" t="s">
        <v>65</v>
      </c>
      <c r="G19" s="7">
        <v>2</v>
      </c>
      <c r="H19" s="11">
        <v>200000</v>
      </c>
      <c r="I19" s="11">
        <f t="shared" si="2"/>
        <v>400000</v>
      </c>
      <c r="J19" s="11" t="s">
        <v>119</v>
      </c>
      <c r="K19" s="9">
        <v>45628</v>
      </c>
      <c r="L19" s="9" t="str">
        <f>TEXT(FestiveSales[[#This Row],[Date]],"mmm-yyy")</f>
        <v>Dec-2024</v>
      </c>
    </row>
    <row r="20" spans="1:12">
      <c r="A20" s="10" t="s">
        <v>10</v>
      </c>
      <c r="B20" s="6">
        <v>45629</v>
      </c>
      <c r="C20" s="6" t="str">
        <f>TEXT(FestiveSales[[#This Row],[Date]],"mmmm")</f>
        <v>December</v>
      </c>
      <c r="D20" s="6" t="str">
        <f>TEXT(FestiveSales[[#This Row],[Date]],"mmm-yyy")</f>
        <v>Dec-2024</v>
      </c>
      <c r="E20" s="7" t="s">
        <v>11</v>
      </c>
      <c r="F20" s="7" t="s">
        <v>67</v>
      </c>
      <c r="G20" s="7">
        <v>2</v>
      </c>
      <c r="H20" s="8">
        <v>55000</v>
      </c>
      <c r="I20" s="11">
        <f t="shared" si="2"/>
        <v>110000</v>
      </c>
      <c r="J20" s="11" t="s">
        <v>120</v>
      </c>
      <c r="K20" s="6">
        <v>45629</v>
      </c>
      <c r="L20" s="6" t="str">
        <f>TEXT(FestiveSales[[#This Row],[Date]],"mmm-yyy")</f>
        <v>Dec-2024</v>
      </c>
    </row>
    <row r="21" spans="1:12">
      <c r="A21" s="10" t="s">
        <v>68</v>
      </c>
      <c r="B21" s="6">
        <v>45629</v>
      </c>
      <c r="C21" s="6" t="str">
        <f>TEXT(FestiveSales[[#This Row],[Date]],"mmmm")</f>
        <v>December</v>
      </c>
      <c r="D21" s="6" t="str">
        <f>TEXT(FestiveSales[[#This Row],[Date]],"mmm-yyy")</f>
        <v>Dec-2024</v>
      </c>
      <c r="E21" s="7" t="s">
        <v>12</v>
      </c>
      <c r="F21" s="7" t="s">
        <v>65</v>
      </c>
      <c r="G21" s="7">
        <v>2</v>
      </c>
      <c r="H21" s="11">
        <v>200000</v>
      </c>
      <c r="I21" s="11">
        <f t="shared" si="2"/>
        <v>400000</v>
      </c>
      <c r="J21" s="11" t="s">
        <v>119</v>
      </c>
      <c r="K21" s="6">
        <v>45629</v>
      </c>
      <c r="L21" s="6" t="str">
        <f>TEXT(FestiveSales[[#This Row],[Date]],"mmm-yyy")</f>
        <v>Dec-2024</v>
      </c>
    </row>
    <row r="22" spans="1:12">
      <c r="A22" s="10" t="s">
        <v>68</v>
      </c>
      <c r="B22" s="6">
        <v>45629</v>
      </c>
      <c r="C22" s="6" t="str">
        <f>TEXT(FestiveSales[[#This Row],[Date]],"mmmm")</f>
        <v>December</v>
      </c>
      <c r="D22" s="6" t="str">
        <f>TEXT(FestiveSales[[#This Row],[Date]],"mmm-yyy")</f>
        <v>Dec-2024</v>
      </c>
      <c r="E22" s="7" t="s">
        <v>12</v>
      </c>
      <c r="F22" s="7" t="s">
        <v>66</v>
      </c>
      <c r="G22" s="7">
        <v>4</v>
      </c>
      <c r="H22" s="8">
        <v>100000</v>
      </c>
      <c r="I22" s="11">
        <f t="shared" si="2"/>
        <v>400000</v>
      </c>
      <c r="J22" s="11" t="s">
        <v>119</v>
      </c>
      <c r="K22" s="6">
        <v>45629</v>
      </c>
      <c r="L22" s="6" t="str">
        <f>TEXT(FestiveSales[[#This Row],[Date]],"mmm-yyy")</f>
        <v>Dec-2024</v>
      </c>
    </row>
    <row r="23" spans="1:12">
      <c r="A23" s="10" t="s">
        <v>68</v>
      </c>
      <c r="B23" s="6">
        <v>45629</v>
      </c>
      <c r="C23" s="6" t="str">
        <f>TEXT(FestiveSales[[#This Row],[Date]],"mmmm")</f>
        <v>December</v>
      </c>
      <c r="D23" s="6" t="str">
        <f>TEXT(FestiveSales[[#This Row],[Date]],"mmm-yyy")</f>
        <v>Dec-2024</v>
      </c>
      <c r="E23" s="7" t="s">
        <v>12</v>
      </c>
      <c r="F23" s="7" t="s">
        <v>67</v>
      </c>
      <c r="G23" s="7">
        <v>6</v>
      </c>
      <c r="H23" s="8">
        <v>55000</v>
      </c>
      <c r="I23" s="11">
        <f t="shared" si="2"/>
        <v>330000</v>
      </c>
      <c r="J23" s="11" t="s">
        <v>119</v>
      </c>
      <c r="K23" s="6">
        <v>45629</v>
      </c>
      <c r="L23" s="6" t="str">
        <f>TEXT(FestiveSales[[#This Row],[Date]],"mmm-yyy")</f>
        <v>Dec-2024</v>
      </c>
    </row>
    <row r="24" spans="1:12">
      <c r="A24" s="10" t="s">
        <v>69</v>
      </c>
      <c r="B24" s="6">
        <v>45629</v>
      </c>
      <c r="C24" s="6" t="str">
        <f>TEXT(FestiveSales[[#This Row],[Date]],"mmmm")</f>
        <v>December</v>
      </c>
      <c r="D24" s="6" t="str">
        <f>TEXT(FestiveSales[[#This Row],[Date]],"mmm-yyy")</f>
        <v>Dec-2024</v>
      </c>
      <c r="E24" s="7" t="s">
        <v>86</v>
      </c>
      <c r="F24" s="7" t="s">
        <v>64</v>
      </c>
      <c r="G24" s="7">
        <v>1</v>
      </c>
      <c r="H24" s="8">
        <v>70000</v>
      </c>
      <c r="I24" s="11">
        <f>G24*H24</f>
        <v>70000</v>
      </c>
      <c r="J24" s="11" t="s">
        <v>120</v>
      </c>
      <c r="K24" s="6">
        <v>45629</v>
      </c>
      <c r="L24" s="6" t="str">
        <f>TEXT(FestiveSales[[#This Row],[Date]],"mmm-yyy")</f>
        <v>Dec-2024</v>
      </c>
    </row>
    <row r="25" spans="1:12">
      <c r="A25" s="10" t="s">
        <v>70</v>
      </c>
      <c r="B25" s="6">
        <v>45632</v>
      </c>
      <c r="C25" s="6" t="str">
        <f>TEXT(FestiveSales[[#This Row],[Date]],"mmmm")</f>
        <v>December</v>
      </c>
      <c r="D25" s="6" t="str">
        <f>TEXT(FestiveSales[[#This Row],[Date]],"mmm-yyy")</f>
        <v>Dec-2024</v>
      </c>
      <c r="E25" s="7" t="s">
        <v>13</v>
      </c>
      <c r="F25" s="7" t="s">
        <v>71</v>
      </c>
      <c r="G25" s="7">
        <v>2</v>
      </c>
      <c r="H25" s="11">
        <v>180000</v>
      </c>
      <c r="I25" s="11">
        <f>G25*H25</f>
        <v>360000</v>
      </c>
      <c r="J25" s="11" t="s">
        <v>120</v>
      </c>
      <c r="K25" s="6">
        <v>45632</v>
      </c>
      <c r="L25" s="6" t="str">
        <f>TEXT(FestiveSales[[#This Row],[Date]],"mmm-yyy")</f>
        <v>Dec-2024</v>
      </c>
    </row>
    <row r="26" spans="1:12">
      <c r="A26" s="10" t="s">
        <v>70</v>
      </c>
      <c r="B26" s="6">
        <v>45632</v>
      </c>
      <c r="C26" s="6" t="str">
        <f>TEXT(FestiveSales[[#This Row],[Date]],"mmmm")</f>
        <v>December</v>
      </c>
      <c r="D26" s="6" t="str">
        <f>TEXT(FestiveSales[[#This Row],[Date]],"mmm-yyy")</f>
        <v>Dec-2024</v>
      </c>
      <c r="E26" s="7" t="s">
        <v>13</v>
      </c>
      <c r="F26" s="7" t="s">
        <v>66</v>
      </c>
      <c r="G26" s="7">
        <v>1</v>
      </c>
      <c r="H26" s="8">
        <v>100000</v>
      </c>
      <c r="I26" s="11">
        <f>G26*H26</f>
        <v>100000</v>
      </c>
      <c r="J26" s="11" t="s">
        <v>120</v>
      </c>
      <c r="K26" s="6">
        <v>45632</v>
      </c>
      <c r="L26" s="6" t="str">
        <f>TEXT(FestiveSales[[#This Row],[Date]],"mmm-yyy")</f>
        <v>Dec-2024</v>
      </c>
    </row>
    <row r="27" spans="1:12">
      <c r="A27" s="10" t="s">
        <v>70</v>
      </c>
      <c r="B27" s="6">
        <v>45632</v>
      </c>
      <c r="C27" s="6" t="str">
        <f>TEXT(FestiveSales[[#This Row],[Date]],"mmmm")</f>
        <v>December</v>
      </c>
      <c r="D27" s="6" t="str">
        <f>TEXT(FestiveSales[[#This Row],[Date]],"mmm-yyy")</f>
        <v>Dec-2024</v>
      </c>
      <c r="E27" s="7" t="s">
        <v>13</v>
      </c>
      <c r="F27" s="7" t="s">
        <v>67</v>
      </c>
      <c r="G27" s="7">
        <v>4</v>
      </c>
      <c r="H27" s="8">
        <v>55000</v>
      </c>
      <c r="I27" s="11">
        <f t="shared" ref="I27" si="3">G27*H27</f>
        <v>220000</v>
      </c>
      <c r="J27" s="11" t="s">
        <v>120</v>
      </c>
      <c r="K27" s="6">
        <v>45632</v>
      </c>
      <c r="L27" s="6" t="str">
        <f>TEXT(FestiveSales[[#This Row],[Date]],"mmm-yyy")</f>
        <v>Dec-2024</v>
      </c>
    </row>
    <row r="28" spans="1:12">
      <c r="A28" s="10" t="s">
        <v>14</v>
      </c>
      <c r="B28" s="6">
        <v>45633</v>
      </c>
      <c r="C28" s="6" t="str">
        <f>TEXT(FestiveSales[[#This Row],[Date]],"mmmm")</f>
        <v>December</v>
      </c>
      <c r="D28" s="6" t="str">
        <f>TEXT(FestiveSales[[#This Row],[Date]],"mmm-yyy")</f>
        <v>Dec-2024</v>
      </c>
      <c r="E28" s="7" t="s">
        <v>87</v>
      </c>
      <c r="F28" s="7" t="s">
        <v>64</v>
      </c>
      <c r="G28" s="7">
        <v>1</v>
      </c>
      <c r="H28" s="8">
        <v>70000</v>
      </c>
      <c r="I28" s="11">
        <f>G28*H28</f>
        <v>70000</v>
      </c>
      <c r="J28" s="11" t="s">
        <v>120</v>
      </c>
      <c r="K28" s="6">
        <v>45633</v>
      </c>
      <c r="L28" s="6" t="str">
        <f>TEXT(FestiveSales[[#This Row],[Date]],"mmm-yyy")</f>
        <v>Dec-2024</v>
      </c>
    </row>
    <row r="29" spans="1:12">
      <c r="A29" s="10" t="s">
        <v>15</v>
      </c>
      <c r="B29" s="6">
        <v>45633</v>
      </c>
      <c r="C29" s="6" t="str">
        <f>TEXT(FestiveSales[[#This Row],[Date]],"mmmm")</f>
        <v>December</v>
      </c>
      <c r="D29" s="6" t="str">
        <f>TEXT(FestiveSales[[#This Row],[Date]],"mmm-yyy")</f>
        <v>Dec-2024</v>
      </c>
      <c r="E29" s="7" t="s">
        <v>88</v>
      </c>
      <c r="F29" s="7" t="s">
        <v>64</v>
      </c>
      <c r="G29" s="7">
        <v>1</v>
      </c>
      <c r="H29" s="8">
        <v>70000</v>
      </c>
      <c r="I29" s="11">
        <f>G29*H29</f>
        <v>70000</v>
      </c>
      <c r="J29" s="11" t="s">
        <v>120</v>
      </c>
      <c r="K29" s="6">
        <v>45633</v>
      </c>
      <c r="L29" s="6" t="str">
        <f>TEXT(FestiveSales[[#This Row],[Date]],"mmm-yyy")</f>
        <v>Dec-2024</v>
      </c>
    </row>
    <row r="30" spans="1:12">
      <c r="A30" s="10" t="s">
        <v>16</v>
      </c>
      <c r="B30" s="6">
        <v>45635</v>
      </c>
      <c r="C30" s="6" t="str">
        <f>TEXT(FestiveSales[[#This Row],[Date]],"mmmm")</f>
        <v>December</v>
      </c>
      <c r="D30" s="6" t="str">
        <f>TEXT(FestiveSales[[#This Row],[Date]],"mmm-yyy")</f>
        <v>Dec-2024</v>
      </c>
      <c r="E30" s="7" t="s">
        <v>17</v>
      </c>
      <c r="F30" s="7" t="s">
        <v>65</v>
      </c>
      <c r="G30" s="7">
        <v>2</v>
      </c>
      <c r="H30" s="11">
        <v>200000</v>
      </c>
      <c r="I30" s="11">
        <f>G30*H30</f>
        <v>400000</v>
      </c>
      <c r="J30" s="11" t="s">
        <v>119</v>
      </c>
      <c r="K30" s="6">
        <v>45635</v>
      </c>
      <c r="L30" s="6" t="str">
        <f>TEXT(FestiveSales[[#This Row],[Date]],"mmm-yyy")</f>
        <v>Dec-2024</v>
      </c>
    </row>
    <row r="31" spans="1:12">
      <c r="A31" s="10" t="s">
        <v>16</v>
      </c>
      <c r="B31" s="6">
        <v>45635</v>
      </c>
      <c r="C31" s="6" t="str">
        <f>TEXT(FestiveSales[[#This Row],[Date]],"mmmm")</f>
        <v>December</v>
      </c>
      <c r="D31" s="6" t="str">
        <f>TEXT(FestiveSales[[#This Row],[Date]],"mmm-yyy")</f>
        <v>Dec-2024</v>
      </c>
      <c r="E31" s="7" t="s">
        <v>17</v>
      </c>
      <c r="F31" s="7" t="s">
        <v>71</v>
      </c>
      <c r="G31" s="7">
        <v>2</v>
      </c>
      <c r="H31" s="11">
        <v>180000</v>
      </c>
      <c r="I31" s="11">
        <f>G31*H31</f>
        <v>360000</v>
      </c>
      <c r="J31" s="11" t="s">
        <v>119</v>
      </c>
      <c r="K31" s="6">
        <v>45635</v>
      </c>
      <c r="L31" s="6" t="str">
        <f>TEXT(FestiveSales[[#This Row],[Date]],"mmm-yyy")</f>
        <v>Dec-2024</v>
      </c>
    </row>
    <row r="32" spans="1:12">
      <c r="A32" s="10" t="s">
        <v>16</v>
      </c>
      <c r="B32" s="6">
        <v>45635</v>
      </c>
      <c r="C32" s="6" t="str">
        <f>TEXT(FestiveSales[[#This Row],[Date]],"mmmm")</f>
        <v>December</v>
      </c>
      <c r="D32" s="6" t="str">
        <f>TEXT(FestiveSales[[#This Row],[Date]],"mmm-yyy")</f>
        <v>Dec-2024</v>
      </c>
      <c r="E32" s="7" t="s">
        <v>17</v>
      </c>
      <c r="F32" s="7" t="s">
        <v>66</v>
      </c>
      <c r="G32" s="7">
        <v>3</v>
      </c>
      <c r="H32" s="8">
        <v>100000</v>
      </c>
      <c r="I32" s="11">
        <f t="shared" ref="I32:I37" si="4">G32*H32</f>
        <v>300000</v>
      </c>
      <c r="J32" s="11" t="s">
        <v>119</v>
      </c>
      <c r="K32" s="6">
        <v>45635</v>
      </c>
      <c r="L32" s="6" t="str">
        <f>TEXT(FestiveSales[[#This Row],[Date]],"mmm-yyy")</f>
        <v>Dec-2024</v>
      </c>
    </row>
    <row r="33" spans="1:12">
      <c r="A33" s="10" t="s">
        <v>16</v>
      </c>
      <c r="B33" s="6">
        <v>45635</v>
      </c>
      <c r="C33" s="6" t="str">
        <f>TEXT(FestiveSales[[#This Row],[Date]],"mmmm")</f>
        <v>December</v>
      </c>
      <c r="D33" s="6" t="str">
        <f>TEXT(FestiveSales[[#This Row],[Date]],"mmm-yyy")</f>
        <v>Dec-2024</v>
      </c>
      <c r="E33" s="7" t="s">
        <v>17</v>
      </c>
      <c r="F33" s="7" t="s">
        <v>64</v>
      </c>
      <c r="G33" s="7">
        <v>14</v>
      </c>
      <c r="H33" s="8">
        <v>70000</v>
      </c>
      <c r="I33" s="11">
        <f t="shared" si="4"/>
        <v>980000</v>
      </c>
      <c r="J33" s="11" t="s">
        <v>119</v>
      </c>
      <c r="K33" s="6">
        <v>45635</v>
      </c>
      <c r="L33" s="6" t="str">
        <f>TEXT(FestiveSales[[#This Row],[Date]],"mmm-yyy")</f>
        <v>Dec-2024</v>
      </c>
    </row>
    <row r="34" spans="1:12">
      <c r="A34" s="10" t="s">
        <v>16</v>
      </c>
      <c r="B34" s="6">
        <v>45635</v>
      </c>
      <c r="C34" s="6" t="str">
        <f>TEXT(FestiveSales[[#This Row],[Date]],"mmmm")</f>
        <v>December</v>
      </c>
      <c r="D34" s="6" t="str">
        <f>TEXT(FestiveSales[[#This Row],[Date]],"mmm-yyy")</f>
        <v>Dec-2024</v>
      </c>
      <c r="E34" s="7" t="s">
        <v>17</v>
      </c>
      <c r="F34" s="7" t="s">
        <v>67</v>
      </c>
      <c r="G34" s="7">
        <v>29</v>
      </c>
      <c r="H34" s="8">
        <v>55000</v>
      </c>
      <c r="I34" s="11">
        <f t="shared" si="4"/>
        <v>1595000</v>
      </c>
      <c r="J34" s="11" t="s">
        <v>119</v>
      </c>
      <c r="K34" s="6">
        <v>45635</v>
      </c>
      <c r="L34" s="6" t="str">
        <f>TEXT(FestiveSales[[#This Row],[Date]],"mmm-yyy")</f>
        <v>Dec-2024</v>
      </c>
    </row>
    <row r="35" spans="1:12">
      <c r="A35" s="10" t="s">
        <v>18</v>
      </c>
      <c r="B35" s="6">
        <v>45635</v>
      </c>
      <c r="C35" s="6" t="str">
        <f>TEXT(FestiveSales[[#This Row],[Date]],"mmmm")</f>
        <v>December</v>
      </c>
      <c r="D35" s="6" t="str">
        <f>TEXT(FestiveSales[[#This Row],[Date]],"mmm-yyy")</f>
        <v>Dec-2024</v>
      </c>
      <c r="E35" s="7" t="s">
        <v>92</v>
      </c>
      <c r="F35" s="7" t="s">
        <v>67</v>
      </c>
      <c r="G35" s="7">
        <v>2</v>
      </c>
      <c r="H35" s="8">
        <v>55000</v>
      </c>
      <c r="I35" s="11">
        <f t="shared" si="4"/>
        <v>110000</v>
      </c>
      <c r="J35" s="11" t="s">
        <v>120</v>
      </c>
      <c r="K35" s="6">
        <v>45635</v>
      </c>
      <c r="L35" s="6" t="str">
        <f>TEXT(FestiveSales[[#This Row],[Date]],"mmm-yyy")</f>
        <v>Dec-2024</v>
      </c>
    </row>
    <row r="36" spans="1:12">
      <c r="A36" s="10" t="s">
        <v>19</v>
      </c>
      <c r="B36" s="6">
        <v>45636</v>
      </c>
      <c r="C36" s="6" t="str">
        <f>TEXT(FestiveSales[[#This Row],[Date]],"mmmm")</f>
        <v>December</v>
      </c>
      <c r="D36" s="6" t="str">
        <f>TEXT(FestiveSales[[#This Row],[Date]],"mmm-yyy")</f>
        <v>Dec-2024</v>
      </c>
      <c r="E36" s="7" t="s">
        <v>20</v>
      </c>
      <c r="F36" s="7" t="s">
        <v>65</v>
      </c>
      <c r="G36" s="7">
        <v>1</v>
      </c>
      <c r="H36" s="11">
        <v>200000</v>
      </c>
      <c r="I36" s="11">
        <f t="shared" si="4"/>
        <v>200000</v>
      </c>
      <c r="J36" s="11" t="s">
        <v>120</v>
      </c>
      <c r="K36" s="6">
        <v>45636</v>
      </c>
      <c r="L36" s="6" t="str">
        <f>TEXT(FestiveSales[[#This Row],[Date]],"mmm-yyy")</f>
        <v>Dec-2024</v>
      </c>
    </row>
    <row r="37" spans="1:12">
      <c r="A37" s="10" t="s">
        <v>19</v>
      </c>
      <c r="B37" s="6">
        <v>45636</v>
      </c>
      <c r="C37" s="6" t="str">
        <f>TEXT(FestiveSales[[#This Row],[Date]],"mmmm")</f>
        <v>December</v>
      </c>
      <c r="D37" s="6" t="str">
        <f>TEXT(FestiveSales[[#This Row],[Date]],"mmm-yyy")</f>
        <v>Dec-2024</v>
      </c>
      <c r="E37" s="7" t="s">
        <v>20</v>
      </c>
      <c r="F37" s="7" t="s">
        <v>66</v>
      </c>
      <c r="G37" s="7">
        <v>2</v>
      </c>
      <c r="H37" s="8">
        <v>100000</v>
      </c>
      <c r="I37" s="11">
        <f t="shared" si="4"/>
        <v>200000</v>
      </c>
      <c r="J37" s="11" t="s">
        <v>120</v>
      </c>
      <c r="K37" s="6">
        <v>45636</v>
      </c>
      <c r="L37" s="6" t="str">
        <f>TEXT(FestiveSales[[#This Row],[Date]],"mmm-yyy")</f>
        <v>Dec-2024</v>
      </c>
    </row>
    <row r="38" spans="1:12">
      <c r="A38" s="10" t="s">
        <v>21</v>
      </c>
      <c r="B38" s="6">
        <v>45636</v>
      </c>
      <c r="C38" s="6" t="str">
        <f>TEXT(FestiveSales[[#This Row],[Date]],"mmmm")</f>
        <v>December</v>
      </c>
      <c r="D38" s="6" t="str">
        <f>TEXT(FestiveSales[[#This Row],[Date]],"mmm-yyy")</f>
        <v>Dec-2024</v>
      </c>
      <c r="E38" s="7" t="s">
        <v>109</v>
      </c>
      <c r="F38" s="7" t="s">
        <v>66</v>
      </c>
      <c r="G38" s="7">
        <v>1</v>
      </c>
      <c r="H38" s="8">
        <v>100000</v>
      </c>
      <c r="I38" s="11">
        <f>G38*H38</f>
        <v>100000</v>
      </c>
      <c r="J38" s="11" t="s">
        <v>120</v>
      </c>
      <c r="K38" s="6">
        <v>45636</v>
      </c>
      <c r="L38" s="6" t="str">
        <f>TEXT(FestiveSales[[#This Row],[Date]],"mmm-yyy")</f>
        <v>Dec-2024</v>
      </c>
    </row>
    <row r="39" spans="1:12">
      <c r="A39" s="10" t="s">
        <v>22</v>
      </c>
      <c r="B39" s="6">
        <v>45636</v>
      </c>
      <c r="C39" s="6" t="str">
        <f>TEXT(FestiveSales[[#This Row],[Date]],"mmmm")</f>
        <v>December</v>
      </c>
      <c r="D39" s="6" t="str">
        <f>TEXT(FestiveSales[[#This Row],[Date]],"mmm-yyy")</f>
        <v>Dec-2024</v>
      </c>
      <c r="E39" s="7" t="s">
        <v>108</v>
      </c>
      <c r="F39" s="7" t="s">
        <v>72</v>
      </c>
      <c r="G39" s="7">
        <v>1</v>
      </c>
      <c r="H39" s="11">
        <v>110000</v>
      </c>
      <c r="I39" s="11">
        <f>G39*H39</f>
        <v>110000</v>
      </c>
      <c r="J39" s="11" t="s">
        <v>120</v>
      </c>
      <c r="K39" s="6">
        <v>45636</v>
      </c>
      <c r="L39" s="6" t="str">
        <f>TEXT(FestiveSales[[#This Row],[Date]],"mmm-yyy")</f>
        <v>Dec-2024</v>
      </c>
    </row>
    <row r="40" spans="1:12">
      <c r="A40" s="10" t="s">
        <v>23</v>
      </c>
      <c r="B40" s="6">
        <v>45636</v>
      </c>
      <c r="C40" s="6" t="str">
        <f>TEXT(FestiveSales[[#This Row],[Date]],"mmmm")</f>
        <v>December</v>
      </c>
      <c r="D40" s="6" t="str">
        <f>TEXT(FestiveSales[[#This Row],[Date]],"mmm-yyy")</f>
        <v>Dec-2024</v>
      </c>
      <c r="E40" s="7" t="s">
        <v>24</v>
      </c>
      <c r="F40" s="7" t="s">
        <v>67</v>
      </c>
      <c r="G40" s="7">
        <v>1</v>
      </c>
      <c r="H40" s="8">
        <v>55000</v>
      </c>
      <c r="I40" s="11">
        <f>G40*H40</f>
        <v>55000</v>
      </c>
      <c r="J40" s="11" t="s">
        <v>120</v>
      </c>
      <c r="K40" s="6">
        <v>45636</v>
      </c>
      <c r="L40" s="6" t="str">
        <f>TEXT(FestiveSales[[#This Row],[Date]],"mmm-yyy")</f>
        <v>Dec-2024</v>
      </c>
    </row>
    <row r="41" spans="1:12">
      <c r="A41" s="10" t="s">
        <v>25</v>
      </c>
      <c r="B41" s="6">
        <v>45637</v>
      </c>
      <c r="C41" s="6" t="str">
        <f>TEXT(FestiveSales[[#This Row],[Date]],"mmmm")</f>
        <v>December</v>
      </c>
      <c r="D41" s="6" t="str">
        <f>TEXT(FestiveSales[[#This Row],[Date]],"mmm-yyy")</f>
        <v>Dec-2024</v>
      </c>
      <c r="E41" s="7" t="s">
        <v>26</v>
      </c>
      <c r="F41" s="7" t="s">
        <v>67</v>
      </c>
      <c r="G41" s="7">
        <v>1</v>
      </c>
      <c r="H41" s="8">
        <v>55000</v>
      </c>
      <c r="I41" s="11">
        <f t="shared" ref="I41:I42" si="5">G41*H41</f>
        <v>55000</v>
      </c>
      <c r="J41" s="11" t="s">
        <v>120</v>
      </c>
      <c r="K41" s="6">
        <v>45637</v>
      </c>
      <c r="L41" s="6" t="str">
        <f>TEXT(FestiveSales[[#This Row],[Date]],"mmm-yyy")</f>
        <v>Dec-2024</v>
      </c>
    </row>
    <row r="42" spans="1:12">
      <c r="A42" s="10" t="s">
        <v>25</v>
      </c>
      <c r="B42" s="6">
        <v>45637</v>
      </c>
      <c r="C42" s="6" t="str">
        <f>TEXT(FestiveSales[[#This Row],[Date]],"mmmm")</f>
        <v>December</v>
      </c>
      <c r="D42" s="6" t="str">
        <f>TEXT(FestiveSales[[#This Row],[Date]],"mmm-yyy")</f>
        <v>Dec-2024</v>
      </c>
      <c r="E42" s="7" t="s">
        <v>26</v>
      </c>
      <c r="F42" s="7" t="s">
        <v>74</v>
      </c>
      <c r="G42" s="7">
        <v>1</v>
      </c>
      <c r="H42" s="8">
        <v>65000</v>
      </c>
      <c r="I42" s="11">
        <f t="shared" si="5"/>
        <v>65000</v>
      </c>
      <c r="J42" s="11" t="s">
        <v>120</v>
      </c>
      <c r="K42" s="6">
        <v>45637</v>
      </c>
      <c r="L42" s="6" t="str">
        <f>TEXT(FestiveSales[[#This Row],[Date]],"mmm-yyy")</f>
        <v>Dec-2024</v>
      </c>
    </row>
    <row r="43" spans="1:12">
      <c r="A43" s="10" t="s">
        <v>25</v>
      </c>
      <c r="B43" s="6">
        <v>45637</v>
      </c>
      <c r="C43" s="6" t="str">
        <f>TEXT(FestiveSales[[#This Row],[Date]],"mmmm")</f>
        <v>December</v>
      </c>
      <c r="D43" s="6" t="str">
        <f>TEXT(FestiveSales[[#This Row],[Date]],"mmm-yyy")</f>
        <v>Dec-2024</v>
      </c>
      <c r="E43" s="7" t="s">
        <v>26</v>
      </c>
      <c r="F43" s="7" t="s">
        <v>66</v>
      </c>
      <c r="G43" s="7">
        <v>1</v>
      </c>
      <c r="H43" s="8">
        <v>100000</v>
      </c>
      <c r="I43" s="11">
        <f>G43*H43</f>
        <v>100000</v>
      </c>
      <c r="J43" s="11" t="s">
        <v>120</v>
      </c>
      <c r="K43" s="6">
        <v>45637</v>
      </c>
      <c r="L43" s="6" t="str">
        <f>TEXT(FestiveSales[[#This Row],[Date]],"mmm-yyy")</f>
        <v>Dec-2024</v>
      </c>
    </row>
    <row r="44" spans="1:12">
      <c r="A44" s="10" t="s">
        <v>27</v>
      </c>
      <c r="B44" s="6">
        <v>45638</v>
      </c>
      <c r="C44" s="6" t="str">
        <f>TEXT(FestiveSales[[#This Row],[Date]],"mmmm")</f>
        <v>December</v>
      </c>
      <c r="D44" s="6" t="str">
        <f>TEXT(FestiveSales[[#This Row],[Date]],"mmm-yyy")</f>
        <v>Dec-2024</v>
      </c>
      <c r="E44" s="7" t="s">
        <v>107</v>
      </c>
      <c r="F44" s="7" t="s">
        <v>64</v>
      </c>
      <c r="G44" s="7">
        <v>2</v>
      </c>
      <c r="H44" s="8">
        <v>70000</v>
      </c>
      <c r="I44" s="11">
        <f>G44*H44</f>
        <v>140000</v>
      </c>
      <c r="J44" s="11" t="s">
        <v>120</v>
      </c>
      <c r="K44" s="6">
        <v>45638</v>
      </c>
      <c r="L44" s="6" t="str">
        <f>TEXT(FestiveSales[[#This Row],[Date]],"mmm-yyy")</f>
        <v>Dec-2024</v>
      </c>
    </row>
    <row r="45" spans="1:12">
      <c r="A45" s="10" t="s">
        <v>28</v>
      </c>
      <c r="B45" s="6">
        <v>45639</v>
      </c>
      <c r="C45" s="6" t="str">
        <f>TEXT(FestiveSales[[#This Row],[Date]],"mmmm")</f>
        <v>December</v>
      </c>
      <c r="D45" s="6" t="str">
        <f>TEXT(FestiveSales[[#This Row],[Date]],"mmm-yyy")</f>
        <v>Dec-2024</v>
      </c>
      <c r="E45" s="7" t="s">
        <v>106</v>
      </c>
      <c r="F45" s="7" t="s">
        <v>65</v>
      </c>
      <c r="G45" s="7">
        <v>1</v>
      </c>
      <c r="H45" s="11">
        <v>200000</v>
      </c>
      <c r="I45" s="11">
        <f>G45*H45</f>
        <v>200000</v>
      </c>
      <c r="J45" s="11" t="s">
        <v>120</v>
      </c>
      <c r="K45" s="6">
        <v>45639</v>
      </c>
      <c r="L45" s="6" t="str">
        <f>TEXT(FestiveSales[[#This Row],[Date]],"mmm-yyy")</f>
        <v>Dec-2024</v>
      </c>
    </row>
    <row r="46" spans="1:12">
      <c r="A46" s="10" t="s">
        <v>29</v>
      </c>
      <c r="B46" s="6">
        <v>45639</v>
      </c>
      <c r="C46" s="6" t="str">
        <f>TEXT(FestiveSales[[#This Row],[Date]],"mmmm")</f>
        <v>December</v>
      </c>
      <c r="D46" s="6" t="str">
        <f>TEXT(FestiveSales[[#This Row],[Date]],"mmm-yyy")</f>
        <v>Dec-2024</v>
      </c>
      <c r="E46" s="7" t="s">
        <v>105</v>
      </c>
      <c r="F46" s="7" t="s">
        <v>71</v>
      </c>
      <c r="G46" s="7">
        <v>1</v>
      </c>
      <c r="H46" s="11">
        <v>180000</v>
      </c>
      <c r="I46" s="11">
        <f t="shared" ref="I46:I53" si="6">G46*H46</f>
        <v>180000</v>
      </c>
      <c r="J46" s="11" t="s">
        <v>120</v>
      </c>
      <c r="K46" s="6">
        <v>45639</v>
      </c>
      <c r="L46" s="6" t="str">
        <f>TEXT(FestiveSales[[#This Row],[Date]],"mmm-yyy")</f>
        <v>Dec-2024</v>
      </c>
    </row>
    <row r="47" spans="1:12">
      <c r="A47" s="10" t="s">
        <v>29</v>
      </c>
      <c r="B47" s="6">
        <v>45639</v>
      </c>
      <c r="C47" s="6" t="str">
        <f>TEXT(FestiveSales[[#This Row],[Date]],"mmmm")</f>
        <v>December</v>
      </c>
      <c r="D47" s="6" t="str">
        <f>TEXT(FestiveSales[[#This Row],[Date]],"mmm-yyy")</f>
        <v>Dec-2024</v>
      </c>
      <c r="E47" s="7" t="s">
        <v>105</v>
      </c>
      <c r="F47" s="7" t="s">
        <v>67</v>
      </c>
      <c r="G47" s="7">
        <v>4</v>
      </c>
      <c r="H47" s="8">
        <v>55000</v>
      </c>
      <c r="I47" s="11">
        <f t="shared" si="6"/>
        <v>220000</v>
      </c>
      <c r="J47" s="11" t="s">
        <v>120</v>
      </c>
      <c r="K47" s="6">
        <v>45639</v>
      </c>
      <c r="L47" s="6" t="str">
        <f>TEXT(FestiveSales[[#This Row],[Date]],"mmm-yyy")</f>
        <v>Dec-2024</v>
      </c>
    </row>
    <row r="48" spans="1:12">
      <c r="A48" s="10" t="s">
        <v>30</v>
      </c>
      <c r="B48" s="6">
        <v>45637</v>
      </c>
      <c r="C48" s="6" t="str">
        <f>TEXT(FestiveSales[[#This Row],[Date]],"mmmm")</f>
        <v>December</v>
      </c>
      <c r="D48" s="6" t="str">
        <f>TEXT(FestiveSales[[#This Row],[Date]],"mmm-yyy")</f>
        <v>Dec-2024</v>
      </c>
      <c r="E48" s="7" t="s">
        <v>101</v>
      </c>
      <c r="F48" s="7" t="s">
        <v>72</v>
      </c>
      <c r="G48" s="7">
        <v>2</v>
      </c>
      <c r="H48" s="11">
        <v>110000</v>
      </c>
      <c r="I48" s="11">
        <f t="shared" si="6"/>
        <v>220000</v>
      </c>
      <c r="J48" s="11" t="s">
        <v>120</v>
      </c>
      <c r="K48" s="6">
        <v>45637</v>
      </c>
      <c r="L48" s="6" t="str">
        <f>TEXT(FestiveSales[[#This Row],[Date]],"mmm-yyy")</f>
        <v>Dec-2024</v>
      </c>
    </row>
    <row r="49" spans="1:12">
      <c r="A49" s="10" t="s">
        <v>30</v>
      </c>
      <c r="B49" s="6">
        <v>45637</v>
      </c>
      <c r="C49" s="6" t="str">
        <f>TEXT(FestiveSales[[#This Row],[Date]],"mmmm")</f>
        <v>December</v>
      </c>
      <c r="D49" s="6" t="str">
        <f>TEXT(FestiveSales[[#This Row],[Date]],"mmm-yyy")</f>
        <v>Dec-2024</v>
      </c>
      <c r="E49" s="7" t="s">
        <v>101</v>
      </c>
      <c r="F49" s="7" t="s">
        <v>67</v>
      </c>
      <c r="G49" s="7">
        <v>4</v>
      </c>
      <c r="H49" s="8">
        <v>55000</v>
      </c>
      <c r="I49" s="11">
        <f t="shared" si="6"/>
        <v>220000</v>
      </c>
      <c r="J49" s="11" t="s">
        <v>120</v>
      </c>
      <c r="K49" s="6">
        <v>45637</v>
      </c>
      <c r="L49" s="6" t="str">
        <f>TEXT(FestiveSales[[#This Row],[Date]],"mmm-yyy")</f>
        <v>Dec-2024</v>
      </c>
    </row>
    <row r="50" spans="1:12">
      <c r="A50" s="10" t="s">
        <v>31</v>
      </c>
      <c r="B50" s="6">
        <v>45637</v>
      </c>
      <c r="C50" s="6" t="str">
        <f>TEXT(FestiveSales[[#This Row],[Date]],"mmmm")</f>
        <v>December</v>
      </c>
      <c r="D50" s="6" t="str">
        <f>TEXT(FestiveSales[[#This Row],[Date]],"mmm-yyy")</f>
        <v>Dec-2024</v>
      </c>
      <c r="E50" s="7" t="s">
        <v>32</v>
      </c>
      <c r="F50" s="7" t="s">
        <v>72</v>
      </c>
      <c r="G50" s="7">
        <v>1</v>
      </c>
      <c r="H50" s="11">
        <v>110000</v>
      </c>
      <c r="I50" s="11">
        <f t="shared" si="6"/>
        <v>110000</v>
      </c>
      <c r="J50" s="11" t="s">
        <v>120</v>
      </c>
      <c r="K50" s="6">
        <v>45637</v>
      </c>
      <c r="L50" s="6" t="str">
        <f>TEXT(FestiveSales[[#This Row],[Date]],"mmm-yyy")</f>
        <v>Dec-2024</v>
      </c>
    </row>
    <row r="51" spans="1:12">
      <c r="A51" s="10" t="s">
        <v>31</v>
      </c>
      <c r="B51" s="6">
        <v>45637</v>
      </c>
      <c r="C51" s="6" t="str">
        <f>TEXT(FestiveSales[[#This Row],[Date]],"mmmm")</f>
        <v>December</v>
      </c>
      <c r="D51" s="6" t="str">
        <f>TEXT(FestiveSales[[#This Row],[Date]],"mmm-yyy")</f>
        <v>Dec-2024</v>
      </c>
      <c r="E51" s="7" t="s">
        <v>32</v>
      </c>
      <c r="F51" s="7" t="s">
        <v>64</v>
      </c>
      <c r="G51" s="7">
        <v>4</v>
      </c>
      <c r="H51" s="8">
        <v>70000</v>
      </c>
      <c r="I51" s="11">
        <f t="shared" si="6"/>
        <v>280000</v>
      </c>
      <c r="J51" s="11" t="s">
        <v>120</v>
      </c>
      <c r="K51" s="6">
        <v>45637</v>
      </c>
      <c r="L51" s="6" t="str">
        <f>TEXT(FestiveSales[[#This Row],[Date]],"mmm-yyy")</f>
        <v>Dec-2024</v>
      </c>
    </row>
    <row r="52" spans="1:12">
      <c r="A52" s="10" t="s">
        <v>33</v>
      </c>
      <c r="B52" s="6">
        <v>45641</v>
      </c>
      <c r="C52" s="6" t="str">
        <f>TEXT(FestiveSales[[#This Row],[Date]],"mmmm")</f>
        <v>December</v>
      </c>
      <c r="D52" s="6" t="str">
        <f>TEXT(FestiveSales[[#This Row],[Date]],"mmm-yyy")</f>
        <v>Dec-2024</v>
      </c>
      <c r="E52" s="7" t="s">
        <v>34</v>
      </c>
      <c r="F52" s="7" t="s">
        <v>65</v>
      </c>
      <c r="G52" s="7">
        <v>1</v>
      </c>
      <c r="H52" s="11">
        <v>200000</v>
      </c>
      <c r="I52" s="11">
        <f t="shared" si="6"/>
        <v>200000</v>
      </c>
      <c r="J52" s="11" t="s">
        <v>119</v>
      </c>
      <c r="K52" s="6">
        <v>45641</v>
      </c>
      <c r="L52" s="6" t="str">
        <f>TEXT(FestiveSales[[#This Row],[Date]],"mmm-yyy")</f>
        <v>Dec-2024</v>
      </c>
    </row>
    <row r="53" spans="1:12">
      <c r="A53" s="10" t="s">
        <v>33</v>
      </c>
      <c r="B53" s="6">
        <v>45641</v>
      </c>
      <c r="C53" s="6" t="str">
        <f>TEXT(FestiveSales[[#This Row],[Date]],"mmmm")</f>
        <v>December</v>
      </c>
      <c r="D53" s="6" t="str">
        <f>TEXT(FestiveSales[[#This Row],[Date]],"mmm-yyy")</f>
        <v>Dec-2024</v>
      </c>
      <c r="E53" s="7" t="s">
        <v>34</v>
      </c>
      <c r="F53" s="7" t="s">
        <v>71</v>
      </c>
      <c r="G53" s="7">
        <v>1</v>
      </c>
      <c r="H53" s="11">
        <v>180000</v>
      </c>
      <c r="I53" s="11">
        <f t="shared" si="6"/>
        <v>180000</v>
      </c>
      <c r="J53" s="11" t="s">
        <v>119</v>
      </c>
      <c r="K53" s="6">
        <v>45641</v>
      </c>
      <c r="L53" s="6" t="str">
        <f>TEXT(FestiveSales[[#This Row],[Date]],"mmm-yyy")</f>
        <v>Dec-2024</v>
      </c>
    </row>
    <row r="54" spans="1:12">
      <c r="A54" s="10" t="s">
        <v>33</v>
      </c>
      <c r="B54" s="6">
        <v>45641</v>
      </c>
      <c r="C54" s="6" t="str">
        <f>TEXT(FestiveSales[[#This Row],[Date]],"mmmm")</f>
        <v>December</v>
      </c>
      <c r="D54" s="6" t="str">
        <f>TEXT(FestiveSales[[#This Row],[Date]],"mmm-yyy")</f>
        <v>Dec-2024</v>
      </c>
      <c r="E54" s="7" t="s">
        <v>34</v>
      </c>
      <c r="F54" s="7" t="s">
        <v>72</v>
      </c>
      <c r="G54" s="7">
        <v>1</v>
      </c>
      <c r="H54" s="11">
        <v>110000</v>
      </c>
      <c r="I54" s="11">
        <f>G54*H54</f>
        <v>110000</v>
      </c>
      <c r="J54" s="11" t="s">
        <v>119</v>
      </c>
      <c r="K54" s="6">
        <v>45641</v>
      </c>
      <c r="L54" s="6" t="str">
        <f>TEXT(FestiveSales[[#This Row],[Date]],"mmm-yyy")</f>
        <v>Dec-2024</v>
      </c>
    </row>
    <row r="55" spans="1:12">
      <c r="A55" s="10" t="s">
        <v>35</v>
      </c>
      <c r="B55" s="6">
        <v>45641</v>
      </c>
      <c r="C55" s="6" t="str">
        <f>TEXT(FestiveSales[[#This Row],[Date]],"mmmm")</f>
        <v>December</v>
      </c>
      <c r="D55" s="6" t="str">
        <f>TEXT(FestiveSales[[#This Row],[Date]],"mmm-yyy")</f>
        <v>Dec-2024</v>
      </c>
      <c r="E55" s="7" t="s">
        <v>104</v>
      </c>
      <c r="F55" s="7" t="s">
        <v>72</v>
      </c>
      <c r="G55" s="7">
        <v>2</v>
      </c>
      <c r="H55" s="11">
        <v>110000</v>
      </c>
      <c r="I55" s="11">
        <f>G55*H55</f>
        <v>220000</v>
      </c>
      <c r="J55" s="11" t="s">
        <v>120</v>
      </c>
      <c r="K55" s="6">
        <v>45641</v>
      </c>
      <c r="L55" s="6" t="str">
        <f>TEXT(FestiveSales[[#This Row],[Date]],"mmm-yyy")</f>
        <v>Dec-2024</v>
      </c>
    </row>
    <row r="56" spans="1:12">
      <c r="A56" s="10" t="s">
        <v>36</v>
      </c>
      <c r="B56" s="6">
        <v>45641</v>
      </c>
      <c r="C56" s="6" t="str">
        <f>TEXT(FestiveSales[[#This Row],[Date]],"mmmm")</f>
        <v>December</v>
      </c>
      <c r="D56" s="6" t="str">
        <f>TEXT(FestiveSales[[#This Row],[Date]],"mmm-yyy")</f>
        <v>Dec-2024</v>
      </c>
      <c r="E56" s="7" t="s">
        <v>98</v>
      </c>
      <c r="F56" s="7" t="s">
        <v>67</v>
      </c>
      <c r="G56" s="7">
        <v>1</v>
      </c>
      <c r="H56" s="8">
        <v>55000</v>
      </c>
      <c r="I56" s="11">
        <f t="shared" ref="I56" si="7">G56*H56</f>
        <v>55000</v>
      </c>
      <c r="J56" s="11" t="s">
        <v>120</v>
      </c>
      <c r="K56" s="6">
        <v>45641</v>
      </c>
      <c r="L56" s="6" t="str">
        <f>TEXT(FestiveSales[[#This Row],[Date]],"mmm-yyy")</f>
        <v>Dec-2024</v>
      </c>
    </row>
    <row r="57" spans="1:12">
      <c r="A57" s="10" t="s">
        <v>37</v>
      </c>
      <c r="B57" s="6">
        <v>45642</v>
      </c>
      <c r="C57" s="6" t="str">
        <f>TEXT(FestiveSales[[#This Row],[Date]],"mmmm")</f>
        <v>December</v>
      </c>
      <c r="D57" s="6" t="str">
        <f>TEXT(FestiveSales[[#This Row],[Date]],"mmm-yyy")</f>
        <v>Dec-2024</v>
      </c>
      <c r="E57" s="7" t="s">
        <v>103</v>
      </c>
      <c r="F57" s="7" t="s">
        <v>66</v>
      </c>
      <c r="G57" s="7">
        <v>1</v>
      </c>
      <c r="H57" s="8">
        <v>100000</v>
      </c>
      <c r="I57" s="11">
        <f t="shared" ref="I57:I64" si="8">G57*H57</f>
        <v>100000</v>
      </c>
      <c r="J57" s="11" t="s">
        <v>120</v>
      </c>
      <c r="K57" s="6">
        <v>45642</v>
      </c>
      <c r="L57" s="6" t="str">
        <f>TEXT(FestiveSales[[#This Row],[Date]],"mmm-yyy")</f>
        <v>Dec-2024</v>
      </c>
    </row>
    <row r="58" spans="1:12">
      <c r="A58" s="10" t="s">
        <v>38</v>
      </c>
      <c r="B58" s="6">
        <v>45643</v>
      </c>
      <c r="C58" s="6" t="str">
        <f>TEXT(FestiveSales[[#This Row],[Date]],"mmmm")</f>
        <v>December</v>
      </c>
      <c r="D58" s="6" t="str">
        <f>TEXT(FestiveSales[[#This Row],[Date]],"mmm-yyy")</f>
        <v>Dec-2024</v>
      </c>
      <c r="E58" s="7" t="s">
        <v>102</v>
      </c>
      <c r="F58" s="7" t="s">
        <v>67</v>
      </c>
      <c r="G58" s="7">
        <v>5</v>
      </c>
      <c r="H58" s="8">
        <v>55000</v>
      </c>
      <c r="I58" s="11">
        <f t="shared" si="8"/>
        <v>275000</v>
      </c>
      <c r="J58" s="11" t="s">
        <v>120</v>
      </c>
      <c r="K58" s="6">
        <v>45643</v>
      </c>
      <c r="L58" s="6" t="str">
        <f>TEXT(FestiveSales[[#This Row],[Date]],"mmm-yyy")</f>
        <v>Dec-2024</v>
      </c>
    </row>
    <row r="59" spans="1:12">
      <c r="A59" s="10" t="s">
        <v>39</v>
      </c>
      <c r="B59" s="6">
        <v>45643</v>
      </c>
      <c r="C59" s="6" t="str">
        <f>TEXT(FestiveSales[[#This Row],[Date]],"mmmm")</f>
        <v>December</v>
      </c>
      <c r="D59" s="6" t="str">
        <f>TEXT(FestiveSales[[#This Row],[Date]],"mmm-yyy")</f>
        <v>Dec-2024</v>
      </c>
      <c r="E59" s="7" t="s">
        <v>4</v>
      </c>
      <c r="F59" s="7" t="s">
        <v>66</v>
      </c>
      <c r="G59" s="7">
        <v>1</v>
      </c>
      <c r="H59" s="8">
        <v>100000</v>
      </c>
      <c r="I59" s="11">
        <f t="shared" si="8"/>
        <v>100000</v>
      </c>
      <c r="J59" s="11" t="s">
        <v>120</v>
      </c>
      <c r="K59" s="6">
        <v>45643</v>
      </c>
      <c r="L59" s="6" t="str">
        <f>TEXT(FestiveSales[[#This Row],[Date]],"mmm-yyy")</f>
        <v>Dec-2024</v>
      </c>
    </row>
    <row r="60" spans="1:12">
      <c r="A60" s="10" t="s">
        <v>39</v>
      </c>
      <c r="B60" s="6">
        <v>45644</v>
      </c>
      <c r="C60" s="6" t="str">
        <f>TEXT(FestiveSales[[#This Row],[Date]],"mmmm")</f>
        <v>December</v>
      </c>
      <c r="D60" s="6" t="str">
        <f>TEXT(FestiveSales[[#This Row],[Date]],"mmm-yyy")</f>
        <v>Dec-2024</v>
      </c>
      <c r="E60" s="7" t="s">
        <v>13</v>
      </c>
      <c r="F60" s="7" t="s">
        <v>66</v>
      </c>
      <c r="G60" s="7">
        <v>1</v>
      </c>
      <c r="H60" s="8">
        <v>100000</v>
      </c>
      <c r="I60" s="11">
        <f t="shared" si="8"/>
        <v>100000</v>
      </c>
      <c r="J60" s="11" t="s">
        <v>120</v>
      </c>
      <c r="K60" s="6">
        <v>45644</v>
      </c>
      <c r="L60" s="6" t="str">
        <f>TEXT(FestiveSales[[#This Row],[Date]],"mmm-yyy")</f>
        <v>Dec-2024</v>
      </c>
    </row>
    <row r="61" spans="1:12">
      <c r="A61" s="10" t="s">
        <v>40</v>
      </c>
      <c r="B61" s="6">
        <v>45644</v>
      </c>
      <c r="C61" s="6" t="str">
        <f>TEXT(FestiveSales[[#This Row],[Date]],"mmmm")</f>
        <v>December</v>
      </c>
      <c r="D61" s="6" t="str">
        <f>TEXT(FestiveSales[[#This Row],[Date]],"mmm-yyy")</f>
        <v>Dec-2024</v>
      </c>
      <c r="E61" s="7" t="s">
        <v>13</v>
      </c>
      <c r="F61" s="7" t="s">
        <v>67</v>
      </c>
      <c r="G61" s="7">
        <v>1</v>
      </c>
      <c r="H61" s="8">
        <v>55000</v>
      </c>
      <c r="I61" s="11">
        <f t="shared" si="8"/>
        <v>55000</v>
      </c>
      <c r="J61" s="11" t="s">
        <v>120</v>
      </c>
      <c r="K61" s="6">
        <v>45644</v>
      </c>
      <c r="L61" s="6" t="str">
        <f>TEXT(FestiveSales[[#This Row],[Date]],"mmm-yyy")</f>
        <v>Dec-2024</v>
      </c>
    </row>
    <row r="62" spans="1:12">
      <c r="A62" s="10" t="s">
        <v>41</v>
      </c>
      <c r="B62" s="6">
        <v>45645</v>
      </c>
      <c r="C62" s="6" t="str">
        <f>TEXT(FestiveSales[[#This Row],[Date]],"mmmm")</f>
        <v>December</v>
      </c>
      <c r="D62" s="6" t="str">
        <f>TEXT(FestiveSales[[#This Row],[Date]],"mmm-yyy")</f>
        <v>Dec-2024</v>
      </c>
      <c r="E62" s="7" t="s">
        <v>2</v>
      </c>
      <c r="F62" s="7" t="s">
        <v>66</v>
      </c>
      <c r="G62" s="7">
        <v>1</v>
      </c>
      <c r="H62" s="8">
        <v>100000</v>
      </c>
      <c r="I62" s="11">
        <f t="shared" si="8"/>
        <v>100000</v>
      </c>
      <c r="J62" s="11" t="s">
        <v>120</v>
      </c>
      <c r="K62" s="6">
        <v>45645</v>
      </c>
      <c r="L62" s="6" t="str">
        <f>TEXT(FestiveSales[[#This Row],[Date]],"mmm-yyy")</f>
        <v>Dec-2024</v>
      </c>
    </row>
    <row r="63" spans="1:12">
      <c r="A63" s="10" t="s">
        <v>42</v>
      </c>
      <c r="B63" s="6">
        <v>45645</v>
      </c>
      <c r="C63" s="6" t="str">
        <f>TEXT(FestiveSales[[#This Row],[Date]],"mmmm")</f>
        <v>December</v>
      </c>
      <c r="D63" s="6" t="str">
        <f>TEXT(FestiveSales[[#This Row],[Date]],"mmm-yyy")</f>
        <v>Dec-2024</v>
      </c>
      <c r="E63" s="7" t="s">
        <v>43</v>
      </c>
      <c r="F63" s="7" t="s">
        <v>65</v>
      </c>
      <c r="G63" s="7">
        <v>10</v>
      </c>
      <c r="H63" s="11">
        <v>200000</v>
      </c>
      <c r="I63" s="11">
        <f t="shared" si="8"/>
        <v>2000000</v>
      </c>
      <c r="J63" s="11" t="s">
        <v>119</v>
      </c>
      <c r="K63" s="6">
        <v>45645</v>
      </c>
      <c r="L63" s="6" t="str">
        <f>TEXT(FestiveSales[[#This Row],[Date]],"mmm-yyy")</f>
        <v>Dec-2024</v>
      </c>
    </row>
    <row r="64" spans="1:12">
      <c r="A64" s="10" t="s">
        <v>44</v>
      </c>
      <c r="B64" s="6">
        <v>45646</v>
      </c>
      <c r="C64" s="6" t="str">
        <f>TEXT(FestiveSales[[#This Row],[Date]],"mmmm")</f>
        <v>December</v>
      </c>
      <c r="D64" s="6" t="str">
        <f>TEXT(FestiveSales[[#This Row],[Date]],"mmm-yyy")</f>
        <v>Dec-2024</v>
      </c>
      <c r="E64" s="7" t="s">
        <v>101</v>
      </c>
      <c r="F64" s="7" t="s">
        <v>65</v>
      </c>
      <c r="G64" s="7">
        <v>3</v>
      </c>
      <c r="H64" s="11">
        <v>200000</v>
      </c>
      <c r="I64" s="11">
        <f t="shared" si="8"/>
        <v>600000</v>
      </c>
      <c r="J64" s="11" t="s">
        <v>120</v>
      </c>
      <c r="K64" s="6">
        <v>45646</v>
      </c>
      <c r="L64" s="6" t="str">
        <f>TEXT(FestiveSales[[#This Row],[Date]],"mmm-yyy")</f>
        <v>Dec-2024</v>
      </c>
    </row>
    <row r="65" spans="1:12">
      <c r="A65" s="10" t="s">
        <v>45</v>
      </c>
      <c r="B65" s="6">
        <v>45646</v>
      </c>
      <c r="C65" s="6" t="str">
        <f>TEXT(FestiveSales[[#This Row],[Date]],"mmmm")</f>
        <v>December</v>
      </c>
      <c r="D65" s="6" t="str">
        <f>TEXT(FestiveSales[[#This Row],[Date]],"mmm-yyy")</f>
        <v>Dec-2024</v>
      </c>
      <c r="E65" s="7" t="s">
        <v>79</v>
      </c>
      <c r="F65" s="7" t="s">
        <v>65</v>
      </c>
      <c r="G65" s="7">
        <v>1</v>
      </c>
      <c r="H65" s="11">
        <v>200000</v>
      </c>
      <c r="I65" s="11">
        <f t="shared" ref="I65:I72" si="9">G65*H65</f>
        <v>200000</v>
      </c>
      <c r="J65" s="11" t="s">
        <v>120</v>
      </c>
      <c r="K65" s="6">
        <v>45646</v>
      </c>
      <c r="L65" s="6" t="str">
        <f>TEXT(FestiveSales[[#This Row],[Date]],"mmm-yyy")</f>
        <v>Dec-2024</v>
      </c>
    </row>
    <row r="66" spans="1:12">
      <c r="A66" s="10" t="s">
        <v>45</v>
      </c>
      <c r="B66" s="6">
        <v>45646</v>
      </c>
      <c r="C66" s="6" t="str">
        <f>TEXT(FestiveSales[[#This Row],[Date]],"mmmm")</f>
        <v>December</v>
      </c>
      <c r="D66" s="6" t="str">
        <f>TEXT(FestiveSales[[#This Row],[Date]],"mmm-yyy")</f>
        <v>Dec-2024</v>
      </c>
      <c r="E66" s="7" t="s">
        <v>79</v>
      </c>
      <c r="F66" s="7" t="s">
        <v>66</v>
      </c>
      <c r="G66" s="7">
        <v>4</v>
      </c>
      <c r="H66" s="8">
        <v>100000</v>
      </c>
      <c r="I66" s="11">
        <f t="shared" si="9"/>
        <v>400000</v>
      </c>
      <c r="J66" s="11" t="s">
        <v>120</v>
      </c>
      <c r="K66" s="6">
        <v>45646</v>
      </c>
      <c r="L66" s="6" t="str">
        <f>TEXT(FestiveSales[[#This Row],[Date]],"mmm-yyy")</f>
        <v>Dec-2024</v>
      </c>
    </row>
    <row r="67" spans="1:12">
      <c r="A67" s="10" t="s">
        <v>46</v>
      </c>
      <c r="B67" s="6">
        <v>45646</v>
      </c>
      <c r="C67" s="6" t="str">
        <f>TEXT(FestiveSales[[#This Row],[Date]],"mmmm")</f>
        <v>December</v>
      </c>
      <c r="D67" s="6" t="str">
        <f>TEXT(FestiveSales[[#This Row],[Date]],"mmm-yyy")</f>
        <v>Dec-2024</v>
      </c>
      <c r="E67" s="7" t="s">
        <v>100</v>
      </c>
      <c r="F67" s="7" t="s">
        <v>67</v>
      </c>
      <c r="G67" s="7">
        <v>2</v>
      </c>
      <c r="H67" s="8">
        <v>55000</v>
      </c>
      <c r="I67" s="11">
        <f t="shared" si="9"/>
        <v>110000</v>
      </c>
      <c r="J67" s="11" t="s">
        <v>120</v>
      </c>
      <c r="K67" s="6">
        <v>45646</v>
      </c>
      <c r="L67" s="6" t="str">
        <f>TEXT(FestiveSales[[#This Row],[Date]],"mmm-yyy")</f>
        <v>Dec-2024</v>
      </c>
    </row>
    <row r="68" spans="1:12">
      <c r="A68" s="10" t="s">
        <v>47</v>
      </c>
      <c r="B68" s="6">
        <v>45646</v>
      </c>
      <c r="C68" s="6" t="str">
        <f>TEXT(FestiveSales[[#This Row],[Date]],"mmmm")</f>
        <v>December</v>
      </c>
      <c r="D68" s="6" t="str">
        <f>TEXT(FestiveSales[[#This Row],[Date]],"mmm-yyy")</f>
        <v>Dec-2024</v>
      </c>
      <c r="E68" s="7" t="s">
        <v>32</v>
      </c>
      <c r="F68" s="7" t="s">
        <v>72</v>
      </c>
      <c r="G68" s="7">
        <v>2</v>
      </c>
      <c r="H68" s="11">
        <v>110000</v>
      </c>
      <c r="I68" s="11">
        <f t="shared" si="9"/>
        <v>220000</v>
      </c>
      <c r="J68" s="11" t="s">
        <v>120</v>
      </c>
      <c r="K68" s="6">
        <v>45646</v>
      </c>
      <c r="L68" s="6" t="str">
        <f>TEXT(FestiveSales[[#This Row],[Date]],"mmm-yyy")</f>
        <v>Dec-2024</v>
      </c>
    </row>
    <row r="69" spans="1:12">
      <c r="A69" s="10" t="s">
        <v>47</v>
      </c>
      <c r="B69" s="6">
        <v>45646</v>
      </c>
      <c r="C69" s="6" t="str">
        <f>TEXT(FestiveSales[[#This Row],[Date]],"mmmm")</f>
        <v>December</v>
      </c>
      <c r="D69" s="6" t="str">
        <f>TEXT(FestiveSales[[#This Row],[Date]],"mmm-yyy")</f>
        <v>Dec-2024</v>
      </c>
      <c r="E69" s="7" t="s">
        <v>32</v>
      </c>
      <c r="F69" s="7" t="s">
        <v>64</v>
      </c>
      <c r="G69" s="7">
        <v>2</v>
      </c>
      <c r="H69" s="8">
        <v>70000</v>
      </c>
      <c r="I69" s="11">
        <f t="shared" si="9"/>
        <v>140000</v>
      </c>
      <c r="J69" s="11" t="s">
        <v>120</v>
      </c>
      <c r="K69" s="6">
        <v>45646</v>
      </c>
      <c r="L69" s="6" t="str">
        <f>TEXT(FestiveSales[[#This Row],[Date]],"mmm-yyy")</f>
        <v>Dec-2024</v>
      </c>
    </row>
    <row r="70" spans="1:12">
      <c r="A70" s="10" t="s">
        <v>48</v>
      </c>
      <c r="B70" s="6">
        <v>45646</v>
      </c>
      <c r="C70" s="6" t="str">
        <f>TEXT(FestiveSales[[#This Row],[Date]],"mmmm")</f>
        <v>December</v>
      </c>
      <c r="D70" s="6" t="str">
        <f>TEXT(FestiveSales[[#This Row],[Date]],"mmm-yyy")</f>
        <v>Dec-2024</v>
      </c>
      <c r="E70" s="7" t="s">
        <v>49</v>
      </c>
      <c r="F70" s="7" t="s">
        <v>71</v>
      </c>
      <c r="G70" s="7">
        <v>11</v>
      </c>
      <c r="H70" s="11">
        <v>180000</v>
      </c>
      <c r="I70" s="11">
        <f t="shared" si="9"/>
        <v>1980000</v>
      </c>
      <c r="J70" s="11" t="s">
        <v>119</v>
      </c>
      <c r="K70" s="6">
        <v>45646</v>
      </c>
      <c r="L70" s="6" t="str">
        <f>TEXT(FestiveSales[[#This Row],[Date]],"mmm-yyy")</f>
        <v>Dec-2024</v>
      </c>
    </row>
    <row r="71" spans="1:12">
      <c r="A71" s="10" t="s">
        <v>48</v>
      </c>
      <c r="B71" s="6">
        <v>45646</v>
      </c>
      <c r="C71" s="6" t="str">
        <f>TEXT(FestiveSales[[#This Row],[Date]],"mmmm")</f>
        <v>December</v>
      </c>
      <c r="D71" s="6" t="str">
        <f>TEXT(FestiveSales[[#This Row],[Date]],"mmm-yyy")</f>
        <v>Dec-2024</v>
      </c>
      <c r="E71" s="7" t="s">
        <v>49</v>
      </c>
      <c r="F71" s="7" t="s">
        <v>64</v>
      </c>
      <c r="G71" s="7">
        <v>6</v>
      </c>
      <c r="H71" s="8">
        <v>70000</v>
      </c>
      <c r="I71" s="11">
        <f t="shared" si="9"/>
        <v>420000</v>
      </c>
      <c r="J71" s="11" t="s">
        <v>119</v>
      </c>
      <c r="K71" s="6">
        <v>45646</v>
      </c>
      <c r="L71" s="6" t="str">
        <f>TEXT(FestiveSales[[#This Row],[Date]],"mmm-yyy")</f>
        <v>Dec-2024</v>
      </c>
    </row>
    <row r="72" spans="1:12">
      <c r="A72" s="10" t="s">
        <v>48</v>
      </c>
      <c r="B72" s="6">
        <v>45646</v>
      </c>
      <c r="C72" s="6" t="str">
        <f>TEXT(FestiveSales[[#This Row],[Date]],"mmmm")</f>
        <v>December</v>
      </c>
      <c r="D72" s="6" t="str">
        <f>TEXT(FestiveSales[[#This Row],[Date]],"mmm-yyy")</f>
        <v>Dec-2024</v>
      </c>
      <c r="E72" s="7" t="s">
        <v>49</v>
      </c>
      <c r="F72" s="7" t="s">
        <v>67</v>
      </c>
      <c r="G72" s="7">
        <v>2</v>
      </c>
      <c r="H72" s="8">
        <v>55000</v>
      </c>
      <c r="I72" s="11">
        <f t="shared" si="9"/>
        <v>110000</v>
      </c>
      <c r="J72" s="11" t="s">
        <v>119</v>
      </c>
      <c r="K72" s="6">
        <v>45646</v>
      </c>
      <c r="L72" s="6" t="str">
        <f>TEXT(FestiveSales[[#This Row],[Date]],"mmm-yyy")</f>
        <v>Dec-2024</v>
      </c>
    </row>
    <row r="73" spans="1:12">
      <c r="A73" s="10" t="s">
        <v>50</v>
      </c>
      <c r="B73" s="6">
        <v>45646</v>
      </c>
      <c r="C73" s="6" t="str">
        <f>TEXT(FestiveSales[[#This Row],[Date]],"mmmm")</f>
        <v>December</v>
      </c>
      <c r="D73" s="6" t="str">
        <f>TEXT(FestiveSales[[#This Row],[Date]],"mmm-yyy")</f>
        <v>Dec-2024</v>
      </c>
      <c r="E73" s="7" t="s">
        <v>99</v>
      </c>
      <c r="F73" s="7" t="s">
        <v>66</v>
      </c>
      <c r="G73" s="7">
        <v>1</v>
      </c>
      <c r="H73" s="8">
        <v>100000</v>
      </c>
      <c r="I73" s="11">
        <f>G73*H73</f>
        <v>100000</v>
      </c>
      <c r="J73" s="11" t="s">
        <v>120</v>
      </c>
      <c r="K73" s="6">
        <v>45646</v>
      </c>
      <c r="L73" s="6" t="str">
        <f>TEXT(FestiveSales[[#This Row],[Date]],"mmm-yyy")</f>
        <v>Dec-2024</v>
      </c>
    </row>
    <row r="74" spans="1:12">
      <c r="A74" s="10" t="s">
        <v>51</v>
      </c>
      <c r="B74" s="6">
        <v>45646</v>
      </c>
      <c r="C74" s="6" t="str">
        <f>TEXT(FestiveSales[[#This Row],[Date]],"mmmm")</f>
        <v>December</v>
      </c>
      <c r="D74" s="6" t="str">
        <f>TEXT(FestiveSales[[#This Row],[Date]],"mmm-yyy")</f>
        <v>Dec-2024</v>
      </c>
      <c r="E74" s="7" t="s">
        <v>98</v>
      </c>
      <c r="F74" s="7" t="s">
        <v>67</v>
      </c>
      <c r="G74" s="7">
        <v>1</v>
      </c>
      <c r="H74" s="8">
        <v>55000</v>
      </c>
      <c r="I74" s="11">
        <f>G74*H74</f>
        <v>55000</v>
      </c>
      <c r="J74" s="11" t="s">
        <v>120</v>
      </c>
      <c r="K74" s="6">
        <v>45646</v>
      </c>
      <c r="L74" s="6" t="str">
        <f>TEXT(FestiveSales[[#This Row],[Date]],"mmm-yyy")</f>
        <v>Dec-2024</v>
      </c>
    </row>
    <row r="75" spans="1:12">
      <c r="A75" s="10" t="s">
        <v>52</v>
      </c>
      <c r="B75" s="6">
        <v>45648</v>
      </c>
      <c r="C75" s="6" t="str">
        <f>TEXT(FestiveSales[[#This Row],[Date]],"mmmm")</f>
        <v>December</v>
      </c>
      <c r="D75" s="6" t="str">
        <f>TEXT(FestiveSales[[#This Row],[Date]],"mmm-yyy")</f>
        <v>Dec-2024</v>
      </c>
      <c r="E75" s="7" t="s">
        <v>97</v>
      </c>
      <c r="F75" s="7" t="s">
        <v>67</v>
      </c>
      <c r="G75" s="7">
        <v>4</v>
      </c>
      <c r="H75" s="8">
        <v>55000</v>
      </c>
      <c r="I75" s="11">
        <f t="shared" ref="I75:I76" si="10">G75*H75</f>
        <v>220000</v>
      </c>
      <c r="J75" s="11" t="s">
        <v>120</v>
      </c>
      <c r="K75" s="6">
        <v>45648</v>
      </c>
      <c r="L75" s="6" t="str">
        <f>TEXT(FestiveSales[[#This Row],[Date]],"mmm-yyy")</f>
        <v>Dec-2024</v>
      </c>
    </row>
    <row r="76" spans="1:12">
      <c r="A76" s="10" t="s">
        <v>53</v>
      </c>
      <c r="B76" s="6">
        <v>45649</v>
      </c>
      <c r="C76" s="6" t="str">
        <f>TEXT(FestiveSales[[#This Row],[Date]],"mmmm")</f>
        <v>December</v>
      </c>
      <c r="D76" s="6" t="str">
        <f>TEXT(FestiveSales[[#This Row],[Date]],"mmm-yyy")</f>
        <v>Dec-2024</v>
      </c>
      <c r="E76" s="7" t="s">
        <v>96</v>
      </c>
      <c r="F76" s="7" t="s">
        <v>65</v>
      </c>
      <c r="G76" s="7">
        <v>1</v>
      </c>
      <c r="H76" s="11">
        <v>200000</v>
      </c>
      <c r="I76" s="11">
        <f t="shared" si="10"/>
        <v>200000</v>
      </c>
      <c r="J76" s="11" t="s">
        <v>120</v>
      </c>
      <c r="K76" s="6">
        <v>45649</v>
      </c>
      <c r="L76" s="6" t="str">
        <f>TEXT(FestiveSales[[#This Row],[Date]],"mmm-yyy")</f>
        <v>Dec-2024</v>
      </c>
    </row>
    <row r="77" spans="1:12">
      <c r="A77" s="10" t="s">
        <v>54</v>
      </c>
      <c r="B77" s="6">
        <v>45649</v>
      </c>
      <c r="C77" s="6" t="str">
        <f>TEXT(FestiveSales[[#This Row],[Date]],"mmmm")</f>
        <v>December</v>
      </c>
      <c r="D77" s="6" t="str">
        <f>TEXT(FestiveSales[[#This Row],[Date]],"mmm-yyy")</f>
        <v>Dec-2024</v>
      </c>
      <c r="E77" s="7" t="s">
        <v>95</v>
      </c>
      <c r="F77" s="7" t="s">
        <v>65</v>
      </c>
      <c r="G77" s="7">
        <v>1</v>
      </c>
      <c r="H77" s="11">
        <v>200000</v>
      </c>
      <c r="I77" s="11">
        <f>G77*H77</f>
        <v>200000</v>
      </c>
      <c r="J77" s="11" t="s">
        <v>120</v>
      </c>
      <c r="K77" s="6">
        <v>45649</v>
      </c>
      <c r="L77" s="6" t="str">
        <f>TEXT(FestiveSales[[#This Row],[Date]],"mmm-yyy")</f>
        <v>Dec-2024</v>
      </c>
    </row>
    <row r="78" spans="1:12">
      <c r="A78" s="10" t="s">
        <v>54</v>
      </c>
      <c r="B78" s="6">
        <v>45649</v>
      </c>
      <c r="C78" s="6" t="str">
        <f>TEXT(FestiveSales[[#This Row],[Date]],"mmmm")</f>
        <v>December</v>
      </c>
      <c r="D78" s="6" t="str">
        <f>TEXT(FestiveSales[[#This Row],[Date]],"mmm-yyy")</f>
        <v>Dec-2024</v>
      </c>
      <c r="E78" s="7" t="s">
        <v>95</v>
      </c>
      <c r="F78" s="7" t="s">
        <v>66</v>
      </c>
      <c r="G78" s="7">
        <v>1</v>
      </c>
      <c r="H78" s="8">
        <v>100000</v>
      </c>
      <c r="I78" s="11">
        <f>G78*H78</f>
        <v>100000</v>
      </c>
      <c r="J78" s="11" t="s">
        <v>120</v>
      </c>
      <c r="K78" s="6">
        <v>45649</v>
      </c>
      <c r="L78" s="6" t="str">
        <f>TEXT(FestiveSales[[#This Row],[Date]],"mmm-yyy")</f>
        <v>Dec-2024</v>
      </c>
    </row>
    <row r="79" spans="1:12">
      <c r="A79" s="10" t="s">
        <v>54</v>
      </c>
      <c r="B79" s="6">
        <v>45649</v>
      </c>
      <c r="C79" s="6" t="str">
        <f>TEXT(FestiveSales[[#This Row],[Date]],"mmmm")</f>
        <v>December</v>
      </c>
      <c r="D79" s="6" t="str">
        <f>TEXT(FestiveSales[[#This Row],[Date]],"mmm-yyy")</f>
        <v>Dec-2024</v>
      </c>
      <c r="E79" s="7" t="s">
        <v>95</v>
      </c>
      <c r="F79" s="7" t="s">
        <v>64</v>
      </c>
      <c r="G79" s="7">
        <v>2</v>
      </c>
      <c r="H79" s="8">
        <v>70000</v>
      </c>
      <c r="I79" s="11">
        <f t="shared" ref="I79:I82" si="11">G79*H79</f>
        <v>140000</v>
      </c>
      <c r="J79" s="11" t="s">
        <v>120</v>
      </c>
      <c r="K79" s="6">
        <v>45649</v>
      </c>
      <c r="L79" s="6" t="str">
        <f>TEXT(FestiveSales[[#This Row],[Date]],"mmm-yyy")</f>
        <v>Dec-2024</v>
      </c>
    </row>
    <row r="80" spans="1:12">
      <c r="A80" s="10" t="s">
        <v>55</v>
      </c>
      <c r="B80" s="6">
        <v>45650</v>
      </c>
      <c r="C80" s="6" t="str">
        <f>TEXT(FestiveSales[[#This Row],[Date]],"mmmm")</f>
        <v>December</v>
      </c>
      <c r="D80" s="6" t="str">
        <f>TEXT(FestiveSales[[#This Row],[Date]],"mmm-yyy")</f>
        <v>Dec-2024</v>
      </c>
      <c r="E80" s="7" t="s">
        <v>94</v>
      </c>
      <c r="F80" s="7" t="s">
        <v>74</v>
      </c>
      <c r="G80" s="7">
        <v>2</v>
      </c>
      <c r="H80" s="8">
        <v>65000</v>
      </c>
      <c r="I80" s="11">
        <f t="shared" si="11"/>
        <v>130000</v>
      </c>
      <c r="J80" s="11" t="s">
        <v>120</v>
      </c>
      <c r="K80" s="6">
        <v>45650</v>
      </c>
      <c r="L80" s="6" t="str">
        <f>TEXT(FestiveSales[[#This Row],[Date]],"mmm-yyy")</f>
        <v>Dec-2024</v>
      </c>
    </row>
    <row r="81" spans="1:13">
      <c r="A81" s="10" t="s">
        <v>56</v>
      </c>
      <c r="B81" s="6">
        <v>45650</v>
      </c>
      <c r="C81" s="6" t="str">
        <f>TEXT(FestiveSales[[#This Row],[Date]],"mmmm")</f>
        <v>December</v>
      </c>
      <c r="D81" s="6" t="str">
        <f>TEXT(FestiveSales[[#This Row],[Date]],"mmm-yyy")</f>
        <v>Dec-2024</v>
      </c>
      <c r="E81" s="7" t="s">
        <v>57</v>
      </c>
      <c r="F81" s="7" t="s">
        <v>65</v>
      </c>
      <c r="G81" s="7">
        <v>4</v>
      </c>
      <c r="H81" s="11">
        <v>200000</v>
      </c>
      <c r="I81" s="11">
        <f t="shared" si="11"/>
        <v>800000</v>
      </c>
      <c r="J81" s="11" t="s">
        <v>119</v>
      </c>
      <c r="K81" s="6">
        <v>45650</v>
      </c>
      <c r="L81" s="6" t="str">
        <f>TEXT(FestiveSales[[#This Row],[Date]],"mmm-yyy")</f>
        <v>Dec-2024</v>
      </c>
    </row>
    <row r="82" spans="1:13">
      <c r="A82" s="10" t="s">
        <v>58</v>
      </c>
      <c r="B82" s="6">
        <v>45652</v>
      </c>
      <c r="C82" s="6" t="str">
        <f>TEXT(FestiveSales[[#This Row],[Date]],"mmmm")</f>
        <v>December</v>
      </c>
      <c r="D82" s="6" t="str">
        <f>TEXT(FestiveSales[[#This Row],[Date]],"mmm-yyy")</f>
        <v>Dec-2024</v>
      </c>
      <c r="E82" s="7" t="s">
        <v>93</v>
      </c>
      <c r="F82" s="7" t="s">
        <v>67</v>
      </c>
      <c r="G82" s="7">
        <v>1</v>
      </c>
      <c r="H82" s="8">
        <v>55000</v>
      </c>
      <c r="I82" s="11">
        <f t="shared" si="11"/>
        <v>55000</v>
      </c>
      <c r="J82" s="11" t="s">
        <v>120</v>
      </c>
      <c r="K82" s="6">
        <v>45652</v>
      </c>
      <c r="L82" s="6" t="str">
        <f>TEXT(FestiveSales[[#This Row],[Date]],"mmm-yyy")</f>
        <v>Dec-2024</v>
      </c>
    </row>
    <row r="83" spans="1:13">
      <c r="A83" s="14">
        <v>693</v>
      </c>
      <c r="B83" s="12">
        <v>45671</v>
      </c>
      <c r="C83" s="12" t="str">
        <f>TEXT(FestiveSales[[#This Row],[Date]],"mmmm")</f>
        <v>January</v>
      </c>
      <c r="D83" s="12" t="str">
        <f>TEXT(FestiveSales[[#This Row],[Date]],"mmm-yyy")</f>
        <v>Jan-2025</v>
      </c>
      <c r="E83" t="s">
        <v>79</v>
      </c>
      <c r="F83" t="s">
        <v>64</v>
      </c>
      <c r="G83">
        <v>6</v>
      </c>
      <c r="H83" s="13">
        <v>70000</v>
      </c>
      <c r="I83" s="11">
        <f>G83*H83</f>
        <v>420000</v>
      </c>
      <c r="J83" s="11" t="s">
        <v>120</v>
      </c>
      <c r="K83" s="12">
        <v>45671</v>
      </c>
      <c r="L83" s="33" t="str">
        <f>TEXT(FestiveSales[[#This Row],[Date]],"mmm-yyy")</f>
        <v>Jan-2025</v>
      </c>
      <c r="M83" s="13"/>
    </row>
    <row r="84" spans="1:13">
      <c r="A84" s="14">
        <v>693</v>
      </c>
      <c r="B84" s="12">
        <v>45671</v>
      </c>
      <c r="C84" s="12" t="str">
        <f>TEXT(FestiveSales[[#This Row],[Date]],"mmmm")</f>
        <v>January</v>
      </c>
      <c r="D84" s="12" t="str">
        <f>TEXT(FestiveSales[[#This Row],[Date]],"mmm-yyy")</f>
        <v>Jan-2025</v>
      </c>
      <c r="E84" t="s">
        <v>79</v>
      </c>
      <c r="F84" t="s">
        <v>66</v>
      </c>
      <c r="G84">
        <v>1</v>
      </c>
      <c r="H84" s="8">
        <v>100000</v>
      </c>
      <c r="I84" s="11">
        <f>G84*H84</f>
        <v>100000</v>
      </c>
      <c r="J84" s="11" t="s">
        <v>120</v>
      </c>
      <c r="K84" s="12">
        <v>45671</v>
      </c>
      <c r="L84" s="33" t="str">
        <f>TEXT(FestiveSales[[#This Row],[Date]],"mmm-yyy")</f>
        <v>Jan-2025</v>
      </c>
      <c r="M84" s="13"/>
    </row>
    <row r="85" spans="1:13">
      <c r="A85" s="14">
        <v>694</v>
      </c>
      <c r="B85" s="12">
        <v>45664</v>
      </c>
      <c r="C85" s="12" t="str">
        <f>TEXT(FestiveSales[[#This Row],[Date]],"mmmm")</f>
        <v>January</v>
      </c>
      <c r="D85" s="12" t="str">
        <f>TEXT(FestiveSales[[#This Row],[Date]],"mmm-yyy")</f>
        <v>Jan-2025</v>
      </c>
      <c r="E85" t="s">
        <v>49</v>
      </c>
      <c r="F85" t="s">
        <v>65</v>
      </c>
      <c r="G85">
        <v>1</v>
      </c>
      <c r="H85" s="11">
        <v>200000</v>
      </c>
      <c r="I85" s="11">
        <f t="shared" ref="I85:I91" si="12">G85*H85</f>
        <v>200000</v>
      </c>
      <c r="J85" s="11" t="s">
        <v>119</v>
      </c>
      <c r="K85" s="12">
        <v>45664</v>
      </c>
      <c r="L85" s="33" t="str">
        <f>TEXT(FestiveSales[[#This Row],[Date]],"mmm-yyy")</f>
        <v>Jan-2025</v>
      </c>
      <c r="M85" s="13"/>
    </row>
    <row r="86" spans="1:13">
      <c r="A86" s="14">
        <v>695</v>
      </c>
      <c r="B86" s="12">
        <v>45671</v>
      </c>
      <c r="C86" s="12" t="str">
        <f>TEXT(FestiveSales[[#This Row],[Date]],"mmmm")</f>
        <v>January</v>
      </c>
      <c r="D86" s="12" t="str">
        <f>TEXT(FestiveSales[[#This Row],[Date]],"mmm-yyy")</f>
        <v>Jan-2025</v>
      </c>
      <c r="E86" t="s">
        <v>80</v>
      </c>
      <c r="F86" t="s">
        <v>65</v>
      </c>
      <c r="G86">
        <v>4</v>
      </c>
      <c r="H86" s="11">
        <v>200000</v>
      </c>
      <c r="I86" s="11">
        <f t="shared" si="12"/>
        <v>800000</v>
      </c>
      <c r="J86" s="11" t="s">
        <v>120</v>
      </c>
      <c r="K86" s="12">
        <v>45671</v>
      </c>
      <c r="L86" s="33" t="str">
        <f>TEXT(FestiveSales[[#This Row],[Date]],"mmm-yyy")</f>
        <v>Jan-2025</v>
      </c>
      <c r="M86" s="13"/>
    </row>
    <row r="87" spans="1:13">
      <c r="A87" s="14">
        <v>695</v>
      </c>
      <c r="B87" s="12">
        <v>45671</v>
      </c>
      <c r="C87" s="12" t="str">
        <f>TEXT(FestiveSales[[#This Row],[Date]],"mmmm")</f>
        <v>January</v>
      </c>
      <c r="D87" s="12" t="str">
        <f>TEXT(FestiveSales[[#This Row],[Date]],"mmm-yyy")</f>
        <v>Jan-2025</v>
      </c>
      <c r="E87" t="s">
        <v>80</v>
      </c>
      <c r="F87" t="s">
        <v>66</v>
      </c>
      <c r="G87">
        <v>4</v>
      </c>
      <c r="H87" s="8">
        <v>100000</v>
      </c>
      <c r="I87" s="11">
        <f t="shared" si="12"/>
        <v>400000</v>
      </c>
      <c r="J87" s="11" t="s">
        <v>120</v>
      </c>
      <c r="K87" s="12">
        <v>45671</v>
      </c>
      <c r="L87" s="33" t="str">
        <f>TEXT(FestiveSales[[#This Row],[Date]],"mmm-yyy")</f>
        <v>Jan-2025</v>
      </c>
      <c r="M87" s="13"/>
    </row>
    <row r="88" spans="1:13">
      <c r="A88" s="14">
        <v>696</v>
      </c>
      <c r="B88" s="12">
        <v>45664</v>
      </c>
      <c r="C88" s="12" t="str">
        <f>TEXT(FestiveSales[[#This Row],[Date]],"mmmm")</f>
        <v>January</v>
      </c>
      <c r="D88" s="12" t="str">
        <f>TEXT(FestiveSales[[#This Row],[Date]],"mmm-yyy")</f>
        <v>Jan-2025</v>
      </c>
      <c r="E88" t="s">
        <v>81</v>
      </c>
      <c r="F88" t="s">
        <v>64</v>
      </c>
      <c r="G88">
        <v>1</v>
      </c>
      <c r="H88" s="13">
        <v>70000</v>
      </c>
      <c r="I88" s="11">
        <f t="shared" si="12"/>
        <v>70000</v>
      </c>
      <c r="J88" s="11" t="s">
        <v>120</v>
      </c>
      <c r="K88" s="12">
        <v>45664</v>
      </c>
      <c r="L88" s="33" t="str">
        <f>TEXT(FestiveSales[[#This Row],[Date]],"mmm-yyy")</f>
        <v>Jan-2025</v>
      </c>
      <c r="M88" s="13"/>
    </row>
    <row r="89" spans="1:13">
      <c r="A89" s="14">
        <v>697</v>
      </c>
      <c r="B89" s="12">
        <v>45664</v>
      </c>
      <c r="C89" s="12" t="str">
        <f>TEXT(FestiveSales[[#This Row],[Date]],"mmmm")</f>
        <v>January</v>
      </c>
      <c r="D89" s="12" t="str">
        <f>TEXT(FestiveSales[[#This Row],[Date]],"mmm-yyy")</f>
        <v>Jan-2025</v>
      </c>
      <c r="E89" t="s">
        <v>82</v>
      </c>
      <c r="F89" t="s">
        <v>64</v>
      </c>
      <c r="G89">
        <v>1</v>
      </c>
      <c r="H89" s="13">
        <v>70000</v>
      </c>
      <c r="I89" s="11">
        <f t="shared" si="12"/>
        <v>70000</v>
      </c>
      <c r="J89" s="11" t="s">
        <v>120</v>
      </c>
      <c r="K89" s="12">
        <v>45664</v>
      </c>
      <c r="L89" s="33" t="str">
        <f>TEXT(FestiveSales[[#This Row],[Date]],"mmm-yyy")</f>
        <v>Jan-2025</v>
      </c>
      <c r="M89" s="13"/>
    </row>
    <row r="90" spans="1:13">
      <c r="A90" s="14">
        <v>698</v>
      </c>
      <c r="B90" s="12">
        <v>45665</v>
      </c>
      <c r="C90" s="12" t="str">
        <f>TEXT(FestiveSales[[#This Row],[Date]],"mmmm")</f>
        <v>January</v>
      </c>
      <c r="D90" s="12" t="str">
        <f>TEXT(FestiveSales[[#This Row],[Date]],"mmm-yyy")</f>
        <v>Jan-2025</v>
      </c>
      <c r="E90" t="s">
        <v>83</v>
      </c>
      <c r="F90" t="s">
        <v>65</v>
      </c>
      <c r="G90">
        <v>2</v>
      </c>
      <c r="H90" s="11">
        <v>200000</v>
      </c>
      <c r="I90" s="11">
        <f t="shared" si="12"/>
        <v>400000</v>
      </c>
      <c r="J90" s="11" t="s">
        <v>120</v>
      </c>
      <c r="K90" s="12">
        <v>45665</v>
      </c>
      <c r="L90" s="33" t="str">
        <f>TEXT(FestiveSales[[#This Row],[Date]],"mmm-yyy")</f>
        <v>Jan-2025</v>
      </c>
      <c r="M90" s="13"/>
    </row>
    <row r="91" spans="1:13">
      <c r="A91" s="14">
        <v>699</v>
      </c>
      <c r="B91" s="12">
        <v>45664</v>
      </c>
      <c r="C91" s="12" t="str">
        <f>TEXT(FestiveSales[[#This Row],[Date]],"mmmm")</f>
        <v>January</v>
      </c>
      <c r="D91" s="12" t="str">
        <f>TEXT(FestiveSales[[#This Row],[Date]],"mmm-yyy")</f>
        <v>Jan-2025</v>
      </c>
      <c r="E91" t="s">
        <v>84</v>
      </c>
      <c r="F91" t="s">
        <v>67</v>
      </c>
      <c r="G91">
        <v>1</v>
      </c>
      <c r="H91" s="8">
        <v>55000</v>
      </c>
      <c r="I91" s="11">
        <f t="shared" si="12"/>
        <v>55000</v>
      </c>
      <c r="J91" s="11" t="s">
        <v>120</v>
      </c>
      <c r="K91" s="12">
        <v>45664</v>
      </c>
      <c r="L91" s="34" t="str">
        <f>TEXT(FestiveSales[[#This Row],[Date]],"mmm-yyy")</f>
        <v>Jan-2025</v>
      </c>
      <c r="M91" s="13"/>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5C8E-9D74-4034-8485-C1F7591F0AE9}">
  <dimension ref="A1:K21"/>
  <sheetViews>
    <sheetView workbookViewId="0">
      <selection activeCell="J14" sqref="J14:K14"/>
      <pivotSelection pane="bottomRight" showHeader="1" extendable="1" axis="axisRow" start="4" max="8" activeRow="13" activeCol="9" previousRow="13" previousCol="9" click="1" r:id="rId3">
        <pivotArea dataOnly="0" fieldPosition="0">
          <references count="1">
            <reference field="6" count="1">
              <x v="6"/>
            </reference>
          </references>
        </pivotArea>
      </pivotSelection>
    </sheetView>
  </sheetViews>
  <sheetFormatPr defaultRowHeight="14.5"/>
  <cols>
    <col min="1" max="1" width="20.36328125" bestFit="1" customWidth="1"/>
    <col min="2" max="2" width="14.54296875" bestFit="1" customWidth="1"/>
    <col min="4" max="4" width="12.36328125" bestFit="1" customWidth="1"/>
    <col min="5" max="5" width="15.90625" bestFit="1" customWidth="1"/>
    <col min="7" max="7" width="14" bestFit="1" customWidth="1"/>
    <col min="8" max="8" width="15.90625" bestFit="1" customWidth="1"/>
    <col min="10" max="10" width="14" bestFit="1" customWidth="1"/>
    <col min="11" max="11" width="14.54296875" bestFit="1" customWidth="1"/>
    <col min="13" max="13" width="12.36328125" bestFit="1" customWidth="1"/>
    <col min="14" max="14" width="15.90625" bestFit="1" customWidth="1"/>
  </cols>
  <sheetData>
    <row r="1" spans="1:11">
      <c r="A1" s="23" t="s">
        <v>115</v>
      </c>
      <c r="B1" s="23" t="s">
        <v>116</v>
      </c>
      <c r="D1" s="36" t="s">
        <v>117</v>
      </c>
      <c r="E1" s="36"/>
    </row>
    <row r="2" spans="1:11">
      <c r="A2" t="s">
        <v>112</v>
      </c>
      <c r="B2" s="17">
        <f>SUM(FestiveSales[Sales Price])</f>
        <v>31465000</v>
      </c>
      <c r="D2" s="19" t="s">
        <v>122</v>
      </c>
      <c r="E2" t="s">
        <v>121</v>
      </c>
    </row>
    <row r="3" spans="1:11">
      <c r="A3" t="s">
        <v>114</v>
      </c>
      <c r="B3" s="15">
        <f>COUNTA(_xlfn.UNIQUE(FestiveSales[Invoice no.]))</f>
        <v>59</v>
      </c>
      <c r="D3" s="20" t="s">
        <v>131</v>
      </c>
      <c r="E3" s="18">
        <v>19745000</v>
      </c>
    </row>
    <row r="4" spans="1:11">
      <c r="A4" t="s">
        <v>113</v>
      </c>
      <c r="B4" s="16">
        <f>IFERROR(B2/B3,0)</f>
        <v>533305.08474576275</v>
      </c>
      <c r="D4" s="20" t="s">
        <v>132</v>
      </c>
      <c r="E4" s="18">
        <v>2515000</v>
      </c>
    </row>
    <row r="5" spans="1:11">
      <c r="A5" t="s">
        <v>112</v>
      </c>
      <c r="B5">
        <f>SUM(FestiveSales[Quantity])</f>
        <v>268</v>
      </c>
      <c r="D5" s="20" t="s">
        <v>133</v>
      </c>
      <c r="E5" s="18">
        <v>9205000</v>
      </c>
    </row>
    <row r="6" spans="1:11">
      <c r="A6" t="s">
        <v>134</v>
      </c>
      <c r="B6">
        <f>COUNTA(_xlfn.UNIQUE(FestiveSales[Customer Name]))</f>
        <v>49</v>
      </c>
      <c r="D6" s="20" t="s">
        <v>123</v>
      </c>
      <c r="E6" s="18">
        <v>31465000</v>
      </c>
    </row>
    <row r="8" spans="1:11">
      <c r="A8" s="36" t="s">
        <v>128</v>
      </c>
      <c r="B8" s="36"/>
      <c r="D8" s="36" t="s">
        <v>118</v>
      </c>
      <c r="E8" s="36"/>
      <c r="G8" s="36" t="s">
        <v>130</v>
      </c>
      <c r="H8" s="36"/>
      <c r="J8" s="36" t="s">
        <v>135</v>
      </c>
      <c r="K8" s="36"/>
    </row>
    <row r="9" spans="1:11">
      <c r="A9" s="19" t="s">
        <v>122</v>
      </c>
      <c r="B9" t="s">
        <v>124</v>
      </c>
      <c r="D9" s="19" t="s">
        <v>122</v>
      </c>
      <c r="E9" t="s">
        <v>121</v>
      </c>
      <c r="G9" s="19" t="s">
        <v>122</v>
      </c>
      <c r="H9" t="s">
        <v>121</v>
      </c>
      <c r="J9" s="19" t="s">
        <v>122</v>
      </c>
      <c r="K9" t="s">
        <v>124</v>
      </c>
    </row>
    <row r="10" spans="1:11">
      <c r="A10" s="20" t="s">
        <v>17</v>
      </c>
      <c r="B10" s="18">
        <v>50</v>
      </c>
      <c r="D10" s="20" t="s">
        <v>119</v>
      </c>
      <c r="E10" s="18">
        <v>18365000</v>
      </c>
      <c r="G10" s="20" t="s">
        <v>65</v>
      </c>
      <c r="H10" s="18">
        <v>16200000</v>
      </c>
      <c r="J10" s="20" t="s">
        <v>65</v>
      </c>
      <c r="K10" s="18">
        <v>81</v>
      </c>
    </row>
    <row r="11" spans="1:11">
      <c r="A11" s="20" t="s">
        <v>57</v>
      </c>
      <c r="B11" s="18">
        <v>40</v>
      </c>
      <c r="D11" s="20" t="s">
        <v>120</v>
      </c>
      <c r="E11" s="18">
        <v>13100000</v>
      </c>
      <c r="G11" s="20" t="s">
        <v>67</v>
      </c>
      <c r="H11" s="18">
        <v>4400000</v>
      </c>
      <c r="J11" s="20" t="s">
        <v>67</v>
      </c>
      <c r="K11" s="18">
        <v>80</v>
      </c>
    </row>
    <row r="12" spans="1:11">
      <c r="A12" s="20" t="s">
        <v>49</v>
      </c>
      <c r="B12" s="18">
        <v>20</v>
      </c>
      <c r="D12" s="20" t="s">
        <v>123</v>
      </c>
      <c r="E12" s="18">
        <v>31465000</v>
      </c>
      <c r="G12" s="20" t="s">
        <v>71</v>
      </c>
      <c r="H12" s="18">
        <v>3240000</v>
      </c>
      <c r="J12" s="20" t="s">
        <v>64</v>
      </c>
      <c r="K12" s="18">
        <v>43</v>
      </c>
    </row>
    <row r="13" spans="1:11">
      <c r="A13" s="20" t="s">
        <v>83</v>
      </c>
      <c r="B13" s="18">
        <v>15</v>
      </c>
      <c r="G13" s="20" t="s">
        <v>66</v>
      </c>
      <c r="H13" s="18">
        <v>3100000</v>
      </c>
      <c r="J13" s="20" t="s">
        <v>66</v>
      </c>
      <c r="K13" s="18">
        <v>31</v>
      </c>
    </row>
    <row r="14" spans="1:11">
      <c r="A14" s="20" t="s">
        <v>12</v>
      </c>
      <c r="B14" s="18">
        <v>12</v>
      </c>
      <c r="D14" s="36" t="s">
        <v>129</v>
      </c>
      <c r="E14" s="36"/>
      <c r="G14" s="20" t="s">
        <v>64</v>
      </c>
      <c r="H14" s="18">
        <v>3010000</v>
      </c>
      <c r="J14" s="20" t="s">
        <v>71</v>
      </c>
      <c r="K14" s="18">
        <v>18</v>
      </c>
    </row>
    <row r="15" spans="1:11">
      <c r="A15" s="20" t="s">
        <v>43</v>
      </c>
      <c r="B15" s="18">
        <v>10</v>
      </c>
      <c r="D15" s="19" t="s">
        <v>122</v>
      </c>
      <c r="E15" t="s">
        <v>121</v>
      </c>
      <c r="G15" s="20" t="s">
        <v>72</v>
      </c>
      <c r="H15" s="18">
        <v>1320000</v>
      </c>
      <c r="J15" s="20" t="s">
        <v>72</v>
      </c>
      <c r="K15" s="18">
        <v>12</v>
      </c>
    </row>
    <row r="16" spans="1:11">
      <c r="A16" s="20" t="s">
        <v>101</v>
      </c>
      <c r="B16" s="18">
        <v>9</v>
      </c>
      <c r="D16" s="20" t="s">
        <v>65</v>
      </c>
      <c r="E16" s="18">
        <v>16200000</v>
      </c>
      <c r="G16" s="20" t="s">
        <v>74</v>
      </c>
      <c r="H16" s="18">
        <v>195000</v>
      </c>
      <c r="J16" s="20" t="s">
        <v>74</v>
      </c>
      <c r="K16" s="18">
        <v>3</v>
      </c>
    </row>
    <row r="17" spans="1:11">
      <c r="A17" s="20" t="s">
        <v>13</v>
      </c>
      <c r="B17" s="18">
        <v>9</v>
      </c>
      <c r="D17" s="20" t="s">
        <v>67</v>
      </c>
      <c r="E17" s="18">
        <v>4400000</v>
      </c>
      <c r="G17" s="20" t="s">
        <v>123</v>
      </c>
      <c r="H17" s="18">
        <v>31465000</v>
      </c>
      <c r="J17" s="20" t="s">
        <v>123</v>
      </c>
      <c r="K17" s="18">
        <v>268</v>
      </c>
    </row>
    <row r="18" spans="1:11">
      <c r="A18" s="20" t="s">
        <v>32</v>
      </c>
      <c r="B18" s="18">
        <v>9</v>
      </c>
      <c r="D18" s="20" t="s">
        <v>71</v>
      </c>
      <c r="E18" s="18">
        <v>3240000</v>
      </c>
    </row>
    <row r="19" spans="1:11">
      <c r="A19" s="20" t="s">
        <v>80</v>
      </c>
      <c r="B19" s="18">
        <v>8</v>
      </c>
      <c r="D19" s="20" t="s">
        <v>66</v>
      </c>
      <c r="E19" s="18">
        <v>3100000</v>
      </c>
    </row>
    <row r="20" spans="1:11">
      <c r="A20" s="20" t="s">
        <v>123</v>
      </c>
      <c r="B20" s="18">
        <v>182</v>
      </c>
      <c r="D20" s="20" t="s">
        <v>64</v>
      </c>
      <c r="E20" s="18">
        <v>3010000</v>
      </c>
    </row>
    <row r="21" spans="1:11">
      <c r="D21" s="20" t="s">
        <v>123</v>
      </c>
      <c r="E21" s="18">
        <v>29950000</v>
      </c>
    </row>
  </sheetData>
  <mergeCells count="6">
    <mergeCell ref="J8:K8"/>
    <mergeCell ref="D14:E14"/>
    <mergeCell ref="D1:E1"/>
    <mergeCell ref="A8:B8"/>
    <mergeCell ref="D8:E8"/>
    <mergeCell ref="G8:H8"/>
  </mergeCells>
  <pageMargins left="0.7" right="0.7" top="0.75" bottom="0.75" header="0.3" footer="0.3"/>
  <pageSetup orientation="portrait"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2C82-6215-476F-B078-0AC96DC92E37}">
  <dimension ref="A1:S35"/>
  <sheetViews>
    <sheetView tabSelected="1" zoomScale="70" zoomScaleNormal="77" workbookViewId="0">
      <selection activeCell="A4" sqref="A1:XFD1048576"/>
    </sheetView>
  </sheetViews>
  <sheetFormatPr defaultRowHeight="14.5"/>
  <cols>
    <col min="1" max="1" width="11.90625" customWidth="1"/>
    <col min="2" max="2" width="11.26953125" customWidth="1"/>
    <col min="3" max="3" width="12.90625" customWidth="1"/>
    <col min="4" max="4" width="12.08984375" customWidth="1"/>
    <col min="5" max="5" width="10.6328125" customWidth="1"/>
    <col min="6" max="6" width="20.54296875" bestFit="1" customWidth="1"/>
    <col min="7" max="7" width="27.90625" bestFit="1" customWidth="1"/>
    <col min="8" max="8" width="15.1796875" bestFit="1" customWidth="1"/>
    <col min="9" max="9" width="22.7265625" bestFit="1" customWidth="1"/>
    <col min="10" max="10" width="16.54296875" bestFit="1" customWidth="1"/>
    <col min="11" max="11" width="20.26953125" bestFit="1" customWidth="1"/>
  </cols>
  <sheetData>
    <row r="1" spans="1:18" ht="23.5">
      <c r="A1" s="37" t="s">
        <v>127</v>
      </c>
      <c r="B1" s="37"/>
      <c r="C1" s="37"/>
      <c r="D1" s="37"/>
      <c r="E1" s="37"/>
      <c r="F1" s="37"/>
      <c r="G1" s="37"/>
      <c r="H1" s="37"/>
      <c r="I1" s="37"/>
      <c r="J1" s="37"/>
      <c r="K1" s="37"/>
      <c r="L1" s="37"/>
      <c r="M1" s="37"/>
      <c r="N1" s="37"/>
      <c r="O1" s="37"/>
      <c r="P1" s="37"/>
      <c r="Q1" s="37"/>
      <c r="R1" s="37"/>
    </row>
    <row r="2" spans="1:18">
      <c r="A2" s="38"/>
      <c r="B2" s="38"/>
      <c r="C2" s="38"/>
      <c r="D2" s="38"/>
      <c r="E2" s="38"/>
      <c r="F2" s="22" t="s">
        <v>134</v>
      </c>
      <c r="G2" s="21" t="s">
        <v>112</v>
      </c>
      <c r="H2" s="21" t="s">
        <v>125</v>
      </c>
      <c r="I2" s="5" t="s">
        <v>126</v>
      </c>
      <c r="J2" s="5" t="s">
        <v>112</v>
      </c>
      <c r="K2" s="38"/>
      <c r="L2" s="38"/>
      <c r="M2" s="38"/>
      <c r="N2" s="38"/>
      <c r="O2" s="38"/>
      <c r="P2" s="4"/>
      <c r="Q2" s="4"/>
      <c r="R2" s="4"/>
    </row>
    <row r="3" spans="1:18" ht="28.5" customHeight="1">
      <c r="A3" s="38"/>
      <c r="B3" s="38"/>
      <c r="C3" s="38"/>
      <c r="D3" s="38"/>
      <c r="E3" s="38"/>
      <c r="F3" s="28">
        <f>COUNTA(_xlfn.UNIQUE(FestiveSales[Customer Name]))</f>
        <v>49</v>
      </c>
      <c r="G3" s="29">
        <f>SUM(FestiveSales[Sales Price])</f>
        <v>31465000</v>
      </c>
      <c r="H3" s="30">
        <f>COUNTA(_xlfn.UNIQUE(FestiveSales[Invoice no.]))</f>
        <v>59</v>
      </c>
      <c r="I3" s="29">
        <f>IFERROR(G3/H3,0)</f>
        <v>533305.08474576275</v>
      </c>
      <c r="J3" s="31">
        <f>SUM(FestiveSales[Quantity])</f>
        <v>268</v>
      </c>
      <c r="K3" s="38"/>
      <c r="L3" s="38"/>
      <c r="M3" s="38"/>
      <c r="N3" s="38"/>
      <c r="O3" s="38"/>
      <c r="P3" s="4"/>
      <c r="Q3" s="4"/>
      <c r="R3" s="4"/>
    </row>
    <row r="4" spans="1:18" s="38" customFormat="1"/>
    <row r="5" spans="1:18" s="38" customFormat="1"/>
    <row r="6" spans="1:18" s="38" customFormat="1"/>
    <row r="7" spans="1:18" s="38" customFormat="1"/>
    <row r="8" spans="1:18" s="38" customFormat="1"/>
    <row r="9" spans="1:18" s="38" customFormat="1"/>
    <row r="10" spans="1:18" s="38" customFormat="1"/>
    <row r="11" spans="1:18" s="38" customFormat="1"/>
    <row r="12" spans="1:18" s="38" customFormat="1"/>
    <row r="13" spans="1:18" s="38" customFormat="1"/>
    <row r="14" spans="1:18" s="38" customFormat="1"/>
    <row r="15" spans="1:18" s="38" customFormat="1"/>
    <row r="16" spans="1:18" s="38" customFormat="1"/>
    <row r="17" s="38" customFormat="1"/>
    <row r="18" s="38" customFormat="1"/>
    <row r="19" s="38" customFormat="1"/>
    <row r="20" s="38" customFormat="1"/>
    <row r="21" s="38" customFormat="1"/>
    <row r="22" s="38" customFormat="1"/>
    <row r="23" s="38" customFormat="1"/>
    <row r="24" s="38" customFormat="1"/>
    <row r="25" s="38" customFormat="1"/>
    <row r="26" s="38" customFormat="1"/>
    <row r="27" s="38" customFormat="1"/>
    <row r="28" s="38" customFormat="1"/>
    <row r="29" s="38" customFormat="1"/>
    <row r="30" s="38" customFormat="1"/>
    <row r="31" s="38" customFormat="1"/>
    <row r="32" s="38" customFormat="1"/>
    <row r="33" spans="1:19">
      <c r="A33" s="38"/>
      <c r="B33" s="38"/>
      <c r="C33" s="38"/>
      <c r="D33" s="38"/>
      <c r="E33" s="38"/>
      <c r="F33" s="38"/>
      <c r="G33" s="38"/>
      <c r="H33" s="38"/>
      <c r="I33" s="38"/>
      <c r="J33" s="38"/>
      <c r="K33" s="38"/>
      <c r="L33" s="38"/>
      <c r="M33" s="38"/>
      <c r="N33" s="38"/>
      <c r="O33" s="38"/>
      <c r="P33" s="38"/>
      <c r="Q33" s="38"/>
      <c r="R33" s="38"/>
      <c r="S33" s="38"/>
    </row>
    <row r="34" spans="1:19">
      <c r="A34" s="38"/>
      <c r="B34" s="38"/>
      <c r="C34" s="38"/>
      <c r="D34" s="38"/>
      <c r="E34" s="38"/>
      <c r="F34" s="38"/>
      <c r="G34" s="38"/>
      <c r="H34" s="38"/>
      <c r="I34" s="38"/>
      <c r="J34" s="38"/>
      <c r="K34" s="38"/>
      <c r="L34" s="38"/>
      <c r="M34" s="38"/>
      <c r="N34" s="38"/>
      <c r="O34" s="38"/>
      <c r="P34" s="38"/>
      <c r="Q34" s="38"/>
      <c r="R34" s="38"/>
      <c r="S34" s="38"/>
    </row>
    <row r="35" spans="1:19">
      <c r="A35" s="38"/>
      <c r="B35" s="38"/>
      <c r="C35" s="38"/>
      <c r="D35" s="38"/>
      <c r="E35" s="38"/>
      <c r="F35" s="38"/>
      <c r="G35" s="38"/>
      <c r="H35" s="38"/>
      <c r="I35" s="38"/>
      <c r="J35" s="38"/>
      <c r="K35" s="38"/>
      <c r="L35" s="38"/>
      <c r="M35" s="38"/>
      <c r="N35" s="38"/>
      <c r="O35" s="38"/>
      <c r="P35" s="38"/>
      <c r="Q35" s="38"/>
      <c r="R35" s="38"/>
      <c r="S35" s="38"/>
    </row>
  </sheetData>
  <mergeCells count="5">
    <mergeCell ref="A1:R1"/>
    <mergeCell ref="A33:S35"/>
    <mergeCell ref="A4:XFD32"/>
    <mergeCell ref="K2:O3"/>
    <mergeCell ref="A2:E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Summary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Rashidat Omolara Abass</dc:creator>
  <cp:lastModifiedBy>Rashidat Omolara Abass</cp:lastModifiedBy>
  <dcterms:created xsi:type="dcterms:W3CDTF">2025-08-15T08:38:27Z</dcterms:created>
  <dcterms:modified xsi:type="dcterms:W3CDTF">2025-09-25T07:56:44Z</dcterms:modified>
</cp:coreProperties>
</file>