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DELL\OneDrive\Documents\My Project\"/>
    </mc:Choice>
  </mc:AlternateContent>
  <xr:revisionPtr revIDLastSave="0" documentId="8_{FCF26CF7-5B96-4F2B-9058-270AE40850B7}" xr6:coauthVersionLast="47" xr6:coauthVersionMax="47" xr10:uidLastSave="{00000000-0000-0000-0000-000000000000}"/>
  <bookViews>
    <workbookView xWindow="-110" yWindow="-110" windowWidth="19420" windowHeight="10300" xr2:uid="{30739E96-FAFC-4544-ADBD-0E130F90C3DF}"/>
  </bookViews>
  <sheets>
    <sheet name="Sheet1" sheetId="1" r:id="rId1"/>
  </sheets>
  <externalReferences>
    <externalReference r:id="rId2"/>
  </externalReferences>
  <definedNames>
    <definedName name="_xlcn.WorksheetConnection_GDCuisinefirsthalfanalysisinexcel.xlsxData" hidden="1">[1]!Data[#Data]</definedName>
    <definedName name="Slicer_Category">#N/A</definedName>
    <definedName name="Slicer_YearMonth">#N/A</definedName>
  </definedNames>
  <calcPr calcId="191029"/>
  <extLst>
    <ext xmlns:x14="http://schemas.microsoft.com/office/spreadsheetml/2009/9/main" uri="{876F7934-8845-4945-9796-88D515C7AA90}">
      <x14:pivotCaches>
        <pivotCache cacheId="2" r:id="rId3"/>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6096a7bb-1141-4d8d-b609-ca3c6db37e60" name="Data" connection="WorksheetConnection_GD Cuisine first half analysis in excel.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3" i="1" l="1"/>
  <c r="F3" i="1"/>
  <c r="D3" i="1"/>
  <c r="C3" i="1"/>
  <c r="B3" i="1"/>
  <c r="A3" i="1"/>
  <c r="E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EA034C-F515-45FF-974D-9CF9B298CA2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63EF41-8170-4E16-A4E9-947079369EDC}" name="WorksheetConnection_GD Cuisine first half analysis in excel.xlsx!Data" type="102" refreshedVersion="7" minRefreshableVersion="5">
    <extLst>
      <ext xmlns:x15="http://schemas.microsoft.com/office/spreadsheetml/2010/11/main" uri="{DE250136-89BD-433C-8126-D09CA5730AF9}">
        <x15:connection id="Data-6096a7bb-1141-4d8d-b609-ca3c6db37e60" autoDelete="1">
          <x15:rangePr sourceName="_xlcn.WorksheetConnection_GDCuisinefirsthalfanalysisinexcel.xlsxData"/>
        </x15:connection>
      </ext>
    </extLst>
  </connection>
</connections>
</file>

<file path=xl/sharedStrings.xml><?xml version="1.0" encoding="utf-8"?>
<sst xmlns="http://schemas.openxmlformats.org/spreadsheetml/2006/main" count="8" uniqueCount="8">
  <si>
    <t>GD CUISINE HALF OF 2025 SALES DASHBOARD</t>
  </si>
  <si>
    <t>Total Sales</t>
  </si>
  <si>
    <t>Total VAT</t>
  </si>
  <si>
    <t>Total Quantity</t>
  </si>
  <si>
    <t>Total Invoices</t>
  </si>
  <si>
    <t>Ave. Sales Per Invoice</t>
  </si>
  <si>
    <t>Total Delivery fee</t>
  </si>
  <si>
    <t>Total Unique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</si>
</sst>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6A]#,##0.00"/>
  </numFmts>
  <fonts count="6" x14ac:knownFonts="1">
    <font>
      <sz val="11"/>
      <color theme="1"/>
      <name val="Calibri"/>
      <family val="2"/>
      <scheme val="minor"/>
    </font>
    <font>
      <sz val="18"/>
      <color theme="3"/>
      <name val="Calibri Light"/>
      <family val="2"/>
      <scheme val="major"/>
    </font>
    <font>
      <i/>
      <sz val="11"/>
      <color rgb="FF7F7F7F"/>
      <name val="Calibri"/>
      <family val="2"/>
      <scheme val="minor"/>
    </font>
    <font>
      <b/>
      <sz val="18"/>
      <color theme="0"/>
      <name val="Calibri Light"/>
      <family val="2"/>
      <scheme val="major"/>
    </font>
    <font>
      <b/>
      <i/>
      <sz val="11"/>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5" tint="0.79998168889431442"/>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3" fillId="2" borderId="0" xfId="1" applyFont="1" applyFill="1" applyAlignment="1">
      <alignment horizontal="center"/>
    </xf>
    <xf numFmtId="0" fontId="4" fillId="3" borderId="0" xfId="2" applyFont="1" applyFill="1" applyAlignment="1">
      <alignment horizontal="center"/>
    </xf>
    <xf numFmtId="0" fontId="0" fillId="0" borderId="0" xfId="0" applyAlignment="1">
      <alignment horizontal="center"/>
    </xf>
    <xf numFmtId="164" fontId="5" fillId="4" borderId="1" xfId="0" applyNumberFormat="1" applyFont="1" applyFill="1" applyBorder="1" applyAlignment="1">
      <alignment horizontal="center"/>
    </xf>
    <xf numFmtId="164" fontId="5" fillId="5" borderId="1" xfId="0" applyNumberFormat="1" applyFont="1" applyFill="1" applyBorder="1" applyAlignment="1">
      <alignment horizontal="center"/>
    </xf>
    <xf numFmtId="1" fontId="5" fillId="0" borderId="1" xfId="0" applyNumberFormat="1" applyFont="1" applyBorder="1" applyAlignment="1">
      <alignment horizontal="center"/>
    </xf>
    <xf numFmtId="0" fontId="5" fillId="0" borderId="1" xfId="0" applyFont="1" applyBorder="1" applyAlignment="1">
      <alignment horizontal="center"/>
    </xf>
    <xf numFmtId="164" fontId="5" fillId="0" borderId="1" xfId="0" applyNumberFormat="1" applyFont="1" applyBorder="1" applyAlignment="1">
      <alignment horizontal="center"/>
    </xf>
    <xf numFmtId="164" fontId="5" fillId="0" borderId="2" xfId="0" applyNumberFormat="1" applyFont="1" applyBorder="1" applyAlignment="1">
      <alignment horizontal="center"/>
    </xf>
    <xf numFmtId="0" fontId="5" fillId="0" borderId="0" xfId="0" applyFont="1"/>
  </cellXfs>
  <cellStyles count="3">
    <cellStyle name="Explanatory Text" xfId="2" builtinId="53"/>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lumMod val="20000"/>
              <a:lumOff val="80000"/>
            </a:schemeClr>
          </a:solidFill>
          <a:ln>
            <a:noFill/>
          </a:ln>
          <a:effectLst>
            <a:outerShdw blurRad="254000" sx="102000" sy="102000" algn="ctr" rotWithShape="0">
              <a:prstClr val="black">
                <a:alpha val="20000"/>
              </a:prstClr>
            </a:outerShdw>
          </a:effectLst>
        </c:spPr>
      </c:pivotFmt>
      <c:pivotFmt>
        <c:idx val="12"/>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13"/>
        <c:spPr>
          <a:solidFill>
            <a:schemeClr val="accent1">
              <a:lumMod val="75000"/>
            </a:schemeClr>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lumMod val="20000"/>
              <a:lumOff val="80000"/>
            </a:schemeClr>
          </a:solidFill>
          <a:ln>
            <a:noFill/>
          </a:ln>
          <a:effectLst>
            <a:outerShdw blurRad="254000" sx="102000" sy="102000" algn="ctr" rotWithShape="0">
              <a:prstClr val="black">
                <a:alpha val="20000"/>
              </a:prstClr>
            </a:outerShdw>
          </a:effectLst>
        </c:spPr>
      </c:pivotFmt>
      <c:pivotFmt>
        <c:idx val="20"/>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21"/>
        <c:spPr>
          <a:solidFill>
            <a:schemeClr val="accent1">
              <a:lumMod val="75000"/>
            </a:schemeClr>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lumMod val="20000"/>
              <a:lumOff val="80000"/>
            </a:schemeClr>
          </a:solidFill>
          <a:ln>
            <a:noFill/>
          </a:ln>
          <a:effectLst>
            <a:outerShdw blurRad="254000" sx="102000" sy="102000" algn="ctr" rotWithShape="0">
              <a:prstClr val="black">
                <a:alpha val="20000"/>
              </a:prstClr>
            </a:outerShdw>
          </a:effectLst>
        </c:spPr>
      </c:pivotFmt>
      <c:pivotFmt>
        <c:idx val="28"/>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29"/>
        <c:spPr>
          <a:solidFill>
            <a:schemeClr val="accent1">
              <a:lumMod val="75000"/>
            </a:schemeClr>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56-4CAE-A6B8-B8E834EA323D}"/>
              </c:ext>
            </c:extLst>
          </c:dPt>
          <c:dPt>
            <c:idx val="1"/>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56-4CAE-A6B8-B8E834EA323D}"/>
              </c:ext>
            </c:extLst>
          </c:dPt>
          <c:dPt>
            <c:idx val="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56-4CAE-A6B8-B8E834EA323D}"/>
              </c:ext>
            </c:extLst>
          </c:dPt>
          <c:dPt>
            <c:idx val="3"/>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56-4CAE-A6B8-B8E834EA32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756-4CAE-A6B8-B8E834EA323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756-4CAE-A6B8-B8E834EA323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756-4CAE-A6B8-B8E834EA32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7"/>
              <c:pt idx="0">
                <c:v>Frozen Items</c:v>
              </c:pt>
              <c:pt idx="1">
                <c:v>Shreds</c:v>
              </c:pt>
              <c:pt idx="2">
                <c:v>Hamper</c:v>
              </c:pt>
              <c:pt idx="3">
                <c:v>Fish</c:v>
              </c:pt>
              <c:pt idx="4">
                <c:v>Spices</c:v>
              </c:pt>
              <c:pt idx="5">
                <c:v>Sauces</c:v>
              </c:pt>
              <c:pt idx="6">
                <c:v>Back</c:v>
              </c:pt>
            </c:strLit>
          </c:cat>
          <c:val>
            <c:numLit>
              <c:formatCode>General</c:formatCode>
              <c:ptCount val="7"/>
              <c:pt idx="0">
                <c:v>6531209.7999999998</c:v>
              </c:pt>
              <c:pt idx="1">
                <c:v>3444818</c:v>
              </c:pt>
              <c:pt idx="2">
                <c:v>2935000</c:v>
              </c:pt>
              <c:pt idx="3">
                <c:v>651930</c:v>
              </c:pt>
              <c:pt idx="4">
                <c:v>525400</c:v>
              </c:pt>
              <c:pt idx="5">
                <c:v>15600</c:v>
              </c:pt>
              <c:pt idx="6">
                <c:v>5062</c:v>
              </c:pt>
            </c:numLit>
          </c:val>
          <c:extLst>
            <c:ext xmlns:c16="http://schemas.microsoft.com/office/drawing/2014/chart" uri="{C3380CC4-5D6E-409C-BE32-E72D297353CC}">
              <c16:uniqueId val="{0000000E-2756-4CAE-A6B8-B8E834EA323D}"/>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2025-01</c:v>
              </c:pt>
              <c:pt idx="1">
                <c:v>2025-02</c:v>
              </c:pt>
              <c:pt idx="2">
                <c:v>2025-03</c:v>
              </c:pt>
              <c:pt idx="3">
                <c:v>2025-04</c:v>
              </c:pt>
              <c:pt idx="4">
                <c:v>2025-05</c:v>
              </c:pt>
              <c:pt idx="5">
                <c:v>2025-06</c:v>
              </c:pt>
            </c:strLit>
          </c:cat>
          <c:val>
            <c:numLit>
              <c:formatCode>General</c:formatCode>
              <c:ptCount val="6"/>
              <c:pt idx="0">
                <c:v>5265224.5</c:v>
              </c:pt>
              <c:pt idx="1">
                <c:v>1312945.5</c:v>
              </c:pt>
              <c:pt idx="2">
                <c:v>1371151</c:v>
              </c:pt>
              <c:pt idx="3">
                <c:v>2012760.5</c:v>
              </c:pt>
              <c:pt idx="4">
                <c:v>2703741.9</c:v>
              </c:pt>
              <c:pt idx="5">
                <c:v>1443196.4</c:v>
              </c:pt>
            </c:numLit>
          </c:val>
          <c:extLst>
            <c:ext xmlns:c16="http://schemas.microsoft.com/office/drawing/2014/chart" uri="{C3380CC4-5D6E-409C-BE32-E72D297353CC}">
              <c16:uniqueId val="{00000000-E7CB-4FBD-A933-987874FEF313}"/>
            </c:ext>
          </c:extLst>
        </c:ser>
        <c:dLbls>
          <c:showLegendKey val="0"/>
          <c:showVal val="0"/>
          <c:showCatName val="0"/>
          <c:showSerName val="0"/>
          <c:showPercent val="0"/>
          <c:showBubbleSize val="0"/>
        </c:dLbls>
        <c:gapWidth val="65"/>
        <c:shape val="box"/>
        <c:axId val="842482944"/>
        <c:axId val="842485856"/>
        <c:axId val="0"/>
      </c:bar3DChart>
      <c:catAx>
        <c:axId val="84248294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2485856"/>
        <c:crosses val="autoZero"/>
        <c:auto val="1"/>
        <c:lblAlgn val="ctr"/>
        <c:lblOffset val="100"/>
        <c:noMultiLvlLbl val="0"/>
      </c:catAx>
      <c:valAx>
        <c:axId val="84248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2482944"/>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Product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0"/>
              <c:pt idx="0">
                <c:v>Turkey Wings</c:v>
              </c:pt>
              <c:pt idx="1">
                <c:v>Chicken wings</c:v>
              </c:pt>
              <c:pt idx="2">
                <c:v>Pork spare Ribs</c:v>
              </c:pt>
              <c:pt idx="3">
                <c:v>Grand hamper</c:v>
              </c:pt>
              <c:pt idx="4">
                <c:v>Peppered Chicken</c:v>
              </c:pt>
              <c:pt idx="5">
                <c:v>Classic Turkey Shreds</c:v>
              </c:pt>
              <c:pt idx="6">
                <c:v>Mixed Classic Shreds</c:v>
              </c:pt>
              <c:pt idx="7">
                <c:v>Mackerel Fish</c:v>
              </c:pt>
              <c:pt idx="8">
                <c:v>Compact Plus Hamper</c:v>
              </c:pt>
              <c:pt idx="9">
                <c:v>Suya Pepper</c:v>
              </c:pt>
            </c:strLit>
          </c:cat>
          <c:val>
            <c:numLit>
              <c:formatCode>General</c:formatCode>
              <c:ptCount val="10"/>
              <c:pt idx="0">
                <c:v>1825135.5</c:v>
              </c:pt>
              <c:pt idx="1">
                <c:v>1757978.5</c:v>
              </c:pt>
              <c:pt idx="2">
                <c:v>1616600.5</c:v>
              </c:pt>
              <c:pt idx="3">
                <c:v>1200000</c:v>
              </c:pt>
              <c:pt idx="4">
                <c:v>922376.8</c:v>
              </c:pt>
              <c:pt idx="5">
                <c:v>878000</c:v>
              </c:pt>
              <c:pt idx="6">
                <c:v>784500</c:v>
              </c:pt>
              <c:pt idx="7">
                <c:v>651930</c:v>
              </c:pt>
              <c:pt idx="8">
                <c:v>560000</c:v>
              </c:pt>
              <c:pt idx="9">
                <c:v>526700</c:v>
              </c:pt>
            </c:numLit>
          </c:val>
          <c:extLst>
            <c:ext xmlns:c16="http://schemas.microsoft.com/office/drawing/2014/chart" uri="{C3380CC4-5D6E-409C-BE32-E72D297353CC}">
              <c16:uniqueId val="{00000000-CA16-4D0F-BF23-39D0BB2E63B6}"/>
            </c:ext>
          </c:extLst>
        </c:ser>
        <c:dLbls>
          <c:dLblPos val="outEnd"/>
          <c:showLegendKey val="0"/>
          <c:showVal val="1"/>
          <c:showCatName val="0"/>
          <c:showSerName val="0"/>
          <c:showPercent val="0"/>
          <c:showBubbleSize val="0"/>
        </c:dLbls>
        <c:gapWidth val="65"/>
        <c:axId val="1535671024"/>
        <c:axId val="1535678096"/>
      </c:barChart>
      <c:catAx>
        <c:axId val="15356710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678096"/>
        <c:crosses val="autoZero"/>
        <c:auto val="1"/>
        <c:lblAlgn val="ctr"/>
        <c:lblOffset val="100"/>
        <c:noMultiLvlLbl val="0"/>
      </c:catAx>
      <c:valAx>
        <c:axId val="1535678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567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Sales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B2B</c:v>
              </c:pt>
              <c:pt idx="1">
                <c:v>B2C</c:v>
              </c:pt>
            </c:strLit>
          </c:cat>
          <c:val>
            <c:numLit>
              <c:formatCode>General</c:formatCode>
              <c:ptCount val="2"/>
              <c:pt idx="0">
                <c:v>5907980.5</c:v>
              </c:pt>
              <c:pt idx="1">
                <c:v>8201039.2999999998</c:v>
              </c:pt>
            </c:numLit>
          </c:val>
          <c:extLst>
            <c:ext xmlns:c16="http://schemas.microsoft.com/office/drawing/2014/chart" uri="{C3380CC4-5D6E-409C-BE32-E72D297353CC}">
              <c16:uniqueId val="{00000000-2C49-4BC3-A658-1FB8561F7E3A}"/>
            </c:ext>
          </c:extLst>
        </c:ser>
        <c:dLbls>
          <c:dLblPos val="inEnd"/>
          <c:showLegendKey val="0"/>
          <c:showVal val="1"/>
          <c:showCatName val="0"/>
          <c:showSerName val="0"/>
          <c:showPercent val="0"/>
          <c:showBubbleSize val="0"/>
        </c:dLbls>
        <c:gapWidth val="65"/>
        <c:axId val="1535686416"/>
        <c:axId val="1535668112"/>
      </c:barChart>
      <c:catAx>
        <c:axId val="1535686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668112"/>
        <c:crosses val="autoZero"/>
        <c:auto val="1"/>
        <c:lblAlgn val="ctr"/>
        <c:lblOffset val="100"/>
        <c:noMultiLvlLbl val="0"/>
      </c:catAx>
      <c:valAx>
        <c:axId val="1535668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5686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90717</xdr:colOff>
      <xdr:row>3</xdr:row>
      <xdr:rowOff>41235</xdr:rowOff>
    </xdr:from>
    <xdr:to>
      <xdr:col>3</xdr:col>
      <xdr:colOff>115454</xdr:colOff>
      <xdr:row>17</xdr:row>
      <xdr:rowOff>98961</xdr:rowOff>
    </xdr:to>
    <xdr:graphicFrame macro="">
      <xdr:nvGraphicFramePr>
        <xdr:cNvPr id="2" name="Chart 1">
          <a:extLst>
            <a:ext uri="{FF2B5EF4-FFF2-40B4-BE49-F238E27FC236}">
              <a16:creationId xmlns:a16="http://schemas.microsoft.com/office/drawing/2014/main" id="{7240A936-18DA-4734-8976-CA1CF7EF4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173173</xdr:colOff>
      <xdr:row>3</xdr:row>
      <xdr:rowOff>57728</xdr:rowOff>
    </xdr:from>
    <xdr:to>
      <xdr:col>6</xdr:col>
      <xdr:colOff>321623</xdr:colOff>
      <xdr:row>17</xdr:row>
      <xdr:rowOff>115454</xdr:rowOff>
    </xdr:to>
    <xdr:graphicFrame macro="">
      <xdr:nvGraphicFramePr>
        <xdr:cNvPr id="3" name="Chart 2">
          <a:extLst>
            <a:ext uri="{FF2B5EF4-FFF2-40B4-BE49-F238E27FC236}">
              <a16:creationId xmlns:a16="http://schemas.microsoft.com/office/drawing/2014/main" id="{B9329729-468F-464B-B5DD-A6EAEF57A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90713</xdr:colOff>
      <xdr:row>17</xdr:row>
      <xdr:rowOff>164934</xdr:rowOff>
    </xdr:from>
    <xdr:to>
      <xdr:col>3</xdr:col>
      <xdr:colOff>107207</xdr:colOff>
      <xdr:row>31</xdr:row>
      <xdr:rowOff>173177</xdr:rowOff>
    </xdr:to>
    <xdr:graphicFrame macro="">
      <xdr:nvGraphicFramePr>
        <xdr:cNvPr id="4" name="Chart 3">
          <a:extLst>
            <a:ext uri="{FF2B5EF4-FFF2-40B4-BE49-F238E27FC236}">
              <a16:creationId xmlns:a16="http://schemas.microsoft.com/office/drawing/2014/main" id="{C8BBCA7E-BA8D-4C79-848A-3C0071C3D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173181</xdr:colOff>
      <xdr:row>18</xdr:row>
      <xdr:rowOff>3</xdr:rowOff>
    </xdr:from>
    <xdr:to>
      <xdr:col>6</xdr:col>
      <xdr:colOff>321624</xdr:colOff>
      <xdr:row>32</xdr:row>
      <xdr:rowOff>24743</xdr:rowOff>
    </xdr:to>
    <xdr:graphicFrame macro="">
      <xdr:nvGraphicFramePr>
        <xdr:cNvPr id="5" name="Chart 4">
          <a:extLst>
            <a:ext uri="{FF2B5EF4-FFF2-40B4-BE49-F238E27FC236}">
              <a16:creationId xmlns:a16="http://schemas.microsoft.com/office/drawing/2014/main" id="{86D7B2C5-D01E-427D-8C7D-B31B0B293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388747</xdr:colOff>
      <xdr:row>17</xdr:row>
      <xdr:rowOff>176978</xdr:rowOff>
    </xdr:from>
    <xdr:to>
      <xdr:col>7</xdr:col>
      <xdr:colOff>362857</xdr:colOff>
      <xdr:row>30</xdr:row>
      <xdr:rowOff>41237</xdr:rowOff>
    </xdr:to>
    <mc:AlternateContent xmlns:mc="http://schemas.openxmlformats.org/markup-compatibility/2006">
      <mc:Choice xmlns:a14="http://schemas.microsoft.com/office/drawing/2010/main" Requires="a14">
        <xdr:graphicFrame macro="">
          <xdr:nvGraphicFramePr>
            <xdr:cNvPr id="6" name="YearMonth 1">
              <a:extLst>
                <a:ext uri="{FF2B5EF4-FFF2-40B4-BE49-F238E27FC236}">
                  <a16:creationId xmlns:a16="http://schemas.microsoft.com/office/drawing/2014/main" id="{7B506B13-1DD3-42C9-8487-62FFCF3DB02D}"/>
                </a:ext>
              </a:extLst>
            </xdr:cNvPr>
            <xdr:cNvGraphicFramePr/>
          </xdr:nvGraphicFramePr>
          <xdr:xfrm>
            <a:off x="0" y="0"/>
            <a:ext cx="0" cy="0"/>
          </xdr:xfrm>
          <a:graphic>
            <a:graphicData uri="http://schemas.microsoft.com/office/drawing/2010/slicer">
              <sle:slicer xmlns:sle="http://schemas.microsoft.com/office/drawing/2010/slicer" name="YearMonth 1"/>
            </a:graphicData>
          </a:graphic>
        </xdr:graphicFrame>
      </mc:Choice>
      <mc:Fallback>
        <xdr:sp macro="" textlink="">
          <xdr:nvSpPr>
            <xdr:cNvPr id="0" name=""/>
            <xdr:cNvSpPr>
              <a:spLocks noTextEdit="1"/>
            </xdr:cNvSpPr>
          </xdr:nvSpPr>
          <xdr:spPr>
            <a:xfrm>
              <a:off x="9866460" y="3541127"/>
              <a:ext cx="1392727" cy="223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388753</xdr:colOff>
      <xdr:row>3</xdr:row>
      <xdr:rowOff>86261</xdr:rowOff>
    </xdr:from>
    <xdr:to>
      <xdr:col>7</xdr:col>
      <xdr:colOff>354611</xdr:colOff>
      <xdr:row>17</xdr:row>
      <xdr:rowOff>98960</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00015FAE-9BA3-4D3A-B0FA-248A3D1B516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866466" y="896899"/>
              <a:ext cx="1384475" cy="2566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20Cuisine%20first%20half%20analysis%20in%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ummary"/>
      <sheetName val="Dashboard (2)"/>
      <sheetName val="Dashboard"/>
    </sheetNames>
    <sheetDataSet>
      <sheetData sheetId="0"/>
      <sheetData sheetId="1"/>
      <sheetData sheetId="2"/>
      <sheetData sheetId="3"/>
    </sheetDataSet>
  </externalBook>
</externalLink>
</file>

<file path=xl/pivotCache/_rels/pivotCacheDefinition2.xml.rels><?xml version="1.0" encoding="UTF-8" standalone="yes"?>
<Relationships xmlns="http://schemas.openxmlformats.org/package/2006/relationships"><Relationship Id="rId2" Type="http://schemas.openxmlformats.org/officeDocument/2006/relationships/externalLinkPath" Target="GD%20Cuisine%20first%20half%20analysis%20in%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7.499187037036" backgroundQuery="1" createdVersion="3" refreshedVersion="7" minRefreshableVersion="3" recordCount="0" supportSubquery="1" supportAdvancedDrill="1" xr:uid="{427C02C7-24F4-4E81-AA5B-57FC08F1F8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Invoice Number]" caption="Invoice Number" attribute="1" defaultMemberUniqueName="[Data].[Invoice Number].[All]" allUniqueName="[Data].[Invoice Number].[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YearMonth]" caption="YearMonth" attribute="1" defaultMemberUniqueName="[Data].[YearMonth].[All]" allUniqueName="[Data].[YearMonth].[All]" dimensionUniqueName="[Data]" displayFolder="" count="0" memberValueDatatype="130" unbalanced="0"/>
    <cacheHierarchy uniqueName="[Data].[Customer Name]" caption="Customer Name" attribute="1" defaultMemberUniqueName="[Data].[Customer Name].[All]" allUniqueName="[Data].[Customer Name].[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Quantity]" caption="Quantity" attribute="1" defaultMemberUniqueName="[Data].[Quantity].[All]" allUniqueName="[Data].[Quantity].[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130" unbalanced="0"/>
    <cacheHierarchy uniqueName="[Data].[Sales Price]" caption="Sales Price" attribute="1" defaultMemberUniqueName="[Data].[Sales Price].[All]" allUniqueName="[Data].[Sales Price].[All]" dimensionUniqueName="[Data]" displayFolder="" count="0" memberValueDatatype="5" unbalanced="0"/>
    <cacheHierarchy uniqueName="[Data].[VAT]" caption="VAT" attribute="1" defaultMemberUniqueName="[Data].[VAT].[All]" allUniqueName="[Data].[VAT].[All]" dimensionUniqueName="[Data]" displayFolder="" count="0" memberValueDatatype="5" unbalanced="0"/>
    <cacheHierarchy uniqueName="[Data].[Delivery Fee]" caption="Delivery Fee" attribute="1" defaultMemberUniqueName="[Data].[Delivery Fee].[All]" allUniqueName="[Data].[Delivery Fee].[All]" dimensionUniqueName="[Data]" displayFolder="" count="0" memberValueDatatype="20" unbalanced="0"/>
    <cacheHierarchy uniqueName="[Data].[Sales Type]" caption="Sales Type" attribute="1" defaultMemberUniqueName="[Data].[Sales Type].[All]" allUniqueName="[Data].[Sales Typ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Price]" caption="Sum of Sales Price"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624668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7.499189236114" createdVersion="7" refreshedVersion="7" minRefreshableVersion="3" recordCount="275" xr:uid="{C0A861AE-DB97-4B3D-9FCA-26F8D2F3F937}">
  <cacheSource type="worksheet">
    <worksheetSource name="Data" r:id="rId2"/>
  </cacheSource>
  <cacheFields count="12">
    <cacheField name="Invoice Number" numFmtId="0">
      <sharedItems containsSemiMixedTypes="0" containsString="0" containsNumber="1" containsInteger="1" minValue="692" maxValue="800"/>
    </cacheField>
    <cacheField name="Date" numFmtId="14">
      <sharedItems containsSemiMixedTypes="0" containsNonDate="0" containsDate="1" containsString="0" minDate="2025-01-07T00:00:00" maxDate="2025-07-01T00:00:00"/>
    </cacheField>
    <cacheField name="YearMonth" numFmtId="14">
      <sharedItems/>
    </cacheField>
    <cacheField name="Customer Name" numFmtId="0">
      <sharedItems/>
    </cacheField>
    <cacheField name="Product" numFmtId="0">
      <sharedItems count="35">
        <s v="Mackerel Fish"/>
        <s v="Turkey Wings"/>
        <s v="Mixed Soft shreds"/>
        <s v="Compact Plus Hamper"/>
        <s v="Robust Hamper"/>
        <s v="Grand hamper"/>
        <s v="Compact  Hamper"/>
        <s v="Whole Chicken"/>
        <s v="Peppered Chicken"/>
        <s v="Soft Chicken Shreds"/>
        <s v="Soft Turkey Shreds"/>
        <s v="Classic Turkey Shreds"/>
        <s v="Soft Bacon Shreds"/>
        <s v="Pork spare Ribs"/>
        <s v="Chicken wings"/>
        <s v="Soft Beef Shreds"/>
        <s v="Mixed Classic Shreds"/>
        <s v="Suya Sauce"/>
        <s v="Economy Hamper"/>
        <s v="Mixed Shreds"/>
        <s v="Classic Bacon Shreds"/>
        <s v="Compact Hamper"/>
        <s v="Suya Pepper"/>
        <s v="BBQ Sauce"/>
        <s v="Premium Hamper"/>
        <s v="Mini Shreds Combo"/>
        <s v="Midi Shreds Combo"/>
        <s v="Mixed Box of Shreds"/>
        <s v="BBQ Sauce "/>
        <s v="Mini Hamper "/>
        <s v="Classic Chicken Shreds"/>
        <s v="Classic Beef Shreds"/>
        <s v="Chicken Back"/>
        <s v="Chilli Sauce"/>
        <s v="Maxi Shreds Combo"/>
      </sharedItems>
    </cacheField>
    <cacheField name="Quantity" numFmtId="0">
      <sharedItems containsSemiMixedTypes="0" containsString="0" containsNumber="1" minValue="1" maxValue="24"/>
    </cacheField>
    <cacheField name="Unit Price" numFmtId="0">
      <sharedItems containsMixedTypes="1" containsNumber="1" containsInteger="1" minValue="1300" maxValue="200000"/>
    </cacheField>
    <cacheField name="Sales Price" numFmtId="0">
      <sharedItems containsSemiMixedTypes="0" containsString="0" containsNumber="1" minValue="1300" maxValue="800000"/>
    </cacheField>
    <cacheField name="VAT" numFmtId="0">
      <sharedItems containsString="0" containsBlank="1" containsNumber="1" minValue="97.5" maxValue="25920"/>
    </cacheField>
    <cacheField name="Delivery Fee" numFmtId="0">
      <sharedItems containsString="0" containsBlank="1" containsNumber="1" containsInteger="1" minValue="3000" maxValue="45000"/>
    </cacheField>
    <cacheField name="Sales Type" numFmtId="0">
      <sharedItems count="2">
        <s v="B2C"/>
        <s v="B2B"/>
      </sharedItems>
    </cacheField>
    <cacheField name="Category" numFmtId="0">
      <sharedItems count="8">
        <s v="Fish"/>
        <s v="Frozen Items"/>
        <s v="Shreds"/>
        <s v="Hamper"/>
        <s v="Sauces"/>
        <s v="Spices"/>
        <s v="Back"/>
        <s v="Combo Shreds" u="1"/>
      </sharedItems>
    </cacheField>
  </cacheFields>
  <extLst>
    <ext xmlns:x14="http://schemas.microsoft.com/office/spreadsheetml/2009/9/main" uri="{725AE2AE-9491-48be-B2B4-4EB974FC3084}">
      <x14:pivotCacheDefinition pivotCacheId="1470190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692"/>
    <d v="2025-01-07T00:00:00"/>
    <s v="2025-01"/>
    <s v="Pastor Carol"/>
    <x v="0"/>
    <n v="1"/>
    <n v="15000"/>
    <n v="15000"/>
    <m/>
    <m/>
    <x v="0"/>
    <x v="0"/>
  </r>
  <r>
    <n v="692"/>
    <d v="2025-01-07T00:00:00"/>
    <s v="2025-01"/>
    <s v="Pastor Carol"/>
    <x v="1"/>
    <n v="2"/>
    <n v="12500"/>
    <n v="25000"/>
    <m/>
    <m/>
    <x v="0"/>
    <x v="1"/>
  </r>
  <r>
    <n v="692"/>
    <d v="2025-01-07T00:00:00"/>
    <s v="2025-01"/>
    <s v="Pastor Carol"/>
    <x v="2"/>
    <n v="1"/>
    <n v="42000"/>
    <n v="42000"/>
    <n v="3150"/>
    <m/>
    <x v="0"/>
    <x v="2"/>
  </r>
  <r>
    <n v="693"/>
    <d v="2025-01-14T00:00:00"/>
    <s v="2025-01"/>
    <s v="Mr. Seun Oshofisan"/>
    <x v="3"/>
    <n v="6"/>
    <n v="70000"/>
    <n v="420000"/>
    <m/>
    <m/>
    <x v="0"/>
    <x v="3"/>
  </r>
  <r>
    <n v="693"/>
    <d v="2025-01-14T00:00:00"/>
    <s v="2025-01"/>
    <s v="Mr. Seun Oshofisan"/>
    <x v="4"/>
    <n v="1"/>
    <n v="100000"/>
    <n v="100000"/>
    <m/>
    <n v="45000"/>
    <x v="0"/>
    <x v="3"/>
  </r>
  <r>
    <n v="694"/>
    <d v="2025-01-07T00:00:00"/>
    <s v="2025-01"/>
    <s v="CMC Connect"/>
    <x v="5"/>
    <n v="1"/>
    <n v="200000"/>
    <n v="200000"/>
    <m/>
    <m/>
    <x v="1"/>
    <x v="3"/>
  </r>
  <r>
    <n v="695"/>
    <d v="2025-01-14T00:00:00"/>
    <s v="2025-01"/>
    <s v="Mrs. Badejo Okusanya"/>
    <x v="5"/>
    <n v="4"/>
    <n v="200000"/>
    <n v="800000"/>
    <m/>
    <n v="40000"/>
    <x v="0"/>
    <x v="3"/>
  </r>
  <r>
    <n v="695"/>
    <d v="2025-01-14T00:00:00"/>
    <s v="2025-01"/>
    <s v="Mrs. Badejo Okusanya"/>
    <x v="4"/>
    <n v="4"/>
    <s v="100.000.00"/>
    <n v="400000"/>
    <m/>
    <m/>
    <x v="0"/>
    <x v="3"/>
  </r>
  <r>
    <n v="696"/>
    <d v="2025-01-07T00:00:00"/>
    <s v="2025-01"/>
    <s v="Mrs. Biodun Carew"/>
    <x v="3"/>
    <n v="1"/>
    <n v="70000"/>
    <n v="70000"/>
    <m/>
    <m/>
    <x v="0"/>
    <x v="3"/>
  </r>
  <r>
    <n v="697"/>
    <d v="2025-01-07T00:00:00"/>
    <s v="2025-01"/>
    <s v="Mrs. Titi Okunlola"/>
    <x v="3"/>
    <n v="1"/>
    <n v="70000"/>
    <n v="70000"/>
    <m/>
    <n v="9000"/>
    <x v="0"/>
    <x v="3"/>
  </r>
  <r>
    <n v="698"/>
    <d v="2025-01-08T00:00:00"/>
    <s v="2025-01"/>
    <s v="Mrs. Aridegbe"/>
    <x v="5"/>
    <n v="2"/>
    <n v="200000"/>
    <n v="200000"/>
    <m/>
    <n v="16000"/>
    <x v="0"/>
    <x v="3"/>
  </r>
  <r>
    <n v="699"/>
    <d v="2025-01-07T00:00:00"/>
    <s v="2025-01"/>
    <s v="Mrs. Adedokun"/>
    <x v="6"/>
    <n v="1"/>
    <n v="55000"/>
    <n v="55000"/>
    <m/>
    <n v="5000"/>
    <x v="0"/>
    <x v="3"/>
  </r>
  <r>
    <n v="699"/>
    <d v="2025-01-07T00:00:00"/>
    <s v="2025-01"/>
    <s v="Mrs. Adedokun"/>
    <x v="7"/>
    <n v="1"/>
    <n v="7000"/>
    <n v="7000"/>
    <m/>
    <m/>
    <x v="0"/>
    <x v="1"/>
  </r>
  <r>
    <n v="699"/>
    <d v="2025-01-07T00:00:00"/>
    <s v="2025-01"/>
    <s v="Mrs. Adedokun"/>
    <x v="8"/>
    <n v="1"/>
    <n v="7600"/>
    <n v="7600"/>
    <m/>
    <m/>
    <x v="0"/>
    <x v="1"/>
  </r>
  <r>
    <n v="700"/>
    <d v="2025-01-08T00:00:00"/>
    <s v="2025-01"/>
    <s v="Mrs. Oyinkansola"/>
    <x v="0"/>
    <n v="1"/>
    <n v="15000"/>
    <n v="15000"/>
    <m/>
    <n v="7000"/>
    <x v="0"/>
    <x v="0"/>
  </r>
  <r>
    <n v="700"/>
    <d v="2025-01-08T00:00:00"/>
    <s v="2025-01"/>
    <s v="Mrs. Oyinkansola"/>
    <x v="2"/>
    <n v="1"/>
    <n v="42000"/>
    <n v="42000"/>
    <n v="3150"/>
    <m/>
    <x v="0"/>
    <x v="2"/>
  </r>
  <r>
    <n v="700"/>
    <d v="2025-01-08T00:00:00"/>
    <s v="2025-01"/>
    <s v="Mrs. Oyinkansola"/>
    <x v="9"/>
    <n v="1"/>
    <n v="39000"/>
    <n v="39000"/>
    <n v="2925"/>
    <m/>
    <x v="0"/>
    <x v="2"/>
  </r>
  <r>
    <n v="700"/>
    <d v="2025-01-08T00:00:00"/>
    <s v="2025-01"/>
    <s v="Mrs. Oyinkansola"/>
    <x v="10"/>
    <n v="1"/>
    <n v="48000"/>
    <n v="48000"/>
    <n v="3600"/>
    <m/>
    <x v="0"/>
    <x v="2"/>
  </r>
  <r>
    <n v="701"/>
    <d v="2025-01-08T00:00:00"/>
    <s v="2025-01"/>
    <s v="Mrs. Aridegbe"/>
    <x v="11"/>
    <n v="2"/>
    <n v="48000"/>
    <n v="96000"/>
    <n v="7200"/>
    <m/>
    <x v="0"/>
    <x v="2"/>
  </r>
  <r>
    <n v="701"/>
    <d v="2025-01-09T00:00:00"/>
    <s v="2025-01"/>
    <s v="Mrs. Aridegbe"/>
    <x v="9"/>
    <n v="1"/>
    <n v="39000"/>
    <n v="39000"/>
    <n v="2925"/>
    <m/>
    <x v="0"/>
    <x v="2"/>
  </r>
  <r>
    <n v="701"/>
    <d v="2025-01-10T00:00:00"/>
    <s v="2025-01"/>
    <s v="Mrs. Aridegbe"/>
    <x v="12"/>
    <n v="1"/>
    <n v="42000"/>
    <n v="42000"/>
    <n v="3150"/>
    <m/>
    <x v="0"/>
    <x v="2"/>
  </r>
  <r>
    <n v="702"/>
    <d v="2025-01-10T00:00:00"/>
    <s v="2025-01"/>
    <s v="Miss Fatima Lawal"/>
    <x v="1"/>
    <n v="2"/>
    <n v="12500"/>
    <n v="23437.5"/>
    <m/>
    <m/>
    <x v="0"/>
    <x v="1"/>
  </r>
  <r>
    <n v="703"/>
    <d v="2025-01-09T00:00:00"/>
    <s v="2025-01"/>
    <s v="Pick N Pay"/>
    <x v="13"/>
    <n v="8"/>
    <n v="10200"/>
    <n v="81090"/>
    <m/>
    <m/>
    <x v="1"/>
    <x v="1"/>
  </r>
  <r>
    <n v="703"/>
    <d v="2025-01-09T00:00:00"/>
    <s v="2025-01"/>
    <s v="Pick N Pay"/>
    <x v="8"/>
    <n v="8"/>
    <n v="7400"/>
    <n v="50098"/>
    <m/>
    <m/>
    <x v="1"/>
    <x v="1"/>
  </r>
  <r>
    <n v="703"/>
    <d v="2025-01-09T00:00:00"/>
    <s v="2025-01"/>
    <s v="Pick N Pay"/>
    <x v="14"/>
    <n v="8"/>
    <n v="9500"/>
    <n v="75050"/>
    <m/>
    <m/>
    <x v="1"/>
    <x v="1"/>
  </r>
  <r>
    <n v="703"/>
    <d v="2025-01-09T00:00:00"/>
    <s v="2025-01"/>
    <s v="Pick N Pay"/>
    <x v="1"/>
    <n v="8"/>
    <n v="12200"/>
    <n v="95526"/>
    <m/>
    <m/>
    <x v="1"/>
    <x v="1"/>
  </r>
  <r>
    <n v="703"/>
    <d v="2025-01-09T00:00:00"/>
    <s v="2025-01"/>
    <s v="Pick N Pay"/>
    <x v="10"/>
    <n v="1"/>
    <n v="48000"/>
    <n v="48000"/>
    <n v="3600"/>
    <m/>
    <x v="1"/>
    <x v="2"/>
  </r>
  <r>
    <n v="703"/>
    <d v="2025-01-09T00:00:00"/>
    <s v="2025-01"/>
    <s v="Pick N Pay"/>
    <x v="15"/>
    <n v="1"/>
    <n v="45000"/>
    <n v="45000"/>
    <n v="3375"/>
    <m/>
    <x v="1"/>
    <x v="2"/>
  </r>
  <r>
    <n v="703"/>
    <d v="2025-01-09T00:00:00"/>
    <s v="2025-01"/>
    <s v="Pick N Pay"/>
    <x v="9"/>
    <n v="1"/>
    <n v="39000"/>
    <n v="39000"/>
    <n v="2925"/>
    <m/>
    <x v="1"/>
    <x v="2"/>
  </r>
  <r>
    <n v="704"/>
    <d v="2025-01-09T00:00:00"/>
    <s v="2025-01"/>
    <s v="Pick N Pay"/>
    <x v="13"/>
    <n v="8"/>
    <n v="10200"/>
    <n v="79968"/>
    <m/>
    <m/>
    <x v="1"/>
    <x v="2"/>
  </r>
  <r>
    <n v="704"/>
    <d v="2025-01-09T00:00:00"/>
    <s v="2025-01"/>
    <s v="Pick N Pay"/>
    <x v="8"/>
    <n v="8"/>
    <n v="7400"/>
    <n v="48581"/>
    <m/>
    <m/>
    <x v="1"/>
    <x v="1"/>
  </r>
  <r>
    <n v="704"/>
    <d v="2025-01-09T00:00:00"/>
    <s v="2025-01"/>
    <s v="Pick N Pay"/>
    <x v="14"/>
    <n v="8"/>
    <n v="9500"/>
    <n v="74435.5"/>
    <m/>
    <m/>
    <x v="1"/>
    <x v="1"/>
  </r>
  <r>
    <n v="704"/>
    <d v="2025-01-09T00:00:00"/>
    <s v="2025-01"/>
    <s v="Pick N Pay"/>
    <x v="1"/>
    <n v="8"/>
    <n v="12200"/>
    <n v="95221"/>
    <m/>
    <m/>
    <x v="1"/>
    <x v="1"/>
  </r>
  <r>
    <n v="704"/>
    <d v="2025-01-09T00:00:00"/>
    <s v="2025-01"/>
    <s v="Pick N Pay"/>
    <x v="10"/>
    <n v="1"/>
    <n v="48000"/>
    <n v="48000"/>
    <n v="3600"/>
    <m/>
    <x v="1"/>
    <x v="2"/>
  </r>
  <r>
    <n v="704"/>
    <d v="2025-01-09T00:00:00"/>
    <s v="2025-01"/>
    <s v="Pick N Pay"/>
    <x v="9"/>
    <n v="1"/>
    <n v="39000"/>
    <n v="39000"/>
    <n v="2925"/>
    <m/>
    <x v="1"/>
    <x v="2"/>
  </r>
  <r>
    <n v="704"/>
    <d v="2025-01-09T00:00:00"/>
    <s v="2025-01"/>
    <s v="Pick N Pay"/>
    <x v="15"/>
    <n v="1"/>
    <n v="45000"/>
    <n v="45000"/>
    <n v="3375"/>
    <m/>
    <x v="1"/>
    <x v="2"/>
  </r>
  <r>
    <n v="705"/>
    <d v="2025-01-17T00:00:00"/>
    <s v="2025-01"/>
    <s v="Renee Ikoyi"/>
    <x v="13"/>
    <n v="8"/>
    <n v="10200"/>
    <n v="80427"/>
    <m/>
    <m/>
    <x v="1"/>
    <x v="1"/>
  </r>
  <r>
    <n v="705"/>
    <d v="2025-01-17T00:00:00"/>
    <s v="2025-01"/>
    <s v="Renee Ikoyi"/>
    <x v="8"/>
    <n v="8"/>
    <n v="7400"/>
    <n v="50172"/>
    <m/>
    <m/>
    <x v="1"/>
    <x v="1"/>
  </r>
  <r>
    <n v="705"/>
    <d v="2025-01-17T00:00:00"/>
    <s v="2025-01"/>
    <s v="Renee Ikoyi"/>
    <x v="14"/>
    <n v="8"/>
    <n v="9500"/>
    <n v="75525"/>
    <m/>
    <m/>
    <x v="1"/>
    <x v="1"/>
  </r>
  <r>
    <n v="705"/>
    <d v="2025-01-17T00:00:00"/>
    <s v="2025-01"/>
    <s v="Renee Ikoyi"/>
    <x v="1"/>
    <n v="8"/>
    <n v="12200"/>
    <n v="95221"/>
    <m/>
    <m/>
    <x v="1"/>
    <x v="1"/>
  </r>
  <r>
    <n v="705"/>
    <d v="2025-01-17T00:00:00"/>
    <s v="2025-01"/>
    <s v="Renee Ikoyi"/>
    <x v="7"/>
    <n v="8"/>
    <n v="6700"/>
    <n v="45928.5"/>
    <m/>
    <m/>
    <x v="1"/>
    <x v="1"/>
  </r>
  <r>
    <n v="706"/>
    <d v="2025-01-17T00:00:00"/>
    <s v="2025-01"/>
    <s v="Renee Freedom Way"/>
    <x v="13"/>
    <n v="8"/>
    <n v="10200"/>
    <n v="80019"/>
    <m/>
    <m/>
    <x v="1"/>
    <x v="1"/>
  </r>
  <r>
    <n v="706"/>
    <d v="2025-01-17T00:00:00"/>
    <s v="2025-01"/>
    <s v="Renee Freedom Way"/>
    <x v="14"/>
    <n v="8"/>
    <n v="9500"/>
    <n v="76570"/>
    <m/>
    <m/>
    <x v="1"/>
    <x v="1"/>
  </r>
  <r>
    <n v="706"/>
    <d v="2025-01-17T00:00:00"/>
    <s v="2025-01"/>
    <s v="Renee Freedom Way"/>
    <x v="1"/>
    <n v="8"/>
    <n v="12200"/>
    <n v="93879"/>
    <m/>
    <m/>
    <x v="1"/>
    <x v="1"/>
  </r>
  <r>
    <n v="706"/>
    <d v="2025-01-17T00:00:00"/>
    <s v="2025-01"/>
    <s v="Renee Freedom Way"/>
    <x v="8"/>
    <n v="8"/>
    <n v="7400"/>
    <n v="48988"/>
    <m/>
    <m/>
    <x v="1"/>
    <x v="1"/>
  </r>
  <r>
    <n v="706"/>
    <d v="2025-01-17T00:00:00"/>
    <s v="2025-01"/>
    <s v="Renee Freedom Way"/>
    <x v="7"/>
    <n v="8"/>
    <n v="6700"/>
    <n v="47268.5"/>
    <m/>
    <m/>
    <x v="1"/>
    <x v="1"/>
  </r>
  <r>
    <n v="707"/>
    <d v="2025-01-17T00:00:00"/>
    <s v="2025-01"/>
    <s v="Renee Lekki"/>
    <x v="13"/>
    <n v="8"/>
    <n v="10200"/>
    <n v="77010"/>
    <m/>
    <m/>
    <x v="1"/>
    <x v="1"/>
  </r>
  <r>
    <n v="707"/>
    <d v="2025-01-17T00:00:00"/>
    <s v="2025-01"/>
    <s v="Renee Lekki"/>
    <x v="14"/>
    <n v="4"/>
    <n v="9500"/>
    <n v="38095"/>
    <m/>
    <m/>
    <x v="1"/>
    <x v="1"/>
  </r>
  <r>
    <n v="707"/>
    <d v="2025-01-17T00:00:00"/>
    <s v="2025-01"/>
    <s v="Renee Lekki"/>
    <x v="1"/>
    <n v="4"/>
    <n v="12200"/>
    <n v="47336"/>
    <m/>
    <m/>
    <x v="1"/>
    <x v="1"/>
  </r>
  <r>
    <n v="707"/>
    <d v="2025-01-17T00:00:00"/>
    <s v="2025-01"/>
    <s v="Renee Lekki"/>
    <x v="8"/>
    <n v="4"/>
    <n v="7400"/>
    <n v="25456"/>
    <m/>
    <m/>
    <x v="1"/>
    <x v="1"/>
  </r>
  <r>
    <n v="708"/>
    <d v="2025-01-28T00:00:00"/>
    <s v="2025-01"/>
    <s v="Mrs. Taiwo Alake"/>
    <x v="1"/>
    <n v="3"/>
    <n v="12500"/>
    <n v="35375"/>
    <m/>
    <n v="7000"/>
    <x v="0"/>
    <x v="1"/>
  </r>
  <r>
    <n v="708"/>
    <d v="2025-01-28T00:00:00"/>
    <s v="2025-01"/>
    <s v="Mrs. Taiwo Alake"/>
    <x v="0"/>
    <n v="1"/>
    <n v="15000"/>
    <n v="15000"/>
    <m/>
    <m/>
    <x v="0"/>
    <x v="0"/>
  </r>
  <r>
    <n v="708"/>
    <d v="2025-01-28T00:00:00"/>
    <s v="2025-01"/>
    <s v="Mrs. Taiwo Alake"/>
    <x v="16"/>
    <n v="1"/>
    <n v="42000"/>
    <n v="42000"/>
    <n v="3150"/>
    <m/>
    <x v="0"/>
    <x v="2"/>
  </r>
  <r>
    <n v="709"/>
    <d v="2025-01-29T00:00:00"/>
    <s v="2025-01"/>
    <s v="Buymore"/>
    <x v="7"/>
    <n v="8"/>
    <n v="6700"/>
    <n v="46498"/>
    <m/>
    <m/>
    <x v="1"/>
    <x v="1"/>
  </r>
  <r>
    <n v="709"/>
    <d v="2025-01-29T00:00:00"/>
    <s v="2025-01"/>
    <s v="Buymore"/>
    <x v="14"/>
    <n v="8"/>
    <n v="9500"/>
    <n v="74717.5"/>
    <m/>
    <m/>
    <x v="1"/>
    <x v="1"/>
  </r>
  <r>
    <n v="709"/>
    <d v="2025-01-29T00:00:00"/>
    <s v="2025-01"/>
    <s v="Buymore"/>
    <x v="1"/>
    <n v="8"/>
    <n v="12200"/>
    <n v="95038"/>
    <m/>
    <m/>
    <x v="1"/>
    <x v="1"/>
  </r>
  <r>
    <n v="709"/>
    <d v="2025-01-29T00:00:00"/>
    <s v="2025-01"/>
    <s v="Buymore"/>
    <x v="8"/>
    <n v="8"/>
    <n v="7400"/>
    <n v="49321"/>
    <m/>
    <m/>
    <x v="1"/>
    <x v="1"/>
  </r>
  <r>
    <n v="710"/>
    <d v="2025-01-29T00:00:00"/>
    <s v="2025-01"/>
    <s v="One Source Mart"/>
    <x v="7"/>
    <n v="4"/>
    <n v="6700"/>
    <n v="25326"/>
    <m/>
    <m/>
    <x v="1"/>
    <x v="1"/>
  </r>
  <r>
    <n v="710"/>
    <d v="2025-01-29T00:00:00"/>
    <s v="2025-01"/>
    <s v="One Source Mart"/>
    <x v="1"/>
    <n v="4"/>
    <n v="12200"/>
    <n v="48434"/>
    <m/>
    <m/>
    <x v="1"/>
    <x v="1"/>
  </r>
  <r>
    <n v="710"/>
    <d v="2025-01-29T00:00:00"/>
    <s v="2025-01"/>
    <s v="One Source Mart"/>
    <x v="14"/>
    <n v="4"/>
    <n v="9500"/>
    <n v="37715"/>
    <m/>
    <m/>
    <x v="1"/>
    <x v="1"/>
  </r>
  <r>
    <n v="710"/>
    <d v="2025-01-29T00:00:00"/>
    <s v="2025-01"/>
    <s v="One Source Mart"/>
    <x v="8"/>
    <n v="4"/>
    <n v="7400"/>
    <n v="24309"/>
    <m/>
    <m/>
    <x v="1"/>
    <x v="1"/>
  </r>
  <r>
    <n v="710"/>
    <d v="2025-01-29T00:00:00"/>
    <s v="2025-01"/>
    <s v="One Source Mart"/>
    <x v="13"/>
    <n v="4"/>
    <n v="10200"/>
    <n v="40239"/>
    <m/>
    <m/>
    <x v="1"/>
    <x v="1"/>
  </r>
  <r>
    <n v="711"/>
    <d v="2025-01-29T00:00:00"/>
    <s v="2025-01"/>
    <s v="Mr. Wole Sebioba"/>
    <x v="0"/>
    <n v="2"/>
    <n v="18000"/>
    <n v="37350"/>
    <m/>
    <n v="4000"/>
    <x v="0"/>
    <x v="0"/>
  </r>
  <r>
    <n v="712"/>
    <d v="2025-01-31T00:00:00"/>
    <s v="2025-01"/>
    <s v="Mrs. O. Abinusawa"/>
    <x v="11"/>
    <n v="4"/>
    <n v="48000"/>
    <n v="192000"/>
    <n v="14400"/>
    <n v="4000"/>
    <x v="0"/>
    <x v="2"/>
  </r>
  <r>
    <n v="713"/>
    <d v="2025-02-03T00:00:00"/>
    <s v="2025-02"/>
    <s v="Miss Fatima Lawal"/>
    <x v="1"/>
    <n v="1"/>
    <n v="12500"/>
    <n v="11750"/>
    <m/>
    <m/>
    <x v="0"/>
    <x v="1"/>
  </r>
  <r>
    <n v="713"/>
    <d v="2025-02-03T00:00:00"/>
    <s v="2025-02"/>
    <s v="Miss Fatima Lawal"/>
    <x v="8"/>
    <n v="1"/>
    <n v="7600"/>
    <n v="6954"/>
    <m/>
    <m/>
    <x v="0"/>
    <x v="1"/>
  </r>
  <r>
    <n v="714"/>
    <d v="2025-02-03T00:00:00"/>
    <s v="2025-02"/>
    <s v="Supersaver Supermarket"/>
    <x v="14"/>
    <n v="8"/>
    <n v="9500"/>
    <n v="75715"/>
    <m/>
    <m/>
    <x v="1"/>
    <x v="1"/>
  </r>
  <r>
    <n v="714"/>
    <d v="2025-02-03T00:00:00"/>
    <s v="2025-02"/>
    <s v="Supersaver Supermarket"/>
    <x v="1"/>
    <n v="8"/>
    <n v="12200"/>
    <n v="97709"/>
    <m/>
    <m/>
    <x v="1"/>
    <x v="1"/>
  </r>
  <r>
    <n v="714"/>
    <d v="2025-02-03T00:00:00"/>
    <s v="2025-02"/>
    <s v="Supersaver Supermarket"/>
    <x v="13"/>
    <n v="8"/>
    <n v="10200"/>
    <n v="80988"/>
    <m/>
    <m/>
    <x v="1"/>
    <x v="1"/>
  </r>
  <r>
    <n v="715"/>
    <d v="2025-02-04T00:00:00"/>
    <s v="2025-02"/>
    <s v="Mrs. Oyinkansola"/>
    <x v="16"/>
    <n v="1"/>
    <n v="42000"/>
    <n v="42000"/>
    <n v="3150"/>
    <n v="7000"/>
    <x v="0"/>
    <x v="2"/>
  </r>
  <r>
    <n v="715"/>
    <d v="2025-02-04T00:00:00"/>
    <s v="2025-02"/>
    <s v="Mrs. Oyinkansola"/>
    <x v="10"/>
    <n v="1"/>
    <n v="48000"/>
    <n v="48000"/>
    <n v="3600"/>
    <m/>
    <x v="0"/>
    <x v="2"/>
  </r>
  <r>
    <n v="715"/>
    <d v="2025-02-04T00:00:00"/>
    <s v="2025-02"/>
    <s v="Mrs. Oyinkansola"/>
    <x v="9"/>
    <n v="1"/>
    <n v="39000"/>
    <n v="39000"/>
    <n v="2925"/>
    <m/>
    <x v="0"/>
    <x v="2"/>
  </r>
  <r>
    <n v="715"/>
    <d v="2025-02-04T00:00:00"/>
    <s v="2025-02"/>
    <s v="Mrs. Oyinkansola"/>
    <x v="12"/>
    <n v="1"/>
    <n v="42000"/>
    <n v="42000"/>
    <n v="3150"/>
    <m/>
    <x v="0"/>
    <x v="2"/>
  </r>
  <r>
    <n v="715"/>
    <d v="2025-02-04T00:00:00"/>
    <s v="2025-02"/>
    <s v="Mrs. Oyinkansola"/>
    <x v="15"/>
    <n v="1"/>
    <n v="45000"/>
    <n v="45000"/>
    <n v="3375"/>
    <m/>
    <x v="0"/>
    <x v="2"/>
  </r>
  <r>
    <n v="715"/>
    <d v="2025-02-04T00:00:00"/>
    <s v="2025-02"/>
    <s v="Mrs. Oyinkansola"/>
    <x v="1"/>
    <n v="1"/>
    <n v="12500"/>
    <n v="11812"/>
    <m/>
    <m/>
    <x v="0"/>
    <x v="1"/>
  </r>
  <r>
    <n v="715"/>
    <d v="2025-02-04T00:00:00"/>
    <s v="2025-02"/>
    <s v="Mrs. Oyinkansola"/>
    <x v="14"/>
    <n v="1"/>
    <n v="9900"/>
    <n v="9702"/>
    <m/>
    <m/>
    <x v="0"/>
    <x v="1"/>
  </r>
  <r>
    <n v="715"/>
    <d v="2025-02-04T00:00:00"/>
    <s v="2025-02"/>
    <s v="Mrs. Oyinkansola"/>
    <x v="13"/>
    <n v="1"/>
    <n v="10500"/>
    <n v="10290"/>
    <m/>
    <m/>
    <x v="0"/>
    <x v="1"/>
  </r>
  <r>
    <n v="716"/>
    <d v="2025-02-07T00:00:00"/>
    <s v="2025-02"/>
    <s v="Mrs. Delodun Soremekun"/>
    <x v="7"/>
    <n v="5"/>
    <n v="7000"/>
    <n v="30625"/>
    <m/>
    <n v="4000"/>
    <x v="0"/>
    <x v="1"/>
  </r>
  <r>
    <n v="716"/>
    <d v="2025-02-07T00:00:00"/>
    <s v="2025-02"/>
    <s v="Mrs. Delodun Soremekun"/>
    <x v="8"/>
    <n v="2"/>
    <n v="7600"/>
    <n v="13224"/>
    <m/>
    <m/>
    <x v="0"/>
    <x v="1"/>
  </r>
  <r>
    <n v="717"/>
    <d v="2025-02-07T00:00:00"/>
    <s v="2025-02"/>
    <s v="Vetro Lounge"/>
    <x v="14"/>
    <n v="3"/>
    <n v="9900"/>
    <n v="28759"/>
    <m/>
    <n v="4000"/>
    <x v="1"/>
    <x v="1"/>
  </r>
  <r>
    <n v="717"/>
    <d v="2025-02-07T00:00:00"/>
    <s v="2025-02"/>
    <s v="Vetro Lounge"/>
    <x v="1"/>
    <n v="2"/>
    <n v="12500"/>
    <n v="24500"/>
    <m/>
    <m/>
    <x v="1"/>
    <x v="1"/>
  </r>
  <r>
    <n v="718"/>
    <d v="2025-02-13T00:00:00"/>
    <s v="2025-02"/>
    <s v="Mr. David"/>
    <x v="16"/>
    <n v="1"/>
    <n v="42000"/>
    <n v="42000"/>
    <n v="3150"/>
    <m/>
    <x v="0"/>
    <x v="2"/>
  </r>
  <r>
    <n v="719"/>
    <d v="2025-02-13T00:00:00"/>
    <s v="2025-02"/>
    <s v="Mr. Tony"/>
    <x v="16"/>
    <n v="3"/>
    <n v="42000"/>
    <n v="126000"/>
    <n v="9450"/>
    <m/>
    <x v="0"/>
    <x v="2"/>
  </r>
  <r>
    <n v="719"/>
    <d v="2025-02-13T00:00:00"/>
    <s v="2025-02"/>
    <s v="Mr. Tony"/>
    <x v="0"/>
    <n v="1"/>
    <n v="18000"/>
    <n v="18000"/>
    <m/>
    <m/>
    <x v="0"/>
    <x v="0"/>
  </r>
  <r>
    <n v="720"/>
    <d v="2025-02-13T00:00:00"/>
    <s v="2025-02"/>
    <s v="Mr. Samson"/>
    <x v="16"/>
    <n v="2"/>
    <n v="42000"/>
    <n v="42000"/>
    <n v="3150"/>
    <m/>
    <x v="0"/>
    <x v="2"/>
  </r>
  <r>
    <n v="720"/>
    <d v="2025-02-13T00:00:00"/>
    <s v="2025-02"/>
    <s v="Mr. Samson"/>
    <x v="0"/>
    <n v="1"/>
    <n v="18000"/>
    <n v="18270"/>
    <m/>
    <m/>
    <x v="0"/>
    <x v="0"/>
  </r>
  <r>
    <n v="721"/>
    <d v="2025-02-13T00:00:00"/>
    <s v="2025-02"/>
    <s v="Mr. Ebi"/>
    <x v="0"/>
    <n v="1"/>
    <n v="18000"/>
    <n v="18450"/>
    <m/>
    <m/>
    <x v="0"/>
    <x v="0"/>
  </r>
  <r>
    <n v="722"/>
    <d v="2025-02-18T00:00:00"/>
    <s v="2025-02"/>
    <s v="Vetro Lounge"/>
    <x v="14"/>
    <n v="3"/>
    <n v="9900"/>
    <n v="28759"/>
    <m/>
    <n v="4000"/>
    <x v="1"/>
    <x v="1"/>
  </r>
  <r>
    <n v="722"/>
    <d v="2025-02-18T00:00:00"/>
    <s v="2025-02"/>
    <s v="Vetro Lounge"/>
    <x v="1"/>
    <n v="2"/>
    <n v="12500"/>
    <n v="24500"/>
    <m/>
    <m/>
    <x v="1"/>
    <x v="1"/>
  </r>
  <r>
    <n v="723"/>
    <d v="2025-02-20T00:00:00"/>
    <s v="2025-02"/>
    <s v="Mr. Segun Obebe"/>
    <x v="13"/>
    <n v="1"/>
    <n v="10500"/>
    <n v="10500"/>
    <m/>
    <n v="4000"/>
    <x v="0"/>
    <x v="1"/>
  </r>
  <r>
    <n v="724"/>
    <d v="2025-02-21T00:00:00"/>
    <s v="2025-02"/>
    <s v="Vetro Lounge"/>
    <x v="14"/>
    <n v="4"/>
    <n v="9900"/>
    <n v="40342.5"/>
    <m/>
    <m/>
    <x v="1"/>
    <x v="1"/>
  </r>
  <r>
    <n v="725"/>
    <d v="2025-02-21T00:00:00"/>
    <s v="2025-02"/>
    <s v="Mr. Akinola"/>
    <x v="1"/>
    <n v="2"/>
    <n v="12500"/>
    <n v="24437"/>
    <m/>
    <m/>
    <x v="0"/>
    <x v="1"/>
  </r>
  <r>
    <n v="725"/>
    <d v="2025-02-21T00:00:00"/>
    <s v="2025-02"/>
    <s v="Mr. Akinola"/>
    <x v="13"/>
    <n v="2"/>
    <n v="10500"/>
    <n v="21000"/>
    <m/>
    <m/>
    <x v="0"/>
    <x v="1"/>
  </r>
  <r>
    <n v="725"/>
    <d v="2025-02-21T00:00:00"/>
    <s v="2025-02"/>
    <s v="Mr. Akinola"/>
    <x v="8"/>
    <n v="2"/>
    <n v="7600"/>
    <n v="14630"/>
    <m/>
    <m/>
    <x v="0"/>
    <x v="1"/>
  </r>
  <r>
    <n v="725"/>
    <d v="2025-02-21T00:00:00"/>
    <s v="2025-02"/>
    <s v="Mr. Akinola"/>
    <x v="14"/>
    <n v="3"/>
    <n v="9900"/>
    <n v="29650.5"/>
    <m/>
    <m/>
    <x v="0"/>
    <x v="1"/>
  </r>
  <r>
    <n v="725"/>
    <d v="2025-02-21T00:00:00"/>
    <s v="2025-02"/>
    <s v="Mr. Akinola"/>
    <x v="7"/>
    <n v="1"/>
    <n v="7000"/>
    <n v="6265"/>
    <m/>
    <m/>
    <x v="0"/>
    <x v="1"/>
  </r>
  <r>
    <n v="725"/>
    <d v="2025-02-21T00:00:00"/>
    <s v="2025-02"/>
    <s v="Mr. Akinola"/>
    <x v="0"/>
    <n v="1"/>
    <n v="18000"/>
    <n v="16920"/>
    <m/>
    <m/>
    <x v="0"/>
    <x v="0"/>
  </r>
  <r>
    <n v="726"/>
    <d v="2025-02-22T00:00:00"/>
    <s v="2025-02"/>
    <s v="Vetro Lounge"/>
    <x v="14"/>
    <n v="5"/>
    <n v="9500"/>
    <n v="49005"/>
    <m/>
    <n v="4000"/>
    <x v="1"/>
    <x v="1"/>
  </r>
  <r>
    <n v="727"/>
    <d v="2025-02-25T00:00:00"/>
    <s v="2025-02"/>
    <s v="Miss. Ama Ikate"/>
    <x v="8"/>
    <n v="1"/>
    <n v="7600"/>
    <n v="7600"/>
    <m/>
    <m/>
    <x v="0"/>
    <x v="1"/>
  </r>
  <r>
    <n v="727"/>
    <d v="2025-02-25T00:00:00"/>
    <s v="2025-02"/>
    <s v="Miss. Ama Ikate"/>
    <x v="1"/>
    <n v="1"/>
    <n v="12500"/>
    <n v="12500"/>
    <m/>
    <m/>
    <x v="0"/>
    <x v="1"/>
  </r>
  <r>
    <n v="727"/>
    <d v="2025-02-25T00:00:00"/>
    <s v="2025-02"/>
    <s v="Miss. Ama Ikate"/>
    <x v="17"/>
    <n v="1"/>
    <n v="1300"/>
    <n v="1300"/>
    <n v="97.5"/>
    <m/>
    <x v="0"/>
    <x v="4"/>
  </r>
  <r>
    <n v="728"/>
    <d v="2025-02-27T00:00:00"/>
    <s v="2025-02"/>
    <s v="Mrs. Oyinkansola"/>
    <x v="18"/>
    <n v="1"/>
    <n v="65000"/>
    <n v="65000"/>
    <m/>
    <n v="8000"/>
    <x v="0"/>
    <x v="3"/>
  </r>
  <r>
    <n v="729"/>
    <d v="2025-02-28T00:00:00"/>
    <s v="2025-02"/>
    <s v="Vetro Lounge"/>
    <x v="14"/>
    <n v="3"/>
    <n v="9900"/>
    <n v="25888.5"/>
    <m/>
    <n v="5000"/>
    <x v="1"/>
    <x v="1"/>
  </r>
  <r>
    <n v="730"/>
    <d v="2025-02-28T00:00:00"/>
    <s v="2025-02"/>
    <s v="Mr. Dipo Dirisu"/>
    <x v="19"/>
    <n v="1"/>
    <n v="42000"/>
    <n v="42000"/>
    <n v="3150"/>
    <m/>
    <x v="0"/>
    <x v="2"/>
  </r>
  <r>
    <n v="730"/>
    <d v="2025-02-28T00:00:00"/>
    <s v="2025-02"/>
    <s v="Mr. Dipo Dirisu"/>
    <x v="14"/>
    <n v="1"/>
    <n v="9900"/>
    <n v="9900"/>
    <m/>
    <m/>
    <x v="0"/>
    <x v="1"/>
  </r>
  <r>
    <n v="731"/>
    <d v="2025-03-03T00:00:00"/>
    <s v="2025-03"/>
    <s v="Miss. Fatima Lawal"/>
    <x v="1"/>
    <n v="2"/>
    <n v="12500"/>
    <n v="25000"/>
    <m/>
    <m/>
    <x v="0"/>
    <x v="1"/>
  </r>
  <r>
    <n v="732"/>
    <d v="2025-03-05T00:00:00"/>
    <s v="2025-03"/>
    <s v="Pick N Pay"/>
    <x v="1"/>
    <n v="8"/>
    <n v="12200"/>
    <n v="97051"/>
    <m/>
    <m/>
    <x v="1"/>
    <x v="1"/>
  </r>
  <r>
    <n v="732"/>
    <d v="2025-03-05T00:00:00"/>
    <s v="2025-03"/>
    <s v="Pick N Pay"/>
    <x v="13"/>
    <n v="3"/>
    <n v="10200"/>
    <n v="30600"/>
    <m/>
    <m/>
    <x v="1"/>
    <x v="1"/>
  </r>
  <r>
    <n v="732"/>
    <d v="2025-03-05T00:00:00"/>
    <s v="2025-03"/>
    <s v="Pick N Pay"/>
    <x v="12"/>
    <n v="1"/>
    <n v="42000"/>
    <n v="42000"/>
    <n v="3150"/>
    <m/>
    <x v="1"/>
    <x v="2"/>
  </r>
  <r>
    <n v="732"/>
    <d v="2025-03-05T00:00:00"/>
    <s v="2025-03"/>
    <s v="Pick N Pay"/>
    <x v="20"/>
    <n v="1"/>
    <n v="42000"/>
    <n v="42000"/>
    <n v="3150"/>
    <m/>
    <x v="1"/>
    <x v="2"/>
  </r>
  <r>
    <n v="732"/>
    <d v="2025-03-05T00:00:00"/>
    <s v="2025-03"/>
    <s v="Pick N Pay"/>
    <x v="11"/>
    <n v="1"/>
    <n v="48000"/>
    <n v="48000"/>
    <n v="3600"/>
    <m/>
    <x v="1"/>
    <x v="2"/>
  </r>
  <r>
    <n v="733"/>
    <d v="2025-03-06T00:00:00"/>
    <s v="2025-03"/>
    <s v="Mrs. Oyinkansola"/>
    <x v="9"/>
    <n v="2"/>
    <n v="39000"/>
    <n v="78000"/>
    <n v="5850"/>
    <n v="8000"/>
    <x v="0"/>
    <x v="2"/>
  </r>
  <r>
    <n v="733"/>
    <d v="2025-03-06T00:00:00"/>
    <s v="2025-03"/>
    <s v="Mrs. Oyinkansola"/>
    <x v="10"/>
    <n v="2"/>
    <n v="54000"/>
    <n v="108000"/>
    <n v="8100"/>
    <m/>
    <x v="0"/>
    <x v="2"/>
  </r>
  <r>
    <n v="734"/>
    <d v="2025-03-07T00:00:00"/>
    <s v="2025-03"/>
    <s v="Mrs. Michelle"/>
    <x v="1"/>
    <n v="1"/>
    <n v="13500"/>
    <n v="13500"/>
    <m/>
    <n v="5000"/>
    <x v="0"/>
    <x v="1"/>
  </r>
  <r>
    <n v="734"/>
    <d v="2025-03-07T00:00:00"/>
    <s v="2025-03"/>
    <s v="Mrs. Michelle"/>
    <x v="14"/>
    <n v="1"/>
    <n v="9900"/>
    <n v="9900"/>
    <m/>
    <m/>
    <x v="0"/>
    <x v="1"/>
  </r>
  <r>
    <n v="734"/>
    <d v="2025-03-07T00:00:00"/>
    <s v="2025-03"/>
    <s v="Mrs. Michelle"/>
    <x v="13"/>
    <n v="1"/>
    <n v="10500"/>
    <n v="10500"/>
    <m/>
    <m/>
    <x v="0"/>
    <x v="1"/>
  </r>
  <r>
    <n v="734"/>
    <d v="2025-03-07T00:00:00"/>
    <s v="2025-03"/>
    <s v="Mrs. Michelle"/>
    <x v="0"/>
    <n v="1"/>
    <n v="22000"/>
    <n v="22000"/>
    <m/>
    <m/>
    <x v="0"/>
    <x v="0"/>
  </r>
  <r>
    <n v="734"/>
    <d v="2025-03-07T00:00:00"/>
    <s v="2025-03"/>
    <s v="Mrs. Michelle"/>
    <x v="21"/>
    <n v="1"/>
    <n v="55000"/>
    <n v="55000"/>
    <m/>
    <m/>
    <x v="0"/>
    <x v="3"/>
  </r>
  <r>
    <n v="734"/>
    <d v="2025-03-07T00:00:00"/>
    <s v="2025-03"/>
    <s v="Mrs. Michelle"/>
    <x v="17"/>
    <n v="1"/>
    <n v="1300"/>
    <n v="1300"/>
    <n v="97.5"/>
    <m/>
    <x v="0"/>
    <x v="4"/>
  </r>
  <r>
    <n v="734"/>
    <d v="2025-03-07T00:00:00"/>
    <s v="2025-03"/>
    <s v="Mrs. Michelle"/>
    <x v="22"/>
    <n v="1"/>
    <n v="1300"/>
    <n v="1300"/>
    <n v="97.5"/>
    <m/>
    <x v="0"/>
    <x v="4"/>
  </r>
  <r>
    <n v="734"/>
    <d v="2025-03-07T00:00:00"/>
    <s v="2025-03"/>
    <s v="Mrs. Michelle"/>
    <x v="23"/>
    <n v="1"/>
    <n v="1300"/>
    <n v="1300"/>
    <n v="97.5"/>
    <m/>
    <x v="0"/>
    <x v="4"/>
  </r>
  <r>
    <n v="734"/>
    <d v="2025-03-07T00:00:00"/>
    <s v="2025-03"/>
    <s v="Mrs. Michelle"/>
    <x v="9"/>
    <n v="1"/>
    <n v="3250"/>
    <n v="3250"/>
    <n v="176.25"/>
    <m/>
    <x v="0"/>
    <x v="2"/>
  </r>
  <r>
    <n v="735"/>
    <d v="2025-03-10T00:00:00"/>
    <s v="2025-03"/>
    <s v="Mr. Okiki Soremekun"/>
    <x v="0"/>
    <n v="1"/>
    <n v="22000"/>
    <n v="22000"/>
    <m/>
    <n v="4000"/>
    <x v="0"/>
    <x v="0"/>
  </r>
  <r>
    <n v="736"/>
    <d v="2025-03-11T00:00:00"/>
    <s v="2025-03"/>
    <s v="Mrs. Adedokun"/>
    <x v="24"/>
    <n v="1"/>
    <n v="105000"/>
    <n v="105000"/>
    <m/>
    <n v="6000"/>
    <x v="0"/>
    <x v="3"/>
  </r>
  <r>
    <n v="737"/>
    <d v="2025-03-11T00:00:00"/>
    <s v="2025-03"/>
    <s v="Vetro Lounge"/>
    <x v="14"/>
    <n v="3"/>
    <n v="9900"/>
    <n v="29403"/>
    <m/>
    <n v="4000"/>
    <x v="1"/>
    <x v="1"/>
  </r>
  <r>
    <n v="738"/>
    <d v="2025-03-13T00:00:00"/>
    <s v="2025-03"/>
    <s v="Mrs. Michelle"/>
    <x v="25"/>
    <n v="1"/>
    <n v="20000"/>
    <n v="20000"/>
    <m/>
    <n v="4000"/>
    <x v="0"/>
    <x v="2"/>
  </r>
  <r>
    <n v="739"/>
    <d v="2025-03-13T00:00:00"/>
    <s v="2025-03"/>
    <s v="Mrs. Deborah"/>
    <x v="26"/>
    <n v="2"/>
    <n v="24000"/>
    <n v="48000"/>
    <m/>
    <n v="4000"/>
    <x v="0"/>
    <x v="2"/>
  </r>
  <r>
    <n v="740"/>
    <d v="2025-03-13T00:00:00"/>
    <s v="2025-03"/>
    <s v="ICOBA 1980/82"/>
    <x v="27"/>
    <n v="2.5"/>
    <n v="42000"/>
    <n v="108000"/>
    <n v="8100"/>
    <n v="5000"/>
    <x v="1"/>
    <x v="2"/>
  </r>
  <r>
    <n v="741"/>
    <d v="2025-03-14T00:00:00"/>
    <s v="2025-03"/>
    <s v="Mrs. Ouzaa"/>
    <x v="13"/>
    <n v="10"/>
    <n v="10500"/>
    <n v="105000"/>
    <m/>
    <n v="5000"/>
    <x v="0"/>
    <x v="1"/>
  </r>
  <r>
    <n v="742"/>
    <d v="2025-03-15T00:00:00"/>
    <s v="2025-03"/>
    <s v="Vetro Lounge"/>
    <x v="14"/>
    <n v="3"/>
    <n v="9900"/>
    <n v="29700"/>
    <m/>
    <n v="4000"/>
    <x v="1"/>
    <x v="1"/>
  </r>
  <r>
    <n v="743"/>
    <d v="2025-03-16T00:00:00"/>
    <s v="2025-03"/>
    <s v="Mr. Tunde Oluwaleimu"/>
    <x v="16"/>
    <n v="1"/>
    <n v="45000"/>
    <n v="40500"/>
    <n v="3037"/>
    <m/>
    <x v="0"/>
    <x v="2"/>
  </r>
  <r>
    <n v="744"/>
    <d v="2025-03-19T00:00:00"/>
    <s v="2025-03"/>
    <s v="Mr. Femi shoremekun"/>
    <x v="16"/>
    <n v="1"/>
    <n v="45000"/>
    <n v="45000"/>
    <n v="3375"/>
    <m/>
    <x v="0"/>
    <x v="2"/>
  </r>
  <r>
    <n v="745"/>
    <d v="2025-03-27T00:00:00"/>
    <s v="2025-03"/>
    <s v="Old English Superstore"/>
    <x v="7"/>
    <n v="6"/>
    <n v="6700"/>
    <n v="35376"/>
    <m/>
    <m/>
    <x v="1"/>
    <x v="1"/>
  </r>
  <r>
    <n v="745"/>
    <d v="2025-03-27T00:00:00"/>
    <s v="2025-03"/>
    <s v="Old English Superstore"/>
    <x v="8"/>
    <n v="6"/>
    <n v="7400"/>
    <n v="37999"/>
    <m/>
    <m/>
    <x v="1"/>
    <x v="1"/>
  </r>
  <r>
    <n v="745"/>
    <d v="2025-03-27T00:00:00"/>
    <s v="2025-03"/>
    <s v="Old English Superstore"/>
    <x v="14"/>
    <n v="6"/>
    <n v="9500"/>
    <n v="56525"/>
    <m/>
    <m/>
    <x v="1"/>
    <x v="1"/>
  </r>
  <r>
    <n v="746"/>
    <d v="2025-03-27T00:00:00"/>
    <s v="2025-03"/>
    <s v="Mr. Dapo"/>
    <x v="16"/>
    <n v="1"/>
    <n v="45000"/>
    <n v="45000"/>
    <n v="3375"/>
    <n v="5000"/>
    <x v="0"/>
    <x v="2"/>
  </r>
  <r>
    <n v="746"/>
    <d v="2025-03-27T00:00:00"/>
    <s v="2025-03"/>
    <s v="Mr. Dapo"/>
    <x v="28"/>
    <n v="2"/>
    <n v="1300"/>
    <n v="2600"/>
    <n v="195"/>
    <m/>
    <x v="0"/>
    <x v="4"/>
  </r>
  <r>
    <n v="746"/>
    <d v="2025-03-27T00:00:00"/>
    <s v="2025-03"/>
    <s v="Mr. Dapo"/>
    <x v="17"/>
    <n v="2"/>
    <n v="1300"/>
    <n v="2600"/>
    <n v="195"/>
    <m/>
    <x v="0"/>
    <x v="4"/>
  </r>
  <r>
    <n v="747"/>
    <d v="2025-03-31T00:00:00"/>
    <s v="2025-03"/>
    <s v="Vetro Lounge"/>
    <x v="14"/>
    <n v="5"/>
    <n v="9900"/>
    <n v="49747"/>
    <m/>
    <n v="5000"/>
    <x v="1"/>
    <x v="1"/>
  </r>
  <r>
    <n v="748"/>
    <d v="2025-04-03T00:00:00"/>
    <s v="2025-04"/>
    <s v="Miss Fatima Lawal"/>
    <x v="1"/>
    <n v="2"/>
    <n v="13500"/>
    <n v="27000"/>
    <m/>
    <m/>
    <x v="0"/>
    <x v="1"/>
  </r>
  <r>
    <n v="748"/>
    <d v="2025-04-03T00:00:00"/>
    <s v="2025-04"/>
    <s v="Miss Fatima Lawal"/>
    <x v="13"/>
    <n v="1"/>
    <n v="10500"/>
    <n v="10500"/>
    <m/>
    <m/>
    <x v="0"/>
    <x v="1"/>
  </r>
  <r>
    <n v="749"/>
    <d v="2025-04-04T00:00:00"/>
    <s v="2025-04"/>
    <s v="Mr. Wole Sebioba"/>
    <x v="0"/>
    <n v="2"/>
    <n v="22000"/>
    <n v="46090"/>
    <m/>
    <n v="4000"/>
    <x v="0"/>
    <x v="0"/>
  </r>
  <r>
    <n v="750"/>
    <d v="2025-04-03T00:00:00"/>
    <s v="2025-04"/>
    <s v="Vetro Lounge"/>
    <x v="14"/>
    <n v="4"/>
    <n v="9900"/>
    <n v="38214"/>
    <m/>
    <n v="4000"/>
    <x v="1"/>
    <x v="1"/>
  </r>
  <r>
    <n v="750"/>
    <d v="2025-04-03T00:00:00"/>
    <s v="2025-04"/>
    <s v="Vetro Lounge"/>
    <x v="1"/>
    <n v="3"/>
    <n v="13500"/>
    <n v="40027"/>
    <m/>
    <m/>
    <x v="1"/>
    <x v="1"/>
  </r>
  <r>
    <n v="751"/>
    <d v="2025-04-04T00:00:00"/>
    <s v="2025-04"/>
    <s v="Mrs. O. Abinusawa"/>
    <x v="11"/>
    <n v="4"/>
    <n v="54000"/>
    <n v="216000"/>
    <n v="16200"/>
    <n v="4000"/>
    <x v="0"/>
    <x v="2"/>
  </r>
  <r>
    <n v="752"/>
    <d v="2025-04-05T00:00:00"/>
    <s v="2025-04"/>
    <s v="Mrs. D. Olorunfemi"/>
    <x v="7"/>
    <n v="2"/>
    <n v="7000"/>
    <n v="11375"/>
    <m/>
    <n v="6000"/>
    <x v="0"/>
    <x v="1"/>
  </r>
  <r>
    <n v="752"/>
    <d v="2025-04-05T00:00:00"/>
    <s v="2025-04"/>
    <s v="Mrs. D. Olorunfemi"/>
    <x v="8"/>
    <n v="4"/>
    <n v="7600"/>
    <n v="25840"/>
    <m/>
    <m/>
    <x v="0"/>
    <x v="1"/>
  </r>
  <r>
    <n v="752"/>
    <d v="2025-04-05T00:00:00"/>
    <s v="2025-04"/>
    <s v="Mrs. D. Olorunfemi"/>
    <x v="1"/>
    <n v="2"/>
    <n v="13500"/>
    <n v="27000"/>
    <m/>
    <m/>
    <x v="0"/>
    <x v="1"/>
  </r>
  <r>
    <n v="752"/>
    <d v="2025-04-05T00:00:00"/>
    <s v="2025-04"/>
    <s v="Mrs. D. Olorunfemi"/>
    <x v="14"/>
    <n v="2"/>
    <n v="9900"/>
    <n v="20790"/>
    <m/>
    <m/>
    <x v="0"/>
    <x v="1"/>
  </r>
  <r>
    <n v="753"/>
    <d v="2025-04-04T00:00:00"/>
    <s v="2025-04"/>
    <s v="Funmi Stores"/>
    <x v="22"/>
    <n v="2.5"/>
    <n v="12000"/>
    <n v="30000"/>
    <n v="2250"/>
    <m/>
    <x v="1"/>
    <x v="5"/>
  </r>
  <r>
    <n v="754"/>
    <d v="2025-04-14T00:00:00"/>
    <s v="2025-04"/>
    <s v="Mr. Badejo-Okusanya"/>
    <x v="1"/>
    <n v="2"/>
    <n v="13500"/>
    <n v="27000"/>
    <m/>
    <m/>
    <x v="0"/>
    <x v="1"/>
  </r>
  <r>
    <n v="754"/>
    <d v="2025-04-14T00:00:00"/>
    <s v="2025-04"/>
    <s v="Mr. Badejo-Okusanya"/>
    <x v="14"/>
    <n v="4"/>
    <n v="9900"/>
    <n v="39600"/>
    <m/>
    <m/>
    <x v="0"/>
    <x v="1"/>
  </r>
  <r>
    <n v="754"/>
    <d v="2025-04-14T00:00:00"/>
    <s v="2025-04"/>
    <s v="Mr. Badejo-Okusanya"/>
    <x v="7"/>
    <n v="4"/>
    <n v="7000"/>
    <n v="24640"/>
    <m/>
    <m/>
    <x v="0"/>
    <x v="1"/>
  </r>
  <r>
    <n v="754"/>
    <d v="2025-04-14T00:00:00"/>
    <s v="2025-04"/>
    <s v="Mr. Badejo-Okusanya"/>
    <x v="8"/>
    <n v="6"/>
    <n v="7600"/>
    <n v="40128"/>
    <m/>
    <m/>
    <x v="0"/>
    <x v="1"/>
  </r>
  <r>
    <n v="755"/>
    <d v="2025-04-14T00:00:00"/>
    <s v="2025-04"/>
    <s v="Mr. Dipo Eso"/>
    <x v="16"/>
    <n v="1"/>
    <n v="45000"/>
    <n v="45000"/>
    <n v="3375"/>
    <m/>
    <x v="0"/>
    <x v="2"/>
  </r>
  <r>
    <n v="755"/>
    <d v="2025-04-14T00:00:00"/>
    <s v="2025-04"/>
    <s v="Mr. Dipo Eso"/>
    <x v="13"/>
    <n v="1"/>
    <n v="10500"/>
    <n v="10500"/>
    <m/>
    <m/>
    <x v="0"/>
    <x v="1"/>
  </r>
  <r>
    <n v="756"/>
    <d v="2025-04-14T00:00:00"/>
    <s v="2025-04"/>
    <s v="Mr. Tunde Oluwaleimu"/>
    <x v="13"/>
    <n v="1"/>
    <n v="10500"/>
    <n v="9450"/>
    <m/>
    <m/>
    <x v="0"/>
    <x v="1"/>
  </r>
  <r>
    <n v="756"/>
    <d v="2025-04-14T00:00:00"/>
    <s v="2025-04"/>
    <s v="Mr. Tunde Oluwaleimu"/>
    <x v="14"/>
    <n v="1"/>
    <n v="9900"/>
    <n v="8910"/>
    <m/>
    <m/>
    <x v="0"/>
    <x v="1"/>
  </r>
  <r>
    <n v="756"/>
    <d v="2025-04-14T00:00:00"/>
    <s v="2025-04"/>
    <s v="Mr. Tunde Oluwaleimu"/>
    <x v="8"/>
    <n v="1"/>
    <n v="7600"/>
    <n v="6840"/>
    <m/>
    <m/>
    <x v="0"/>
    <x v="1"/>
  </r>
  <r>
    <n v="757"/>
    <d v="2025-04-16T00:00:00"/>
    <s v="2025-04"/>
    <s v="Mrs. Bukky Adewolu"/>
    <x v="18"/>
    <n v="1"/>
    <n v="65000"/>
    <n v="65000"/>
    <m/>
    <n v="4000"/>
    <x v="0"/>
    <x v="3"/>
  </r>
  <r>
    <n v="758"/>
    <d v="2025-04-16T00:00:00"/>
    <s v="2025-04"/>
    <s v="Mrs. Delodun Soremekun"/>
    <x v="29"/>
    <n v="3"/>
    <n v="40000"/>
    <n v="120000"/>
    <m/>
    <n v="20000"/>
    <x v="0"/>
    <x v="3"/>
  </r>
  <r>
    <n v="759"/>
    <d v="2025-04-16T00:00:00"/>
    <s v="2025-04"/>
    <s v="Mr. Philip Oki"/>
    <x v="0"/>
    <n v="8"/>
    <n v="22000"/>
    <n v="176100"/>
    <m/>
    <m/>
    <x v="0"/>
    <x v="0"/>
  </r>
  <r>
    <n v="760"/>
    <d v="2025-04-17T00:00:00"/>
    <s v="2025-04"/>
    <s v="Globus Supermarket"/>
    <x v="16"/>
    <n v="1"/>
    <n v="45000"/>
    <n v="45000"/>
    <n v="3375"/>
    <m/>
    <x v="1"/>
    <x v="2"/>
  </r>
  <r>
    <n v="760"/>
    <d v="2025-04-17T00:00:00"/>
    <s v="2025-04"/>
    <s v="Globus Supermarket"/>
    <x v="2"/>
    <n v="1"/>
    <n v="45000"/>
    <n v="45000"/>
    <n v="3375"/>
    <m/>
    <x v="1"/>
    <x v="2"/>
  </r>
  <r>
    <n v="760"/>
    <d v="2025-04-17T00:00:00"/>
    <s v="2025-04"/>
    <s v="Globus Supermarket"/>
    <x v="7"/>
    <n v="8"/>
    <n v="6700"/>
    <n v="47000"/>
    <m/>
    <m/>
    <x v="1"/>
    <x v="1"/>
  </r>
  <r>
    <n v="760"/>
    <d v="2025-04-17T00:00:00"/>
    <s v="2025-04"/>
    <s v="Globus Supermarket"/>
    <x v="8"/>
    <n v="8"/>
    <n v="7400"/>
    <n v="49913"/>
    <m/>
    <m/>
    <x v="1"/>
    <x v="1"/>
  </r>
  <r>
    <n v="760"/>
    <d v="2025-04-17T00:00:00"/>
    <s v="2025-04"/>
    <s v="Globus Supermarket"/>
    <x v="14"/>
    <n v="8"/>
    <n v="9500"/>
    <n v="75810"/>
    <m/>
    <m/>
    <x v="1"/>
    <x v="1"/>
  </r>
  <r>
    <n v="760"/>
    <d v="2025-04-17T00:00:00"/>
    <s v="2025-04"/>
    <s v="Globus Supermarket"/>
    <x v="1"/>
    <n v="8"/>
    <n v="13200"/>
    <n v="103554"/>
    <m/>
    <m/>
    <x v="1"/>
    <x v="1"/>
  </r>
  <r>
    <n v="760"/>
    <d v="2025-04-17T00:00:00"/>
    <s v="2025-04"/>
    <s v="Globus Supermarket"/>
    <x v="13"/>
    <n v="4"/>
    <n v="10200"/>
    <n v="39423"/>
    <m/>
    <m/>
    <x v="1"/>
    <x v="1"/>
  </r>
  <r>
    <n v="761"/>
    <d v="2025-04-25T00:00:00"/>
    <s v="2025-04"/>
    <s v="Mr. Layi Olanrewaju"/>
    <x v="24"/>
    <n v="1"/>
    <n v="105000"/>
    <n v="105000"/>
    <m/>
    <n v="4000"/>
    <x v="0"/>
    <x v="3"/>
  </r>
  <r>
    <n v="762"/>
    <d v="2025-05-02T00:00:00"/>
    <s v="2025-05"/>
    <s v="Jendol Egbeda"/>
    <x v="16"/>
    <n v="1"/>
    <n v="45000"/>
    <n v="45000"/>
    <n v="3375"/>
    <m/>
    <x v="1"/>
    <x v="2"/>
  </r>
  <r>
    <n v="762"/>
    <d v="2025-05-02T00:00:00"/>
    <s v="2025-05"/>
    <s v="Jendol Egbeda"/>
    <x v="2"/>
    <n v="1"/>
    <n v="45000"/>
    <n v="45000"/>
    <n v="3375"/>
    <m/>
    <x v="1"/>
    <x v="2"/>
  </r>
  <r>
    <n v="762"/>
    <d v="2025-05-02T00:00:00"/>
    <s v="2025-05"/>
    <s v="Jendol Egbeda"/>
    <x v="8"/>
    <n v="3"/>
    <n v="7400"/>
    <n v="18870"/>
    <m/>
    <m/>
    <x v="1"/>
    <x v="1"/>
  </r>
  <r>
    <n v="762"/>
    <d v="2025-05-02T00:00:00"/>
    <s v="2025-05"/>
    <s v="Jendol Egbeda"/>
    <x v="14"/>
    <n v="4"/>
    <n v="9500"/>
    <n v="37762.5"/>
    <m/>
    <m/>
    <x v="1"/>
    <x v="1"/>
  </r>
  <r>
    <n v="762"/>
    <d v="2025-05-02T00:00:00"/>
    <s v="2025-05"/>
    <s v="Jendol Egbeda"/>
    <x v="1"/>
    <n v="4"/>
    <n v="13200"/>
    <n v="51876"/>
    <m/>
    <m/>
    <x v="1"/>
    <x v="1"/>
  </r>
  <r>
    <n v="762"/>
    <d v="2025-05-02T00:00:00"/>
    <s v="2025-05"/>
    <s v="Jendol Egbeda"/>
    <x v="13"/>
    <n v="4"/>
    <n v="10200"/>
    <n v="40590"/>
    <m/>
    <m/>
    <x v="1"/>
    <x v="1"/>
  </r>
  <r>
    <n v="762"/>
    <d v="2025-05-02T00:00:00"/>
    <s v="2025-05"/>
    <s v="Jendol Egbeda"/>
    <x v="7"/>
    <n v="4"/>
    <n v="6700"/>
    <n v="23617.5"/>
    <m/>
    <m/>
    <x v="1"/>
    <x v="1"/>
  </r>
  <r>
    <n v="762"/>
    <d v="2025-05-02T00:00:00"/>
    <s v="2025-05"/>
    <s v="Jendol Egbeda"/>
    <x v="22"/>
    <n v="1"/>
    <n v="14400"/>
    <n v="14400"/>
    <n v="1080"/>
    <m/>
    <x v="1"/>
    <x v="5"/>
  </r>
  <r>
    <n v="763"/>
    <d v="2025-04-29T00:00:00"/>
    <s v="2025-04"/>
    <s v="Mrs. Subair"/>
    <x v="30"/>
    <n v="1"/>
    <n v="39000"/>
    <n v="39000"/>
    <n v="2925"/>
    <m/>
    <x v="0"/>
    <x v="2"/>
  </r>
  <r>
    <n v="763"/>
    <d v="2025-04-29T00:00:00"/>
    <s v="2025-04"/>
    <s v="Mrs. Subair"/>
    <x v="31"/>
    <n v="1"/>
    <n v="45000"/>
    <n v="45000"/>
    <n v="3375"/>
    <m/>
    <x v="0"/>
    <x v="2"/>
  </r>
  <r>
    <n v="764"/>
    <d v="2025-04-29T00:00:00"/>
    <s v="2025-04"/>
    <s v="Funmi Stores"/>
    <x v="22"/>
    <n v="10.5"/>
    <n v="12000"/>
    <n v="120000"/>
    <n v="9000"/>
    <m/>
    <x v="1"/>
    <x v="5"/>
  </r>
  <r>
    <n v="765"/>
    <d v="2025-04-29T00:00:00"/>
    <s v="2025-04"/>
    <s v="Vetro Lounge"/>
    <x v="14"/>
    <n v="4"/>
    <n v="9900"/>
    <n v="39451.5"/>
    <m/>
    <n v="4000"/>
    <x v="1"/>
    <x v="1"/>
  </r>
  <r>
    <n v="766"/>
    <d v="2025-04-02T00:00:00"/>
    <s v="2025-04"/>
    <s v="Jendol Isolo"/>
    <x v="16"/>
    <n v="1"/>
    <n v="45000"/>
    <n v="45000"/>
    <n v="3375"/>
    <m/>
    <x v="1"/>
    <x v="2"/>
  </r>
  <r>
    <n v="766"/>
    <d v="2025-04-02T00:00:00"/>
    <s v="2025-04"/>
    <s v="Jendol Isolo"/>
    <x v="2"/>
    <n v="1"/>
    <n v="45000"/>
    <n v="45000"/>
    <n v="3375"/>
    <m/>
    <x v="1"/>
    <x v="2"/>
  </r>
  <r>
    <n v="766"/>
    <d v="2025-04-02T00:00:00"/>
    <s v="2025-04"/>
    <s v="Jendol Isolo"/>
    <x v="8"/>
    <n v="2"/>
    <n v="7400"/>
    <n v="11470"/>
    <m/>
    <m/>
    <x v="1"/>
    <x v="1"/>
  </r>
  <r>
    <n v="766"/>
    <d v="2025-04-02T00:00:00"/>
    <s v="2025-04"/>
    <s v="Jendol Isolo"/>
    <x v="14"/>
    <n v="2"/>
    <n v="9500"/>
    <n v="18952"/>
    <m/>
    <m/>
    <x v="1"/>
    <x v="1"/>
  </r>
  <r>
    <n v="766"/>
    <d v="2025-04-02T00:00:00"/>
    <s v="2025-04"/>
    <s v="Jendol Isolo"/>
    <x v="1"/>
    <n v="2"/>
    <n v="13200"/>
    <n v="26400"/>
    <m/>
    <m/>
    <x v="1"/>
    <x v="1"/>
  </r>
  <r>
    <n v="766"/>
    <d v="2025-04-02T00:00:00"/>
    <s v="2025-04"/>
    <s v="Jendol Isolo"/>
    <x v="13"/>
    <n v="2"/>
    <n v="10200"/>
    <n v="20094"/>
    <m/>
    <m/>
    <x v="1"/>
    <x v="1"/>
  </r>
  <r>
    <n v="766"/>
    <d v="2025-04-02T00:00:00"/>
    <s v="2025-04"/>
    <s v="Jendol Isolo"/>
    <x v="7"/>
    <n v="2"/>
    <n v="6700"/>
    <n v="11289"/>
    <m/>
    <m/>
    <x v="1"/>
    <x v="1"/>
  </r>
  <r>
    <n v="766"/>
    <d v="2025-04-02T00:00:00"/>
    <s v="2025-04"/>
    <s v="Jendol Isolo"/>
    <x v="22"/>
    <n v="1"/>
    <n v="14400"/>
    <n v="14400"/>
    <n v="1080"/>
    <m/>
    <x v="1"/>
    <x v="5"/>
  </r>
  <r>
    <n v="767"/>
    <d v="2025-05-01T00:00:00"/>
    <s v="2025-05"/>
    <s v="Mr. Robinson"/>
    <x v="8"/>
    <n v="1"/>
    <n v="7600"/>
    <n v="8610.7999999999993"/>
    <m/>
    <m/>
    <x v="0"/>
    <x v="1"/>
  </r>
  <r>
    <n v="767"/>
    <d v="2025-05-01T00:00:00"/>
    <s v="2025-05"/>
    <s v="Mr. Robinson"/>
    <x v="32"/>
    <n v="2"/>
    <n v="2500"/>
    <n v="5062"/>
    <m/>
    <m/>
    <x v="0"/>
    <x v="6"/>
  </r>
  <r>
    <n v="768"/>
    <d v="2025-05-01T00:00:00"/>
    <s v="2025-05"/>
    <s v="Mrs. Ouzaa"/>
    <x v="13"/>
    <n v="20"/>
    <n v="10500"/>
    <n v="210997.5"/>
    <m/>
    <n v="4000"/>
    <x v="0"/>
    <x v="1"/>
  </r>
  <r>
    <n v="769"/>
    <d v="2025-05-03T00:00:00"/>
    <s v="2025-05"/>
    <s v="Mr. Badejo-Okusanya"/>
    <x v="1"/>
    <n v="1"/>
    <n v="13500"/>
    <n v="13635"/>
    <m/>
    <m/>
    <x v="0"/>
    <x v="1"/>
  </r>
  <r>
    <n v="769"/>
    <d v="2025-05-03T00:00:00"/>
    <s v="2025-05"/>
    <s v="Mr. Badejo-Okusanya"/>
    <x v="14"/>
    <n v="2"/>
    <n v="9900"/>
    <n v="19750.5"/>
    <m/>
    <m/>
    <x v="0"/>
    <x v="1"/>
  </r>
  <r>
    <n v="769"/>
    <d v="2025-05-03T00:00:00"/>
    <s v="2025-05"/>
    <s v="Mr. Badejo-Okusanya"/>
    <x v="7"/>
    <n v="2"/>
    <n v="7000"/>
    <n v="13370"/>
    <m/>
    <m/>
    <x v="0"/>
    <x v="1"/>
  </r>
  <r>
    <n v="769"/>
    <d v="2025-05-03T00:00:00"/>
    <s v="2025-05"/>
    <s v="Mr. Badejo-Okusanya"/>
    <x v="8"/>
    <n v="3"/>
    <n v="7600"/>
    <n v="24662"/>
    <m/>
    <m/>
    <x v="0"/>
    <x v="1"/>
  </r>
  <r>
    <n v="769"/>
    <d v="2025-05-03T00:00:00"/>
    <s v="2025-05"/>
    <s v="Mr. Badejo-Okusanya"/>
    <x v="13"/>
    <n v="1"/>
    <n v="10500"/>
    <n v="10500"/>
    <m/>
    <m/>
    <x v="0"/>
    <x v="1"/>
  </r>
  <r>
    <n v="769"/>
    <d v="2025-05-03T00:00:00"/>
    <s v="2025-05"/>
    <s v="Mr. Badejo-Okusanya"/>
    <x v="0"/>
    <n v="1"/>
    <n v="22000"/>
    <n v="8250"/>
    <m/>
    <m/>
    <x v="0"/>
    <x v="0"/>
  </r>
  <r>
    <n v="769"/>
    <d v="2025-05-03T00:00:00"/>
    <s v="2025-05"/>
    <s v="Mr. Badejo-Okusanya"/>
    <x v="16"/>
    <n v="1"/>
    <n v="45000"/>
    <n v="45000"/>
    <n v="3375"/>
    <m/>
    <x v="0"/>
    <x v="2"/>
  </r>
  <r>
    <n v="769"/>
    <d v="2025-05-03T00:00:00"/>
    <s v="2025-05"/>
    <s v="Mr. Badejo-Okusanya"/>
    <x v="11"/>
    <n v="1"/>
    <n v="54000"/>
    <n v="54000"/>
    <n v="4050"/>
    <m/>
    <x v="0"/>
    <x v="2"/>
  </r>
  <r>
    <n v="769"/>
    <d v="2025-05-03T00:00:00"/>
    <s v="2025-05"/>
    <s v="Mr. Badejo-Okusanya"/>
    <x v="25"/>
    <n v="1"/>
    <n v="20000"/>
    <n v="20000"/>
    <m/>
    <m/>
    <x v="0"/>
    <x v="2"/>
  </r>
  <r>
    <n v="769"/>
    <d v="2025-05-03T00:00:00"/>
    <s v="2025-05"/>
    <s v="Mr. Badejo-Okusanya"/>
    <x v="23"/>
    <n v="1"/>
    <n v="1300"/>
    <n v="1300"/>
    <n v="97.5"/>
    <m/>
    <x v="0"/>
    <x v="4"/>
  </r>
  <r>
    <n v="769"/>
    <d v="2025-05-03T00:00:00"/>
    <s v="2025-05"/>
    <s v="Mr. Badejo-Okusanya"/>
    <x v="17"/>
    <n v="1"/>
    <n v="1300"/>
    <n v="1300"/>
    <n v="97.5"/>
    <m/>
    <x v="0"/>
    <x v="4"/>
  </r>
  <r>
    <n v="769"/>
    <d v="2025-05-03T00:00:00"/>
    <s v="2025-05"/>
    <s v="Mr. Badejo-Okusanya"/>
    <x v="33"/>
    <n v="1"/>
    <n v="1300"/>
    <n v="1300"/>
    <n v="97.5"/>
    <m/>
    <x v="0"/>
    <x v="4"/>
  </r>
  <r>
    <n v="770"/>
    <d v="2025-05-06T00:00:00"/>
    <s v="2025-05"/>
    <s v="Mr. Kole Olagbaye"/>
    <x v="11"/>
    <n v="4"/>
    <n v="54000"/>
    <n v="216000"/>
    <n v="16200"/>
    <n v="6000"/>
    <x v="0"/>
    <x v="2"/>
  </r>
  <r>
    <n v="770"/>
    <d v="2025-05-06T00:00:00"/>
    <s v="2025-05"/>
    <s v="Mr. Kole Olagbaye"/>
    <x v="31"/>
    <n v="3"/>
    <n v="45000"/>
    <n v="135000"/>
    <n v="10125"/>
    <m/>
    <x v="0"/>
    <x v="2"/>
  </r>
  <r>
    <n v="771"/>
    <d v="2025-05-06T00:00:00"/>
    <s v="2025-05"/>
    <s v="Supersaver Supermarket"/>
    <x v="14"/>
    <n v="8"/>
    <n v="9500"/>
    <n v="76142.5"/>
    <m/>
    <m/>
    <x v="1"/>
    <x v="1"/>
  </r>
  <r>
    <n v="771"/>
    <d v="2025-05-06T00:00:00"/>
    <s v="2025-05"/>
    <s v="Supersaver Supermarket"/>
    <x v="8"/>
    <n v="8"/>
    <n v="7400"/>
    <n v="64010"/>
    <m/>
    <m/>
    <x v="1"/>
    <x v="1"/>
  </r>
  <r>
    <n v="771"/>
    <d v="2025-05-06T00:00:00"/>
    <s v="2025-05"/>
    <s v="Supersaver Supermarket"/>
    <x v="13"/>
    <n v="8"/>
    <n v="10200"/>
    <n v="82161"/>
    <m/>
    <m/>
    <x v="1"/>
    <x v="1"/>
  </r>
  <r>
    <n v="772"/>
    <d v="2025-05-06T00:00:00"/>
    <s v="2025-05"/>
    <s v="Mr. Timilehin"/>
    <x v="30"/>
    <n v="1"/>
    <n v="39000"/>
    <n v="39000"/>
    <n v="2925"/>
    <n v="6000"/>
    <x v="0"/>
    <x v="2"/>
  </r>
  <r>
    <n v="773"/>
    <d v="2025-05-06T00:00:00"/>
    <s v="2025-05"/>
    <s v="Mr. Layi Olanrewaju"/>
    <x v="24"/>
    <n v="1"/>
    <n v="105000"/>
    <n v="105000"/>
    <m/>
    <n v="4000"/>
    <x v="0"/>
    <x v="3"/>
  </r>
  <r>
    <n v="774"/>
    <d v="2025-05-10T00:00:00"/>
    <s v="2025-05"/>
    <s v="Pick N Pay"/>
    <x v="13"/>
    <n v="5"/>
    <n v="10200"/>
    <n v="50490"/>
    <m/>
    <m/>
    <x v="1"/>
    <x v="1"/>
  </r>
  <r>
    <n v="774"/>
    <d v="2025-05-10T00:00:00"/>
    <s v="2025-05"/>
    <s v="Pick N Pay"/>
    <x v="8"/>
    <n v="5"/>
    <n v="7400"/>
    <n v="38998"/>
    <m/>
    <m/>
    <x v="1"/>
    <x v="1"/>
  </r>
  <r>
    <n v="774"/>
    <d v="2025-05-10T00:00:00"/>
    <s v="2025-05"/>
    <s v="Pick N Pay"/>
    <x v="14"/>
    <n v="5"/>
    <n v="9500"/>
    <n v="47262"/>
    <m/>
    <m/>
    <x v="1"/>
    <x v="1"/>
  </r>
  <r>
    <n v="774"/>
    <d v="2025-05-10T00:00:00"/>
    <s v="2025-05"/>
    <s v="Pick N Pay"/>
    <x v="1"/>
    <n v="5"/>
    <n v="13200"/>
    <n v="65868"/>
    <m/>
    <m/>
    <x v="1"/>
    <x v="1"/>
  </r>
  <r>
    <n v="775"/>
    <d v="2025-05-10T00:00:00"/>
    <s v="2025-05"/>
    <s v="Renee Ikoyi"/>
    <x v="13"/>
    <n v="8"/>
    <n v="10200"/>
    <n v="81549"/>
    <m/>
    <m/>
    <x v="1"/>
    <x v="1"/>
  </r>
  <r>
    <n v="775"/>
    <d v="2025-05-10T00:00:00"/>
    <s v="2025-05"/>
    <s v="Renee Ikoyi"/>
    <x v="8"/>
    <n v="8"/>
    <n v="7400"/>
    <n v="67747"/>
    <m/>
    <m/>
    <x v="1"/>
    <x v="1"/>
  </r>
  <r>
    <n v="775"/>
    <d v="2025-05-10T00:00:00"/>
    <s v="2025-05"/>
    <s v="Renee Ikoyi"/>
    <x v="14"/>
    <n v="8"/>
    <n v="9500"/>
    <n v="76760"/>
    <m/>
    <m/>
    <x v="1"/>
    <x v="1"/>
  </r>
  <r>
    <n v="775"/>
    <d v="2025-05-10T00:00:00"/>
    <s v="2025-05"/>
    <s v="Renee Ikoyi"/>
    <x v="1"/>
    <n v="8"/>
    <n v="13200"/>
    <n v="104544"/>
    <m/>
    <m/>
    <x v="1"/>
    <x v="1"/>
  </r>
  <r>
    <n v="775"/>
    <d v="2025-05-10T00:00:00"/>
    <s v="2025-05"/>
    <s v="Renee Ikoyi"/>
    <x v="7"/>
    <n v="8"/>
    <n v="6700"/>
    <n v="47369"/>
    <m/>
    <m/>
    <x v="1"/>
    <x v="1"/>
  </r>
  <r>
    <n v="776"/>
    <d v="2025-05-10T00:00:00"/>
    <s v="2025-05"/>
    <s v="Renee Lekki"/>
    <x v="13"/>
    <n v="8"/>
    <n v="10200"/>
    <n v="82263"/>
    <m/>
    <m/>
    <x v="1"/>
    <x v="1"/>
  </r>
  <r>
    <n v="776"/>
    <d v="2025-05-10T00:00:00"/>
    <s v="2025-05"/>
    <s v="Renee Lekki"/>
    <x v="8"/>
    <n v="8"/>
    <n v="7400"/>
    <n v="65786"/>
    <m/>
    <m/>
    <x v="1"/>
    <x v="1"/>
  </r>
  <r>
    <n v="776"/>
    <d v="2025-05-10T00:00:00"/>
    <s v="2025-05"/>
    <s v="Renee Lekki"/>
    <x v="14"/>
    <n v="8"/>
    <n v="9500"/>
    <n v="75762"/>
    <m/>
    <m/>
    <x v="1"/>
    <x v="1"/>
  </r>
  <r>
    <n v="776"/>
    <d v="2025-05-10T00:00:00"/>
    <s v="2025-05"/>
    <s v="Renee Lekki"/>
    <x v="1"/>
    <n v="8"/>
    <n v="13200"/>
    <n v="107184"/>
    <m/>
    <m/>
    <x v="1"/>
    <x v="1"/>
  </r>
  <r>
    <n v="776"/>
    <d v="2025-05-10T00:00:00"/>
    <s v="2025-05"/>
    <s v="Renee Lekki"/>
    <x v="7"/>
    <n v="8"/>
    <n v="6700"/>
    <n v="52461"/>
    <m/>
    <m/>
    <x v="1"/>
    <x v="1"/>
  </r>
  <r>
    <n v="777"/>
    <d v="2025-05-20T00:00:00"/>
    <s v="2025-05"/>
    <s v="Mr. Tunde Oluwaleimu"/>
    <x v="7"/>
    <n v="1"/>
    <n v="7000"/>
    <n v="6363"/>
    <m/>
    <m/>
    <x v="0"/>
    <x v="1"/>
  </r>
  <r>
    <n v="777"/>
    <d v="2025-05-20T00:00:00"/>
    <s v="2025-05"/>
    <s v="Mr. Tunde Oluwaleimu"/>
    <x v="8"/>
    <n v="1"/>
    <n v="7600"/>
    <n v="8139.6"/>
    <m/>
    <m/>
    <x v="0"/>
    <x v="1"/>
  </r>
  <r>
    <n v="778"/>
    <d v="2025-05-22T00:00:00"/>
    <s v="2025-05"/>
    <s v="Mrs. Charity Babatunde"/>
    <x v="16"/>
    <n v="1"/>
    <n v="45000"/>
    <n v="45000"/>
    <n v="3375"/>
    <n v="4000"/>
    <x v="0"/>
    <x v="2"/>
  </r>
  <r>
    <n v="778"/>
    <d v="2025-05-22T00:00:00"/>
    <s v="2025-05"/>
    <s v="Mrs. Charity Babatunde"/>
    <x v="13"/>
    <n v="3"/>
    <n v="10500"/>
    <n v="31500"/>
    <m/>
    <m/>
    <x v="0"/>
    <x v="1"/>
  </r>
  <r>
    <n v="778"/>
    <d v="2025-05-22T00:00:00"/>
    <s v="2025-05"/>
    <s v="Mrs. Charity Babatunde"/>
    <x v="0"/>
    <n v="1"/>
    <n v="22000"/>
    <n v="44000"/>
    <m/>
    <m/>
    <x v="0"/>
    <x v="0"/>
  </r>
  <r>
    <n v="779"/>
    <d v="2025-05-24T00:00:00"/>
    <s v="2025-05"/>
    <s v="Mrs. Taiwo Alake"/>
    <x v="14"/>
    <n v="3"/>
    <n v="9900"/>
    <n v="26601"/>
    <m/>
    <n v="7000"/>
    <x v="0"/>
    <x v="1"/>
  </r>
  <r>
    <n v="779"/>
    <d v="2025-05-24T00:00:00"/>
    <s v="2025-05"/>
    <s v="Mrs. Taiwo Alake"/>
    <x v="1"/>
    <n v="2"/>
    <n v="13500"/>
    <n v="26595"/>
    <m/>
    <m/>
    <x v="0"/>
    <x v="1"/>
  </r>
  <r>
    <n v="780"/>
    <d v="2025-05-26T00:00:00"/>
    <s v="2025-05"/>
    <s v="Vetro Lounge"/>
    <x v="14"/>
    <n v="4"/>
    <n v="9900"/>
    <n v="40293"/>
    <m/>
    <n v="4000"/>
    <x v="1"/>
    <x v="1"/>
  </r>
  <r>
    <n v="780"/>
    <d v="2025-05-26T00:00:00"/>
    <s v="2025-05"/>
    <s v="Vetro Lounge"/>
    <x v="1"/>
    <n v="2"/>
    <n v="13500"/>
    <n v="26460"/>
    <m/>
    <m/>
    <x v="1"/>
    <x v="1"/>
  </r>
  <r>
    <n v="781"/>
    <d v="2025-05-29T00:00:00"/>
    <s v="2025-05"/>
    <s v="Miss. Oyindamola"/>
    <x v="30"/>
    <n v="1"/>
    <n v="39000"/>
    <n v="35100"/>
    <n v="2632.5"/>
    <m/>
    <x v="0"/>
    <x v="2"/>
  </r>
  <r>
    <n v="782"/>
    <d v="2025-05-29T00:00:00"/>
    <s v="2025-05"/>
    <s v="Mr. Ajibola Afolabi"/>
    <x v="8"/>
    <n v="2"/>
    <n v="7600"/>
    <n v="17480"/>
    <m/>
    <n v="3000"/>
    <x v="0"/>
    <x v="1"/>
  </r>
  <r>
    <n v="783"/>
    <d v="2025-06-05T00:00:00"/>
    <s v="2025-06"/>
    <s v="Mrs. Ouzaa"/>
    <x v="13"/>
    <n v="4"/>
    <n v="10500"/>
    <n v="41422.5"/>
    <m/>
    <n v="4000"/>
    <x v="0"/>
    <x v="1"/>
  </r>
  <r>
    <n v="783"/>
    <d v="2025-06-05T00:00:00"/>
    <s v="2025-06"/>
    <s v="Mrs. Ouzaa"/>
    <x v="14"/>
    <n v="1"/>
    <n v="9900"/>
    <n v="9801"/>
    <m/>
    <m/>
    <x v="0"/>
    <x v="1"/>
  </r>
  <r>
    <n v="783"/>
    <d v="2025-06-05T00:00:00"/>
    <s v="2025-06"/>
    <s v="Mrs. Ouzaa"/>
    <x v="1"/>
    <n v="1"/>
    <n v="14200"/>
    <n v="16827"/>
    <m/>
    <m/>
    <x v="0"/>
    <x v="1"/>
  </r>
  <r>
    <n v="784"/>
    <d v="2025-06-10T00:00:00"/>
    <s v="2025-06"/>
    <s v="Mr. Phillip Oki"/>
    <x v="0"/>
    <n v="3"/>
    <n v="25000"/>
    <n v="77500"/>
    <m/>
    <m/>
    <x v="0"/>
    <x v="0"/>
  </r>
  <r>
    <n v="784"/>
    <d v="2025-06-10T00:00:00"/>
    <s v="2025-06"/>
    <s v="Mr. Phillip Oki"/>
    <x v="14"/>
    <n v="2"/>
    <n v="9900"/>
    <n v="20237"/>
    <m/>
    <m/>
    <x v="0"/>
    <x v="1"/>
  </r>
  <r>
    <n v="784"/>
    <d v="2025-06-10T00:00:00"/>
    <s v="2025-06"/>
    <s v="Mr. Phillip Oki"/>
    <x v="8"/>
    <n v="1"/>
    <n v="7600"/>
    <n v="7980"/>
    <m/>
    <m/>
    <x v="0"/>
    <x v="1"/>
  </r>
  <r>
    <n v="785"/>
    <d v="2025-06-04T00:00:00"/>
    <s v="2025-06"/>
    <s v="Mrs. Kehinde Akintola"/>
    <x v="14"/>
    <n v="4"/>
    <n v="9900"/>
    <n v="39649.5"/>
    <m/>
    <n v="4000"/>
    <x v="0"/>
    <x v="1"/>
  </r>
  <r>
    <n v="786"/>
    <d v="2025-06-04T00:00:00"/>
    <s v="2025-06"/>
    <s v="Miss Fatima Lawal"/>
    <x v="1"/>
    <n v="1"/>
    <n v="14200"/>
    <n v="14271"/>
    <m/>
    <m/>
    <x v="0"/>
    <x v="1"/>
  </r>
  <r>
    <n v="787"/>
    <d v="2025-06-04T00:00:00"/>
    <s v="2025-06"/>
    <s v="Mrs. Charity Babatunde"/>
    <x v="0"/>
    <n v="2"/>
    <n v="25000"/>
    <n v="50625"/>
    <m/>
    <m/>
    <x v="0"/>
    <x v="0"/>
  </r>
  <r>
    <n v="787"/>
    <d v="2025-06-04T00:00:00"/>
    <s v="2025-06"/>
    <s v="Mrs. Charity Babatunde"/>
    <x v="13"/>
    <n v="3"/>
    <n v="10500"/>
    <n v="31500"/>
    <m/>
    <m/>
    <x v="0"/>
    <x v="1"/>
  </r>
  <r>
    <n v="787"/>
    <d v="2025-06-04T00:00:00"/>
    <s v="2025-06"/>
    <s v="Mrs. Charity Babatunde"/>
    <x v="11"/>
    <n v="1"/>
    <n v="56000"/>
    <n v="56000"/>
    <n v="4200"/>
    <n v="4000"/>
    <x v="0"/>
    <x v="2"/>
  </r>
  <r>
    <n v="788"/>
    <d v="2025-06-11T00:00:00"/>
    <s v="2025-06"/>
    <s v="Mrs. Oduleye"/>
    <x v="34"/>
    <n v="1"/>
    <n v="28000"/>
    <n v="28000"/>
    <m/>
    <n v="4000"/>
    <x v="0"/>
    <x v="2"/>
  </r>
  <r>
    <n v="789"/>
    <d v="2025-06-18T00:00:00"/>
    <s v="2025-06"/>
    <s v="Mr. Dirisu"/>
    <x v="22"/>
    <n v="24"/>
    <n v="14400"/>
    <n v="346600"/>
    <n v="25920"/>
    <m/>
    <x v="0"/>
    <x v="5"/>
  </r>
  <r>
    <n v="790"/>
    <d v="2025-06-24T00:00:00"/>
    <s v="2025-06"/>
    <s v="Vetro Lounge"/>
    <x v="14"/>
    <n v="4"/>
    <n v="9900"/>
    <n v="41728.5"/>
    <m/>
    <n v="4000"/>
    <x v="1"/>
    <x v="1"/>
  </r>
  <r>
    <n v="791"/>
    <d v="2025-06-21T00:00:00"/>
    <s v="2025-06"/>
    <s v="Mrs. Ogunkoya"/>
    <x v="7"/>
    <n v="1"/>
    <n v="7000"/>
    <n v="7315"/>
    <m/>
    <n v="4000"/>
    <x v="0"/>
    <x v="1"/>
  </r>
  <r>
    <n v="791"/>
    <d v="2025-06-21T00:00:00"/>
    <s v="2025-06"/>
    <s v="Mrs. Ogunkoya"/>
    <x v="13"/>
    <n v="2"/>
    <n v="10500"/>
    <n v="21000"/>
    <m/>
    <m/>
    <x v="0"/>
    <x v="1"/>
  </r>
  <r>
    <n v="791"/>
    <d v="2025-06-21T00:00:00"/>
    <s v="2025-06"/>
    <s v="Mrs. Ogunkoya"/>
    <x v="14"/>
    <n v="2"/>
    <n v="9900"/>
    <n v="20245"/>
    <m/>
    <m/>
    <x v="0"/>
    <x v="1"/>
  </r>
  <r>
    <n v="791"/>
    <d v="2025-06-21T00:00:00"/>
    <s v="2025-06"/>
    <s v="Mrs. Ogunkoya"/>
    <x v="1"/>
    <n v="2"/>
    <n v="14200"/>
    <n v="28400"/>
    <m/>
    <m/>
    <x v="0"/>
    <x v="1"/>
  </r>
  <r>
    <n v="791"/>
    <d v="2025-06-21T00:00:00"/>
    <s v="2025-06"/>
    <s v="Mrs. Ogunkoya"/>
    <x v="8"/>
    <n v="2"/>
    <n v="7600"/>
    <n v="16036"/>
    <m/>
    <m/>
    <x v="0"/>
    <x v="1"/>
  </r>
  <r>
    <n v="792"/>
    <d v="2025-06-24T00:00:00"/>
    <s v="2025-06"/>
    <s v="Mr. Wole Sebioba"/>
    <x v="0"/>
    <n v="2"/>
    <n v="25000"/>
    <n v="51375"/>
    <m/>
    <n v="4000"/>
    <x v="0"/>
    <x v="0"/>
  </r>
  <r>
    <n v="793"/>
    <d v="2025-06-24T00:00:00"/>
    <s v="2025-06"/>
    <s v="Mr. Tunde Oluwaleimu"/>
    <x v="8"/>
    <n v="2"/>
    <n v="7600"/>
    <n v="15116.4"/>
    <m/>
    <m/>
    <x v="0"/>
    <x v="1"/>
  </r>
  <r>
    <n v="794"/>
    <d v="2025-06-25T00:00:00"/>
    <s v="2025-06"/>
    <s v="Mr. Dipo Akinola"/>
    <x v="16"/>
    <n v="1"/>
    <n v="45000"/>
    <n v="45000"/>
    <n v="3375"/>
    <n v="7000"/>
    <x v="0"/>
    <x v="2"/>
  </r>
  <r>
    <n v="795"/>
    <d v="2025-06-26T00:00:00"/>
    <s v="2025-06"/>
    <s v="Mr. Bidemi Mark-Modi"/>
    <x v="13"/>
    <n v="2"/>
    <n v="10500"/>
    <n v="20632"/>
    <m/>
    <n v="4000"/>
    <x v="0"/>
    <x v="1"/>
  </r>
  <r>
    <n v="795"/>
    <d v="2025-06-26T00:00:00"/>
    <s v="2025-06"/>
    <s v="Mr. Bidemi Mark-Modi"/>
    <x v="1"/>
    <n v="2"/>
    <n v="14200"/>
    <n v="31027"/>
    <m/>
    <m/>
    <x v="0"/>
    <x v="1"/>
  </r>
  <r>
    <n v="795"/>
    <d v="2025-06-26T00:00:00"/>
    <s v="2025-06"/>
    <s v="Mr. Bidemi Mark-Modi"/>
    <x v="14"/>
    <n v="2"/>
    <n v="9900"/>
    <n v="19750"/>
    <m/>
    <m/>
    <x v="0"/>
    <x v="1"/>
  </r>
  <r>
    <n v="795"/>
    <d v="2025-06-26T00:00:00"/>
    <s v="2025-06"/>
    <s v="Mr. Bidemi Mark-Modi"/>
    <x v="8"/>
    <n v="2"/>
    <n v="7600"/>
    <n v="16682"/>
    <m/>
    <m/>
    <x v="0"/>
    <x v="1"/>
  </r>
  <r>
    <n v="795"/>
    <d v="2025-06-26T00:00:00"/>
    <s v="2025-06"/>
    <s v="Mr. Bidemi Mark-Modi"/>
    <x v="23"/>
    <n v="1"/>
    <n v="1300"/>
    <n v="1300"/>
    <n v="97.5"/>
    <m/>
    <x v="0"/>
    <x v="4"/>
  </r>
  <r>
    <n v="796"/>
    <d v="2025-06-26T00:00:00"/>
    <s v="2025-06"/>
    <s v="Mr. Ajibola Afolabi"/>
    <x v="8"/>
    <n v="2"/>
    <n v="7600"/>
    <n v="17100"/>
    <m/>
    <n v="3000"/>
    <x v="0"/>
    <x v="1"/>
  </r>
  <r>
    <n v="797"/>
    <d v="2025-06-27T00:00:00"/>
    <s v="2025-06"/>
    <s v="Miss. Iweriaha"/>
    <x v="1"/>
    <n v="2"/>
    <n v="14200"/>
    <n v="32731"/>
    <m/>
    <m/>
    <x v="0"/>
    <x v="1"/>
  </r>
  <r>
    <n v="797"/>
    <d v="2025-06-27T00:00:00"/>
    <s v="2025-06"/>
    <s v="Miss Iweriaha"/>
    <x v="13"/>
    <n v="2"/>
    <n v="10500"/>
    <n v="20685"/>
    <m/>
    <m/>
    <x v="0"/>
    <x v="1"/>
  </r>
  <r>
    <n v="798"/>
    <d v="2025-06-28T00:00:00"/>
    <s v="2025-06"/>
    <s v="Mrs. Joe-Ezogbo"/>
    <x v="15"/>
    <n v="1"/>
    <n v="45000"/>
    <n v="45000"/>
    <n v="3375"/>
    <n v="5000"/>
    <x v="0"/>
    <x v="2"/>
  </r>
  <r>
    <n v="798"/>
    <d v="2025-06-28T00:00:00"/>
    <s v="2025-06"/>
    <s v="Mrs. Joe-Ezogbo"/>
    <x v="14"/>
    <n v="2"/>
    <n v="9900"/>
    <n v="19948.5"/>
    <m/>
    <m/>
    <x v="0"/>
    <x v="1"/>
  </r>
  <r>
    <n v="798"/>
    <d v="2025-06-28T00:00:00"/>
    <s v="2025-06"/>
    <s v="Mrs. Joe-Ezogbo"/>
    <x v="16"/>
    <n v="1"/>
    <n v="45000"/>
    <n v="45000"/>
    <n v="3375"/>
    <m/>
    <x v="0"/>
    <x v="2"/>
  </r>
  <r>
    <n v="799"/>
    <d v="2025-06-29T00:00:00"/>
    <s v="2025-06"/>
    <s v="Mrs. Funmi"/>
    <x v="8"/>
    <n v="2"/>
    <n v="7600"/>
    <n v="16036"/>
    <m/>
    <n v="5000"/>
    <x v="0"/>
    <x v="1"/>
  </r>
  <r>
    <n v="799"/>
    <d v="2025-06-29T00:00:00"/>
    <s v="2025-06"/>
    <s v="Mrs. Funmi"/>
    <x v="14"/>
    <n v="2"/>
    <n v="9900"/>
    <n v="19453.5"/>
    <m/>
    <m/>
    <x v="0"/>
    <x v="1"/>
  </r>
  <r>
    <n v="799"/>
    <d v="2025-06-29T00:00:00"/>
    <s v="2025-06"/>
    <s v="Mrs. Funmi"/>
    <x v="1"/>
    <n v="4"/>
    <n v="14200"/>
    <n v="57510"/>
    <m/>
    <m/>
    <x v="0"/>
    <x v="1"/>
  </r>
  <r>
    <n v="799"/>
    <d v="2025-06-29T00:00:00"/>
    <s v="2025-06"/>
    <s v="Mrs. Funmi"/>
    <x v="13"/>
    <n v="4"/>
    <n v="10500"/>
    <n v="40950"/>
    <m/>
    <m/>
    <x v="0"/>
    <x v="1"/>
  </r>
  <r>
    <n v="800"/>
    <d v="2025-06-30T00:00:00"/>
    <s v="2025-06"/>
    <s v="Mrs. Ebun"/>
    <x v="13"/>
    <n v="5"/>
    <n v="10500"/>
    <n v="52762.5"/>
    <m/>
    <n v="5000"/>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Month" xr10:uid="{3BC17EF5-AC13-4E17-AE1F-1DFF55AAC6E6}" sourceName="[Data].[YearMonth]">
  <data>
    <olap pivotCacheId="62466814">
      <levels count="2">
        <level uniqueName="[Data].[YearMonth].[(All)]" sourceCaption="(All)" count="0"/>
        <level uniqueName="[Data].[YearMonth].[YearMonth]" sourceCaption="YearMonth" count="6">
          <ranges>
            <range startItem="0">
              <i n="[Data].[YearMonth].&amp;[2025-01]" c="2025-01"/>
              <i n="[Data].[YearMonth].&amp;[2025-02]" c="2025-02"/>
              <i n="[Data].[YearMonth].&amp;[2025-03]" c="2025-03"/>
              <i n="[Data].[YearMonth].&amp;[2025-04]" c="2025-04"/>
              <i n="[Data].[YearMonth].&amp;[2025-05]" c="2025-05"/>
              <i n="[Data].[YearMonth].&amp;[2025-06]" c="2025-06"/>
            </range>
          </ranges>
        </level>
      </levels>
      <selections count="1">
        <selection n="[Data].[Year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E4B5D7-C090-4630-A4F6-47CF39B4135B}" sourceName="Category">
  <data>
    <tabular pivotCacheId="1470190358">
      <items count="8">
        <i x="6" s="1"/>
        <i x="7" s="1"/>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Month 1" xr10:uid="{21A44A54-C820-45EF-94F8-C0B221FBB58C}" cache="Slicer_YearMonth" caption="YearMonth" level="1" rowHeight="241300"/>
  <slicer name="Category 1" xr10:uid="{351A2579-F9BA-4BC1-8141-B32053797EF0}"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DBE-E7ED-414F-A350-ADA8961096D7}">
  <dimension ref="A1:N39"/>
  <sheetViews>
    <sheetView tabSelected="1" zoomScale="94" zoomScaleNormal="94" workbookViewId="0">
      <selection sqref="A1:XFD1048576"/>
    </sheetView>
  </sheetViews>
  <sheetFormatPr defaultRowHeight="14.5" x14ac:dyDescent="0.35"/>
  <cols>
    <col min="1" max="1" width="27.26953125" customWidth="1"/>
    <col min="2" max="2" width="22.08984375" customWidth="1"/>
    <col min="3" max="3" width="19.7265625" customWidth="1"/>
    <col min="4" max="4" width="17.81640625" customWidth="1"/>
    <col min="5" max="5" width="23" customWidth="1"/>
    <col min="6" max="6" width="25.81640625" customWidth="1"/>
    <col min="7" max="7" width="20.26953125" bestFit="1" customWidth="1"/>
  </cols>
  <sheetData>
    <row r="1" spans="1:14" ht="23.5" x14ac:dyDescent="0.55000000000000004">
      <c r="A1" s="1" t="s">
        <v>0</v>
      </c>
      <c r="B1" s="1"/>
      <c r="C1" s="1"/>
      <c r="D1" s="1"/>
      <c r="E1" s="1"/>
      <c r="F1" s="1"/>
      <c r="G1" s="1"/>
      <c r="H1" s="1"/>
      <c r="I1" s="1"/>
      <c r="J1" s="1"/>
      <c r="K1" s="1"/>
    </row>
    <row r="2" spans="1:14" x14ac:dyDescent="0.35">
      <c r="A2" s="2" t="s">
        <v>1</v>
      </c>
      <c r="B2" s="2" t="s">
        <v>2</v>
      </c>
      <c r="C2" s="2" t="s">
        <v>3</v>
      </c>
      <c r="D2" s="2" t="s">
        <v>4</v>
      </c>
      <c r="E2" s="2" t="s">
        <v>5</v>
      </c>
      <c r="F2" s="2" t="s">
        <v>6</v>
      </c>
      <c r="G2" s="2" t="s">
        <v>7</v>
      </c>
      <c r="H2" s="3"/>
      <c r="I2" s="3"/>
      <c r="J2" s="3"/>
      <c r="K2" s="3"/>
      <c r="L2" s="3"/>
      <c r="M2" s="3"/>
      <c r="N2" s="3"/>
    </row>
    <row r="3" spans="1:14" ht="26" x14ac:dyDescent="0.6">
      <c r="A3" s="4">
        <f>SUM([1]!Data[Sales Price])</f>
        <v>14109019.800000001</v>
      </c>
      <c r="B3" s="5">
        <f>SUM([1]!Data[VAT])</f>
        <v>284095.75</v>
      </c>
      <c r="C3" s="6">
        <f>SUM([1]!Data[Quantity])</f>
        <v>889.5</v>
      </c>
      <c r="D3" s="7">
        <f>COUNTA(_xlfn.UNIQUE([1]!Data[Invoice Number]))</f>
        <v>109</v>
      </c>
      <c r="E3" s="8">
        <f>IFERROR(A3/D3,0)</f>
        <v>129440.54862385322</v>
      </c>
      <c r="F3" s="9">
        <f>SUM([1]!Data[Delivery Fee])</f>
        <v>381000</v>
      </c>
      <c r="G3" s="10">
        <f>COUNTA(_xlfn.UNIQUE([1]!Data[Customer Name]))</f>
        <v>69</v>
      </c>
      <c r="H3" s="3"/>
      <c r="I3" s="3"/>
      <c r="J3" s="3"/>
      <c r="K3" s="3"/>
      <c r="L3" s="3"/>
      <c r="M3" s="3"/>
      <c r="N3" s="3"/>
    </row>
    <row r="4" spans="1:14" s="3" customFormat="1" x14ac:dyDescent="0.35"/>
    <row r="5" spans="1:14" s="3" customFormat="1" x14ac:dyDescent="0.35"/>
    <row r="6" spans="1:14" s="3" customFormat="1" x14ac:dyDescent="0.35"/>
    <row r="7" spans="1:14" s="3" customFormat="1" x14ac:dyDescent="0.35"/>
    <row r="8" spans="1:14" s="3" customFormat="1" x14ac:dyDescent="0.35"/>
    <row r="9" spans="1:14" s="3" customFormat="1" x14ac:dyDescent="0.35"/>
    <row r="10" spans="1:14" s="3" customFormat="1" x14ac:dyDescent="0.35"/>
    <row r="11" spans="1:14" s="3" customFormat="1" x14ac:dyDescent="0.35"/>
    <row r="12" spans="1:14" s="3" customFormat="1" x14ac:dyDescent="0.35"/>
    <row r="13" spans="1:14" s="3" customFormat="1" x14ac:dyDescent="0.35"/>
    <row r="14" spans="1:14" s="3" customFormat="1" x14ac:dyDescent="0.35"/>
    <row r="15" spans="1:14" s="3" customFormat="1" x14ac:dyDescent="0.35"/>
    <row r="16" spans="1:14" s="3" customFormat="1" x14ac:dyDescent="0.35"/>
    <row r="17" s="3" customFormat="1" x14ac:dyDescent="0.35"/>
    <row r="18" s="3" customFormat="1" x14ac:dyDescent="0.35"/>
    <row r="19" s="3" customFormat="1" x14ac:dyDescent="0.35"/>
    <row r="20" s="3" customFormat="1" x14ac:dyDescent="0.35"/>
    <row r="21" s="3" customFormat="1" x14ac:dyDescent="0.35"/>
    <row r="22" s="3" customFormat="1" x14ac:dyDescent="0.35"/>
    <row r="23" s="3" customFormat="1" x14ac:dyDescent="0.35"/>
    <row r="24" s="3" customFormat="1" x14ac:dyDescent="0.35"/>
    <row r="25" s="3" customFormat="1" x14ac:dyDescent="0.35"/>
    <row r="26" s="3" customFormat="1" x14ac:dyDescent="0.35"/>
    <row r="27" s="3" customFormat="1" x14ac:dyDescent="0.35"/>
    <row r="28" s="3" customFormat="1" x14ac:dyDescent="0.35"/>
    <row r="29" s="3" customFormat="1" x14ac:dyDescent="0.35"/>
    <row r="30" s="3" customFormat="1" x14ac:dyDescent="0.35"/>
    <row r="31" s="3" customFormat="1" x14ac:dyDescent="0.35"/>
    <row r="32" s="3" customFormat="1" x14ac:dyDescent="0.35"/>
    <row r="33" s="3" customFormat="1" x14ac:dyDescent="0.35"/>
    <row r="34" s="3" customFormat="1" x14ac:dyDescent="0.35"/>
    <row r="35" s="3" customFormat="1" x14ac:dyDescent="0.35"/>
    <row r="36" s="3" customFormat="1" x14ac:dyDescent="0.35"/>
    <row r="37" s="3" customFormat="1" x14ac:dyDescent="0.35"/>
    <row r="38" s="3" customFormat="1" x14ac:dyDescent="0.35"/>
    <row r="39" s="3" customFormat="1" x14ac:dyDescent="0.35"/>
  </sheetData>
  <mergeCells count="3">
    <mergeCell ref="A1:K1"/>
    <mergeCell ref="H2:N3"/>
    <mergeCell ref="A4:XFD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Rashidat Omolara Abass</dc:creator>
  <cp:lastModifiedBy>Rashidat Omolara Abass</cp:lastModifiedBy>
  <dcterms:created xsi:type="dcterms:W3CDTF">2025-09-25T07:19:56Z</dcterms:created>
  <dcterms:modified xsi:type="dcterms:W3CDTF">2025-09-25T07:21:13Z</dcterms:modified>
</cp:coreProperties>
</file>