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  Sources" sheetId="1" r:id="rId4"/>
    <sheet state="visible" name="All Metrics" sheetId="2" r:id="rId5"/>
    <sheet state="visible" name="Solar Use Case" sheetId="3" r:id="rId6"/>
    <sheet state="visible" name="Wind Use Case" sheetId="4" r:id="rId7"/>
    <sheet state="visible" name="Mixed Case" sheetId="5" r:id="rId8"/>
  </sheets>
  <definedNames/>
  <calcPr/>
</workbook>
</file>

<file path=xl/sharedStrings.xml><?xml version="1.0" encoding="utf-8"?>
<sst xmlns="http://schemas.openxmlformats.org/spreadsheetml/2006/main" count="692" uniqueCount="103">
  <si>
    <t>Metric</t>
  </si>
  <si>
    <t>Transformation</t>
  </si>
  <si>
    <t>Link</t>
  </si>
  <si>
    <t>Transmission Lines (total kms)</t>
  </si>
  <si>
    <t>Totaled transmission lines within each county</t>
  </si>
  <si>
    <t>https://www.arcgis.com/sharing/rest/content/items/8113694b14ce400bb6bba62c0541d5a7/data</t>
  </si>
  <si>
    <t>Solar DNI (kWh/m2)</t>
  </si>
  <si>
    <t>Averaged over available land using ArcGIS</t>
  </si>
  <si>
    <t>https://www.arcgis.com/home/item.html?id=f8b8da6fb14d4a5d8a01bf5ccff766e7</t>
  </si>
  <si>
    <t>Wind AEP Estimate (kWh)</t>
  </si>
  <si>
    <t>Calcuated AEP with Global Wind Atlas then averaged over available land using ArcGIS</t>
  </si>
  <si>
    <t>https://globalwindatlas.info/en/</t>
  </si>
  <si>
    <t>PV Output/Year (unit)</t>
  </si>
  <si>
    <t>N/A</t>
  </si>
  <si>
    <t>https://globalsolaratlas.info/map?c=36.792057,-80.600281,9&amp;s=36.753556,-80.586548&amp;m=site</t>
  </si>
  <si>
    <t>Land Slope (degrees)</t>
  </si>
  <si>
    <t>https://elevation.arcgis.com/arcgis/rest/services/WorldElevation/Terrain/ImageServer</t>
  </si>
  <si>
    <t>Number of Dams</t>
  </si>
  <si>
    <t>Total found per county</t>
  </si>
  <si>
    <t>https://dsfpm-vdcr.hub.arcgis.com/</t>
  </si>
  <si>
    <t>Transmission Density (miles of line/sq. mile)</t>
  </si>
  <si>
    <t>Calculated miles of line per sq. mile in ArcGIS</t>
  </si>
  <si>
    <t>Opportunity Zone Area (sq. miles)</t>
  </si>
  <si>
    <t>Restricted to available land in ArcGIS</t>
  </si>
  <si>
    <t>https://services2.arcgis.com/8k2PygHqghVevhzy/arcgis/rest/services/Opportunity_Zone_Area/FeatureServer</t>
  </si>
  <si>
    <t>Economic Status (at-risk, distressed, transitional, competitive attainment)</t>
  </si>
  <si>
    <t>https://www.arc.gov/map/county-economic-status-in-appalachia-fy-2022/#:~:text=In%20fiscal%20year%202022%2C%2081,4%20are%20classified%20as%20attainment.</t>
  </si>
  <si>
    <t xml:space="preserve">2020 Presidential Election % Vote Democratic </t>
  </si>
  <si>
    <t>https://www.politico.com/2020-election/results/virginia/</t>
  </si>
  <si>
    <t>Total Area Mined Land (sq. mile/sq. mile)</t>
  </si>
  <si>
    <t>For available land: area of mined land divided by total area</t>
  </si>
  <si>
    <t>https://www.arcgis.com/apps/mapviewer/index.html?layers=f70486e728fc404387f2b62e58bcb15f&amp;layerId=0</t>
  </si>
  <si>
    <t>distressed</t>
  </si>
  <si>
    <t>Input Cells</t>
  </si>
  <si>
    <t>at-risk</t>
  </si>
  <si>
    <t>Equation Cells</t>
  </si>
  <si>
    <t>transitional</t>
  </si>
  <si>
    <t>competitive</t>
  </si>
  <si>
    <t>attainment</t>
  </si>
  <si>
    <t>County (* = coal county)</t>
  </si>
  <si>
    <t>Solar DNI (avg. over available land)</t>
  </si>
  <si>
    <t>Wind AEP Estimate (avg. over available land)</t>
  </si>
  <si>
    <t>PV Output / Year</t>
  </si>
  <si>
    <t>Land Slope (avg. over available land)</t>
  </si>
  <si>
    <t>Dam Count</t>
  </si>
  <si>
    <t>Transmission density (miles of line/sq mile)</t>
  </si>
  <si>
    <t>Opp. Zone Area (sq. miles)</t>
  </si>
  <si>
    <t>Economic Status (from ARC)</t>
  </si>
  <si>
    <t>2020 Pres. Elec. % Vote D</t>
  </si>
  <si>
    <t>Total Area Mined Land (sq mi/sq mi)</t>
  </si>
  <si>
    <t>Total available area in sq mi</t>
  </si>
  <si>
    <t>Alternatives</t>
  </si>
  <si>
    <t>Alleghany County</t>
  </si>
  <si>
    <t>Bath County</t>
  </si>
  <si>
    <t>Bland County</t>
  </si>
  <si>
    <t>Botetourt County</t>
  </si>
  <si>
    <t>Buchanan County*</t>
  </si>
  <si>
    <t>Carroll County</t>
  </si>
  <si>
    <t>Craig County</t>
  </si>
  <si>
    <t>Dickenson County*</t>
  </si>
  <si>
    <t>Floyd County</t>
  </si>
  <si>
    <t>Giles County</t>
  </si>
  <si>
    <t>Grayson County</t>
  </si>
  <si>
    <t>Henry County</t>
  </si>
  <si>
    <t>Highland County</t>
  </si>
  <si>
    <t>Lee County*</t>
  </si>
  <si>
    <t>Montgomery County</t>
  </si>
  <si>
    <t>Patrick County</t>
  </si>
  <si>
    <t>Pulaski County</t>
  </si>
  <si>
    <t>Roanoke County</t>
  </si>
  <si>
    <t>Rockbridge County</t>
  </si>
  <si>
    <t>Russell County*</t>
  </si>
  <si>
    <t>Scott County*</t>
  </si>
  <si>
    <t>Smyth County</t>
  </si>
  <si>
    <t>Tazewell County*</t>
  </si>
  <si>
    <t>Washington County</t>
  </si>
  <si>
    <t>Wise County*</t>
  </si>
  <si>
    <t>Wythe County</t>
  </si>
  <si>
    <t>1 = Higher Better</t>
  </si>
  <si>
    <t>Best</t>
  </si>
  <si>
    <t>Worst</t>
  </si>
  <si>
    <t>ABS (Range)</t>
  </si>
  <si>
    <t>Normalized</t>
  </si>
  <si>
    <t>Per ex: Solar DNI</t>
  </si>
  <si>
    <t>Wy / Wxmetric</t>
  </si>
  <si>
    <t>Wy</t>
  </si>
  <si>
    <t>Scores</t>
  </si>
  <si>
    <t>Score</t>
  </si>
  <si>
    <t>Rank</t>
  </si>
  <si>
    <t>Example use case -- favor solar energy</t>
  </si>
  <si>
    <t>Number of  Substations</t>
  </si>
  <si>
    <t>Per 8 PV Output</t>
  </si>
  <si>
    <t xml:space="preserve">water availability?? for PSH </t>
  </si>
  <si>
    <t xml:space="preserve"># substation instead of transmission density </t>
  </si>
  <si>
    <t>PSH combo factor</t>
  </si>
  <si>
    <t>normalize DNI over nationwide DNI</t>
  </si>
  <si>
    <t>congestion measures</t>
  </si>
  <si>
    <t>lines are only good if they are not congested</t>
  </si>
  <si>
    <t>how does what we propose act on congestion in transmission lines</t>
  </si>
  <si>
    <t>PJM auctions congestion tights on transmission lines</t>
  </si>
  <si>
    <t>financial transmission rights</t>
  </si>
  <si>
    <t>Per Wind AEP</t>
  </si>
  <si>
    <t>Per Opportunity Zones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</si>
</sst>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00"/>
    <numFmt numFmtId="166" formatCode="0.000"/>
    <numFmt numFmtId="167" formatCode="0.0000000"/>
  </numFmts>
  <fonts count="15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  <font>
      <b/>
      <sz val="12.0"/>
      <color rgb="FF000000"/>
      <name val="Arial"/>
      <scheme val="minor"/>
    </font>
    <font>
      <sz val="8.0"/>
      <color rgb="FF000000"/>
      <name val="Arial"/>
      <scheme val="minor"/>
    </font>
    <font>
      <u/>
      <sz val="8.0"/>
      <color rgb="FF0000FF"/>
    </font>
    <font>
      <b/>
      <color theme="1"/>
      <name val="Arial"/>
      <scheme val="minor"/>
    </font>
    <font>
      <u/>
      <sz val="8.0"/>
      <color rgb="FF000000"/>
    </font>
    <font>
      <u/>
      <sz val="8.0"/>
      <color rgb="FF000000"/>
    </font>
    <font>
      <u/>
      <sz val="8.0"/>
      <color rgb="FF0000FF"/>
    </font>
    <font>
      <b/>
      <sz val="10.0"/>
      <color rgb="FF000000"/>
      <name val="Arial"/>
    </font>
    <font>
      <sz val="10.0"/>
      <color rgb="FF000000"/>
      <name val="Arial"/>
    </font>
    <font/>
    <font>
      <sz val="11.0"/>
      <color rgb="FF4A4A4A"/>
      <name val="&quot;Avenir Next&quot;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BE9D3"/>
        <bgColor rgb="FFDBE9D3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vertical="top"/>
    </xf>
    <xf borderId="2" fillId="2" fontId="6" numFmtId="0" xfId="0" applyAlignment="1" applyBorder="1" applyFill="1" applyFont="1">
      <alignment horizontal="center" readingOrder="0" vertical="center"/>
    </xf>
    <xf borderId="2" fillId="3" fontId="6" numFmtId="0" xfId="0" applyAlignment="1" applyBorder="1" applyFill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3" fillId="4" fontId="6" numFmtId="0" xfId="0" applyAlignment="1" applyBorder="1" applyFill="1" applyFont="1">
      <alignment horizontal="center" readingOrder="0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5" fillId="5" fontId="6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horizontal="center" readingOrder="0" vertical="center"/>
    </xf>
    <xf borderId="0" fillId="2" fontId="2" numFmtId="164" xfId="0" applyAlignment="1" applyFont="1" applyNumberForma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2" numFmtId="165" xfId="0" applyAlignment="1" applyFont="1" applyNumberFormat="1">
      <alignment horizontal="center" vertical="center"/>
    </xf>
    <xf borderId="0" fillId="6" fontId="11" numFmtId="10" xfId="0" applyAlignment="1" applyFill="1" applyFont="1" applyNumberFormat="1">
      <alignment horizontal="center" readingOrder="0" vertical="center"/>
    </xf>
    <xf borderId="7" fillId="2" fontId="2" numFmtId="0" xfId="0" applyAlignment="1" applyBorder="1" applyFont="1">
      <alignment horizontal="center" readingOrder="0" vertical="center"/>
    </xf>
    <xf borderId="7" fillId="2" fontId="2" numFmtId="11" xfId="0" applyAlignment="1" applyBorder="1" applyFont="1" applyNumberFormat="1">
      <alignment horizontal="center" readingOrder="0" vertical="center"/>
    </xf>
    <xf borderId="8" fillId="0" fontId="12" numFmtId="0" xfId="0" applyBorder="1" applyFont="1"/>
    <xf borderId="9" fillId="5" fontId="10" numFmtId="0" xfId="0" applyAlignment="1" applyBorder="1" applyFont="1">
      <alignment horizontal="center" readingOrder="0" vertical="center"/>
    </xf>
    <xf borderId="8" fillId="2" fontId="2" numFmtId="164" xfId="0" applyAlignment="1" applyBorder="1" applyFont="1" applyNumberFormat="1">
      <alignment horizontal="center" readingOrder="0" vertical="center"/>
    </xf>
    <xf borderId="8" fillId="2" fontId="2" numFmtId="0" xfId="0" applyAlignment="1" applyBorder="1" applyFont="1">
      <alignment horizontal="center" readingOrder="0" vertical="center"/>
    </xf>
    <xf borderId="8" fillId="2" fontId="2" numFmtId="165" xfId="0" applyAlignment="1" applyBorder="1" applyFont="1" applyNumberFormat="1">
      <alignment horizontal="center" vertical="center"/>
    </xf>
    <xf borderId="8" fillId="6" fontId="11" numFmtId="10" xfId="0" applyAlignment="1" applyBorder="1" applyFont="1" applyNumberFormat="1">
      <alignment horizontal="center" readingOrder="0" vertical="center"/>
    </xf>
    <xf borderId="10" fillId="2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1" fillId="0" fontId="6" numFmtId="0" xfId="0" applyAlignment="1" applyBorder="1" applyFont="1">
      <alignment horizontal="center" readingOrder="0" vertical="center"/>
    </xf>
    <xf borderId="11" fillId="2" fontId="2" numFmtId="0" xfId="0" applyAlignment="1" applyBorder="1" applyFont="1">
      <alignment horizontal="center" readingOrder="0" vertical="center"/>
    </xf>
    <xf borderId="5" fillId="2" fontId="2" numFmtId="0" xfId="0" applyAlignment="1" applyBorder="1" applyFont="1">
      <alignment horizontal="center" readingOrder="0" vertical="center"/>
    </xf>
    <xf borderId="12" fillId="2" fontId="2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0" fillId="2" fontId="2" numFmtId="164" xfId="0" applyAlignment="1" applyFont="1" applyNumberForma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2" numFmtId="10" xfId="0" applyAlignment="1" applyFont="1" applyNumberFormat="1">
      <alignment horizontal="center" vertical="center"/>
    </xf>
    <xf borderId="7" fillId="2" fontId="2" numFmtId="0" xfId="0" applyAlignment="1" applyBorder="1" applyFont="1">
      <alignment horizontal="center" vertical="center"/>
    </xf>
    <xf borderId="0" fillId="6" fontId="0" numFmtId="164" xfId="0" applyAlignment="1" applyFont="1" applyNumberFormat="1">
      <alignment horizontal="center" vertical="center"/>
    </xf>
    <xf borderId="0" fillId="6" fontId="0" numFmtId="0" xfId="0" applyAlignment="1" applyFont="1">
      <alignment horizontal="center" readingOrder="0" vertical="center"/>
    </xf>
    <xf borderId="0" fillId="6" fontId="0" numFmtId="0" xfId="0" applyAlignment="1" applyFont="1">
      <alignment horizontal="center" vertical="center"/>
    </xf>
    <xf borderId="0" fillId="6" fontId="0" numFmtId="165" xfId="0" applyAlignment="1" applyFont="1" applyNumberFormat="1">
      <alignment horizontal="center" vertical="center"/>
    </xf>
    <xf borderId="0" fillId="6" fontId="0" numFmtId="10" xfId="0" applyAlignment="1" applyFont="1" applyNumberFormat="1">
      <alignment horizontal="center" vertical="center"/>
    </xf>
    <xf borderId="7" fillId="6" fontId="0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readingOrder="0" vertical="center"/>
    </xf>
    <xf borderId="8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5" fillId="7" fontId="6" numFmtId="0" xfId="0" applyAlignment="1" applyBorder="1" applyFill="1" applyFont="1">
      <alignment horizontal="center" readingOrder="0" vertical="center"/>
    </xf>
    <xf borderId="6" fillId="7" fontId="10" numFmtId="0" xfId="0" applyAlignment="1" applyBorder="1" applyFont="1">
      <alignment horizontal="center" readingOrder="0" vertical="center"/>
    </xf>
    <xf borderId="0" fillId="3" fontId="2" numFmtId="166" xfId="0" applyAlignment="1" applyFont="1" applyNumberFormat="1">
      <alignment horizontal="center" vertical="center"/>
    </xf>
    <xf borderId="9" fillId="7" fontId="10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center" readingOrder="0" vertical="center"/>
    </xf>
    <xf borderId="7" fillId="3" fontId="2" numFmtId="166" xfId="0" applyAlignment="1" applyBorder="1" applyFont="1" applyNumberFormat="1">
      <alignment horizontal="center" vertical="center"/>
    </xf>
    <xf borderId="8" fillId="3" fontId="2" numFmtId="166" xfId="0" applyAlignment="1" applyBorder="1" applyFont="1" applyNumberFormat="1">
      <alignment horizontal="center" vertical="center"/>
    </xf>
    <xf borderId="12" fillId="0" fontId="6" numFmtId="0" xfId="0" applyAlignment="1" applyBorder="1" applyFont="1">
      <alignment horizontal="center" readingOrder="0" vertical="center"/>
    </xf>
    <xf borderId="5" fillId="8" fontId="6" numFmtId="0" xfId="0" applyAlignment="1" applyBorder="1" applyFill="1" applyFont="1">
      <alignment horizontal="center" readingOrder="0" vertical="center"/>
    </xf>
    <xf borderId="6" fillId="8" fontId="10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4" fillId="0" fontId="2" numFmtId="0" xfId="0" applyAlignment="1" applyBorder="1" applyFont="1">
      <alignment horizontal="center" vertical="center"/>
    </xf>
    <xf borderId="9" fillId="8" fontId="1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13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3" fontId="2" numFmtId="164" xfId="0" applyAlignment="1" applyFont="1" applyNumberFormat="1">
      <alignment horizontal="center" vertical="center"/>
    </xf>
    <xf borderId="7" fillId="3" fontId="2" numFmtId="164" xfId="0" applyAlignment="1" applyBorder="1" applyFont="1" applyNumberFormat="1">
      <alignment horizontal="center" vertical="center"/>
    </xf>
    <xf borderId="8" fillId="3" fontId="2" numFmtId="164" xfId="0" applyAlignment="1" applyBorder="1" applyFont="1" applyNumberFormat="1">
      <alignment horizontal="center" vertical="center"/>
    </xf>
    <xf borderId="4" fillId="0" fontId="6" numFmtId="0" xfId="0" applyAlignment="1" applyBorder="1" applyFont="1">
      <alignment horizontal="center" readingOrder="0" vertical="center"/>
    </xf>
    <xf borderId="0" fillId="3" fontId="2" numFmtId="167" xfId="0" applyAlignment="1" applyFont="1" applyNumberForma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6" fillId="0" fontId="11" numFmtId="0" xfId="0" applyAlignment="1" applyBorder="1" applyFont="1">
      <alignment horizontal="center" readingOrder="0" vertical="center"/>
    </xf>
    <xf borderId="9" fillId="0" fontId="11" numFmtId="0" xfId="0" applyAlignment="1" applyBorder="1" applyFont="1">
      <alignment horizontal="center" readingOrder="0" vertical="center"/>
    </xf>
    <xf borderId="0" fillId="9" fontId="2" numFmtId="167" xfId="0" applyAlignment="1" applyFill="1" applyFont="1" applyNumberFormat="1">
      <alignment horizontal="center" vertical="center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cgis.com/sharing/rest/content/items/8113694b14ce400bb6bba62c0541d5a7/data" TargetMode="External"/><Relationship Id="rId2" Type="http://schemas.openxmlformats.org/officeDocument/2006/relationships/hyperlink" Target="https://www.arcgis.com/home/item.html?id=f8b8da6fb14d4a5d8a01bf5ccff766e7" TargetMode="External"/><Relationship Id="rId3" Type="http://schemas.openxmlformats.org/officeDocument/2006/relationships/hyperlink" Target="https://globalwindatlas.info/en/" TargetMode="External"/><Relationship Id="rId4" Type="http://schemas.openxmlformats.org/officeDocument/2006/relationships/hyperlink" Target="https://globalsolaratlas.info/map?c=36.792057,-80.600281,9&amp;s=36.753556,-80.586548&amp;m=site" TargetMode="External"/><Relationship Id="rId11" Type="http://schemas.openxmlformats.org/officeDocument/2006/relationships/hyperlink" Target="https://www.arcgis.com/apps/mapviewer/index.html?layers=f70486e728fc404387f2b62e58bcb15f&amp;layerId=0" TargetMode="External"/><Relationship Id="rId10" Type="http://schemas.openxmlformats.org/officeDocument/2006/relationships/hyperlink" Target="https://www.politico.com/2020-election/results/virginia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arc.gov/map/county-economic-status-in-appalachia-fy-2022/" TargetMode="External"/><Relationship Id="rId5" Type="http://schemas.openxmlformats.org/officeDocument/2006/relationships/hyperlink" Target="https://elevation.arcgis.com/arcgis/rest/services/WorldElevation/Terrain/ImageServer" TargetMode="External"/><Relationship Id="rId6" Type="http://schemas.openxmlformats.org/officeDocument/2006/relationships/hyperlink" Target="https://dsfpm-vdcr.hub.arcgis.com/" TargetMode="External"/><Relationship Id="rId7" Type="http://schemas.openxmlformats.org/officeDocument/2006/relationships/hyperlink" Target="https://www.arcgis.com/sharing/rest/content/items/8113694b14ce400bb6bba62c0541d5a7/data" TargetMode="External"/><Relationship Id="rId8" Type="http://schemas.openxmlformats.org/officeDocument/2006/relationships/hyperlink" Target="https://services2.arcgis.com/8k2PygHqghVevhzy/arcgis/rest/services/Opportunity_Zone_Area/FeatureServ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3.25"/>
    <col customWidth="1" min="4" max="4" width="25.5"/>
  </cols>
  <sheetData>
    <row r="1">
      <c r="A1" s="1"/>
      <c r="B1" s="1"/>
      <c r="C1" s="1"/>
      <c r="D1" s="1"/>
      <c r="E1" s="2"/>
    </row>
    <row r="2" ht="24.75" customHeight="1">
      <c r="A2" s="1"/>
      <c r="B2" s="3" t="s">
        <v>0</v>
      </c>
      <c r="C2" s="3" t="s">
        <v>1</v>
      </c>
      <c r="D2" s="3" t="s">
        <v>2</v>
      </c>
      <c r="E2" s="2"/>
    </row>
    <row r="3">
      <c r="A3" s="4"/>
      <c r="B3" s="5" t="s">
        <v>3</v>
      </c>
      <c r="C3" s="5" t="s">
        <v>4</v>
      </c>
      <c r="D3" s="6" t="s">
        <v>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>
      <c r="A4" s="4"/>
      <c r="B4" s="5" t="s">
        <v>6</v>
      </c>
      <c r="C4" s="5" t="s">
        <v>7</v>
      </c>
      <c r="D4" s="8" t="s">
        <v>8</v>
      </c>
    </row>
    <row r="5">
      <c r="A5" s="4"/>
      <c r="B5" s="5" t="s">
        <v>9</v>
      </c>
      <c r="C5" s="5" t="s">
        <v>10</v>
      </c>
      <c r="D5" s="9" t="s">
        <v>11</v>
      </c>
    </row>
    <row r="6">
      <c r="A6" s="4"/>
      <c r="B6" s="5" t="s">
        <v>12</v>
      </c>
      <c r="C6" s="5" t="s">
        <v>13</v>
      </c>
      <c r="D6" s="9" t="s">
        <v>14</v>
      </c>
    </row>
    <row r="7">
      <c r="A7" s="4"/>
      <c r="B7" s="5" t="s">
        <v>15</v>
      </c>
      <c r="C7" s="5" t="s">
        <v>7</v>
      </c>
      <c r="D7" s="10" t="s">
        <v>16</v>
      </c>
    </row>
    <row r="8">
      <c r="A8" s="4"/>
      <c r="B8" s="5" t="s">
        <v>17</v>
      </c>
      <c r="C8" s="5" t="s">
        <v>18</v>
      </c>
      <c r="D8" s="8" t="s">
        <v>19</v>
      </c>
    </row>
    <row r="9">
      <c r="A9" s="4"/>
      <c r="B9" s="5" t="s">
        <v>20</v>
      </c>
      <c r="C9" s="5" t="s">
        <v>21</v>
      </c>
      <c r="D9" s="6" t="s">
        <v>5</v>
      </c>
    </row>
    <row r="10">
      <c r="A10" s="4"/>
      <c r="B10" s="5" t="s">
        <v>22</v>
      </c>
      <c r="C10" s="5" t="s">
        <v>23</v>
      </c>
      <c r="D10" s="6" t="s">
        <v>24</v>
      </c>
    </row>
    <row r="11">
      <c r="A11" s="4"/>
      <c r="B11" s="5" t="s">
        <v>25</v>
      </c>
      <c r="C11" s="5" t="s">
        <v>13</v>
      </c>
      <c r="D11" s="9" t="s">
        <v>26</v>
      </c>
    </row>
    <row r="12">
      <c r="A12" s="4"/>
      <c r="B12" s="5" t="s">
        <v>27</v>
      </c>
      <c r="C12" s="5" t="s">
        <v>13</v>
      </c>
      <c r="D12" s="6" t="s">
        <v>28</v>
      </c>
    </row>
    <row r="13">
      <c r="A13" s="4"/>
      <c r="B13" s="5" t="s">
        <v>29</v>
      </c>
      <c r="C13" s="5" t="s">
        <v>30</v>
      </c>
      <c r="D13" s="8" t="s">
        <v>31</v>
      </c>
    </row>
    <row r="14">
      <c r="A14" s="11"/>
      <c r="B14" s="11"/>
      <c r="C14" s="11"/>
      <c r="D14" s="11"/>
    </row>
    <row r="15">
      <c r="A15" s="11"/>
      <c r="B15" s="11"/>
      <c r="C15" s="11"/>
      <c r="D15" s="11"/>
    </row>
    <row r="16">
      <c r="A16" s="11"/>
      <c r="B16" s="11"/>
      <c r="C16" s="11"/>
      <c r="D16" s="11"/>
    </row>
    <row r="17">
      <c r="A17" s="11"/>
      <c r="B17" s="11"/>
      <c r="C17" s="11"/>
      <c r="D17" s="11"/>
    </row>
    <row r="18">
      <c r="A18" s="11"/>
      <c r="B18" s="11"/>
      <c r="C18" s="11"/>
      <c r="D18" s="11"/>
    </row>
    <row r="19">
      <c r="A19" s="11"/>
      <c r="B19" s="11"/>
      <c r="C19" s="11"/>
      <c r="D19" s="11"/>
    </row>
    <row r="20">
      <c r="A20" s="11"/>
      <c r="B20" s="11"/>
      <c r="C20" s="11"/>
      <c r="D20" s="11"/>
    </row>
    <row r="21">
      <c r="A21" s="11"/>
      <c r="B21" s="11"/>
      <c r="C21" s="11"/>
      <c r="D21" s="11"/>
    </row>
    <row r="22">
      <c r="A22" s="11"/>
      <c r="B22" s="11"/>
      <c r="C22" s="11"/>
      <c r="D22" s="11"/>
    </row>
    <row r="23">
      <c r="A23" s="11"/>
      <c r="B23" s="11"/>
      <c r="C23" s="11"/>
      <c r="D23" s="11"/>
    </row>
    <row r="24">
      <c r="A24" s="11"/>
      <c r="B24" s="11"/>
      <c r="C24" s="11"/>
      <c r="D24" s="11"/>
    </row>
    <row r="25">
      <c r="A25" s="11"/>
      <c r="B25" s="11"/>
      <c r="C25" s="11"/>
      <c r="D25" s="11"/>
    </row>
    <row r="26">
      <c r="A26" s="11"/>
      <c r="B26" s="11"/>
      <c r="C26" s="11"/>
      <c r="D26" s="11"/>
    </row>
    <row r="27">
      <c r="A27" s="11"/>
      <c r="B27" s="11"/>
      <c r="C27" s="11"/>
      <c r="D27" s="11"/>
    </row>
    <row r="28">
      <c r="A28" s="11"/>
      <c r="B28" s="11"/>
      <c r="C28" s="11"/>
      <c r="D28" s="11"/>
    </row>
    <row r="29">
      <c r="A29" s="11"/>
      <c r="B29" s="11"/>
      <c r="C29" s="11"/>
      <c r="D29" s="11"/>
    </row>
    <row r="30">
      <c r="A30" s="11"/>
      <c r="B30" s="11"/>
      <c r="C30" s="11"/>
      <c r="D30" s="11"/>
    </row>
    <row r="31">
      <c r="A31" s="11"/>
      <c r="B31" s="11"/>
      <c r="C31" s="11"/>
      <c r="D31" s="11"/>
    </row>
    <row r="32">
      <c r="A32" s="11"/>
      <c r="B32" s="11"/>
      <c r="C32" s="11"/>
      <c r="D32" s="11"/>
    </row>
    <row r="33">
      <c r="A33" s="11"/>
      <c r="B33" s="11"/>
      <c r="C33" s="11"/>
      <c r="D33" s="11"/>
    </row>
    <row r="34">
      <c r="A34" s="11"/>
      <c r="B34" s="11"/>
      <c r="C34" s="11"/>
      <c r="D34" s="11"/>
    </row>
    <row r="35">
      <c r="A35" s="11"/>
      <c r="B35" s="11"/>
      <c r="C35" s="11"/>
      <c r="D35" s="11"/>
    </row>
    <row r="36">
      <c r="A36" s="11"/>
      <c r="B36" s="11"/>
      <c r="C36" s="11"/>
      <c r="D36" s="11"/>
    </row>
    <row r="37">
      <c r="A37" s="11"/>
      <c r="B37" s="11"/>
      <c r="C37" s="11"/>
      <c r="D37" s="11"/>
    </row>
    <row r="38">
      <c r="A38" s="11"/>
      <c r="B38" s="11"/>
      <c r="C38" s="11"/>
      <c r="D38" s="11"/>
    </row>
    <row r="39">
      <c r="A39" s="11"/>
      <c r="B39" s="11"/>
      <c r="C39" s="11"/>
      <c r="D39" s="11"/>
    </row>
    <row r="40">
      <c r="A40" s="11"/>
      <c r="B40" s="11"/>
      <c r="C40" s="11"/>
      <c r="D40" s="11"/>
    </row>
    <row r="41">
      <c r="A41" s="11"/>
      <c r="B41" s="11"/>
      <c r="C41" s="11"/>
      <c r="D41" s="11"/>
    </row>
    <row r="42">
      <c r="A42" s="11"/>
      <c r="B42" s="11"/>
      <c r="C42" s="11"/>
      <c r="D42" s="11"/>
    </row>
    <row r="43">
      <c r="A43" s="11"/>
      <c r="B43" s="11"/>
      <c r="C43" s="11"/>
      <c r="D43" s="11"/>
    </row>
    <row r="44">
      <c r="A44" s="11"/>
      <c r="B44" s="11"/>
      <c r="C44" s="11"/>
      <c r="D44" s="11"/>
    </row>
    <row r="45">
      <c r="A45" s="11"/>
      <c r="B45" s="11"/>
      <c r="C45" s="11"/>
      <c r="D45" s="11"/>
    </row>
    <row r="46">
      <c r="A46" s="11"/>
      <c r="B46" s="11"/>
      <c r="C46" s="11"/>
      <c r="D46" s="11"/>
    </row>
    <row r="47">
      <c r="A47" s="11"/>
      <c r="B47" s="11"/>
      <c r="C47" s="11"/>
      <c r="D47" s="11"/>
    </row>
    <row r="48">
      <c r="A48" s="11"/>
      <c r="B48" s="11"/>
      <c r="C48" s="11"/>
      <c r="D48" s="11"/>
    </row>
    <row r="49">
      <c r="A49" s="11"/>
      <c r="B49" s="11"/>
      <c r="C49" s="11"/>
      <c r="D49" s="11"/>
    </row>
    <row r="50">
      <c r="A50" s="11"/>
      <c r="B50" s="11"/>
      <c r="C50" s="11"/>
      <c r="D50" s="11"/>
    </row>
    <row r="51">
      <c r="A51" s="11"/>
      <c r="B51" s="11"/>
      <c r="C51" s="11"/>
      <c r="D51" s="11"/>
    </row>
    <row r="52">
      <c r="A52" s="11"/>
      <c r="B52" s="11"/>
      <c r="C52" s="11"/>
      <c r="D52" s="11"/>
    </row>
    <row r="53">
      <c r="A53" s="11"/>
      <c r="B53" s="11"/>
      <c r="C53" s="11"/>
      <c r="D53" s="11"/>
    </row>
    <row r="54">
      <c r="A54" s="11"/>
      <c r="B54" s="11"/>
      <c r="C54" s="11"/>
      <c r="D54" s="11"/>
    </row>
    <row r="55">
      <c r="A55" s="11"/>
      <c r="B55" s="11"/>
      <c r="C55" s="11"/>
      <c r="D55" s="11"/>
    </row>
    <row r="56">
      <c r="A56" s="11"/>
      <c r="B56" s="11"/>
      <c r="C56" s="11"/>
      <c r="D56" s="11"/>
    </row>
    <row r="57">
      <c r="A57" s="11"/>
      <c r="B57" s="11"/>
      <c r="C57" s="11"/>
      <c r="D57" s="11"/>
    </row>
    <row r="58">
      <c r="A58" s="11"/>
      <c r="B58" s="11"/>
      <c r="C58" s="11"/>
      <c r="D58" s="11"/>
    </row>
    <row r="59">
      <c r="A59" s="11"/>
      <c r="B59" s="11"/>
      <c r="C59" s="11"/>
      <c r="D59" s="11"/>
    </row>
    <row r="60">
      <c r="A60" s="11"/>
      <c r="B60" s="11"/>
      <c r="C60" s="11"/>
      <c r="D60" s="11"/>
    </row>
    <row r="61">
      <c r="A61" s="11"/>
      <c r="B61" s="11"/>
      <c r="C61" s="11"/>
      <c r="D61" s="11"/>
    </row>
    <row r="62">
      <c r="A62" s="11"/>
      <c r="B62" s="11"/>
      <c r="C62" s="11"/>
      <c r="D62" s="11"/>
    </row>
    <row r="63">
      <c r="A63" s="11"/>
      <c r="B63" s="11"/>
      <c r="C63" s="11"/>
      <c r="D63" s="11"/>
    </row>
    <row r="64">
      <c r="A64" s="11"/>
      <c r="B64" s="11"/>
      <c r="C64" s="11"/>
      <c r="D64" s="11"/>
    </row>
    <row r="65">
      <c r="A65" s="11"/>
      <c r="B65" s="11"/>
      <c r="C65" s="11"/>
      <c r="D65" s="11"/>
    </row>
    <row r="66">
      <c r="A66" s="11"/>
      <c r="B66" s="11"/>
      <c r="C66" s="11"/>
      <c r="D66" s="11"/>
    </row>
    <row r="67">
      <c r="A67" s="11"/>
      <c r="B67" s="11"/>
      <c r="C67" s="11"/>
      <c r="D67" s="11"/>
    </row>
    <row r="68">
      <c r="A68" s="11"/>
      <c r="B68" s="11"/>
      <c r="C68" s="11"/>
      <c r="D68" s="11"/>
    </row>
    <row r="69">
      <c r="A69" s="11"/>
      <c r="B69" s="11"/>
      <c r="C69" s="11"/>
      <c r="D69" s="11"/>
    </row>
    <row r="70">
      <c r="A70" s="11"/>
      <c r="B70" s="11"/>
      <c r="C70" s="11"/>
      <c r="D70" s="11"/>
    </row>
    <row r="71">
      <c r="A71" s="11"/>
      <c r="B71" s="11"/>
      <c r="C71" s="11"/>
      <c r="D71" s="11"/>
    </row>
    <row r="72">
      <c r="A72" s="11"/>
      <c r="B72" s="11"/>
      <c r="C72" s="11"/>
      <c r="D72" s="11"/>
    </row>
    <row r="73">
      <c r="A73" s="11"/>
      <c r="B73" s="11"/>
      <c r="C73" s="11"/>
      <c r="D73" s="11"/>
    </row>
    <row r="74">
      <c r="A74" s="11"/>
      <c r="B74" s="11"/>
      <c r="C74" s="11"/>
      <c r="D74" s="11"/>
    </row>
    <row r="75">
      <c r="A75" s="11"/>
      <c r="B75" s="11"/>
      <c r="C75" s="11"/>
      <c r="D75" s="11"/>
    </row>
    <row r="76">
      <c r="A76" s="11"/>
      <c r="B76" s="11"/>
      <c r="C76" s="11"/>
      <c r="D76" s="11"/>
    </row>
    <row r="77">
      <c r="A77" s="11"/>
      <c r="B77" s="11"/>
      <c r="C77" s="11"/>
      <c r="D77" s="11"/>
    </row>
    <row r="78">
      <c r="A78" s="11"/>
      <c r="B78" s="11"/>
      <c r="C78" s="11"/>
      <c r="D78" s="11"/>
    </row>
    <row r="79">
      <c r="A79" s="11"/>
      <c r="B79" s="11"/>
      <c r="C79" s="11"/>
      <c r="D79" s="11"/>
    </row>
    <row r="80">
      <c r="A80" s="11"/>
      <c r="B80" s="11"/>
      <c r="C80" s="11"/>
      <c r="D80" s="11"/>
    </row>
    <row r="81">
      <c r="A81" s="11"/>
      <c r="B81" s="11"/>
      <c r="C81" s="11"/>
      <c r="D81" s="11"/>
    </row>
    <row r="82">
      <c r="A82" s="11"/>
      <c r="B82" s="11"/>
      <c r="C82" s="11"/>
      <c r="D82" s="11"/>
    </row>
    <row r="83">
      <c r="A83" s="11"/>
      <c r="B83" s="11"/>
      <c r="C83" s="11"/>
      <c r="D83" s="11"/>
    </row>
    <row r="84">
      <c r="A84" s="11"/>
      <c r="B84" s="11"/>
      <c r="C84" s="11"/>
      <c r="D84" s="11"/>
    </row>
    <row r="85">
      <c r="A85" s="11"/>
      <c r="B85" s="11"/>
      <c r="C85" s="11"/>
      <c r="D85" s="11"/>
    </row>
    <row r="86">
      <c r="A86" s="11"/>
      <c r="B86" s="11"/>
      <c r="C86" s="11"/>
      <c r="D86" s="11"/>
    </row>
    <row r="87">
      <c r="A87" s="11"/>
      <c r="B87" s="11"/>
      <c r="C87" s="11"/>
      <c r="D87" s="11"/>
    </row>
    <row r="88">
      <c r="A88" s="11"/>
      <c r="B88" s="11"/>
      <c r="C88" s="11"/>
      <c r="D88" s="11"/>
    </row>
    <row r="89">
      <c r="A89" s="11"/>
      <c r="B89" s="11"/>
      <c r="C89" s="11"/>
      <c r="D89" s="11"/>
    </row>
    <row r="90">
      <c r="A90" s="11"/>
      <c r="B90" s="11"/>
      <c r="C90" s="11"/>
      <c r="D90" s="11"/>
    </row>
    <row r="91">
      <c r="A91" s="11"/>
      <c r="B91" s="11"/>
      <c r="C91" s="11"/>
      <c r="D91" s="11"/>
    </row>
    <row r="92">
      <c r="A92" s="11"/>
      <c r="B92" s="11"/>
      <c r="C92" s="11"/>
      <c r="D92" s="11"/>
    </row>
    <row r="93">
      <c r="A93" s="11"/>
      <c r="B93" s="11"/>
      <c r="C93" s="11"/>
      <c r="D93" s="11"/>
    </row>
    <row r="94">
      <c r="A94" s="11"/>
      <c r="B94" s="11"/>
      <c r="C94" s="11"/>
      <c r="D94" s="11"/>
    </row>
    <row r="95">
      <c r="A95" s="11"/>
      <c r="B95" s="11"/>
      <c r="C95" s="11"/>
      <c r="D95" s="11"/>
    </row>
    <row r="96">
      <c r="A96" s="11"/>
      <c r="B96" s="11"/>
      <c r="C96" s="11"/>
      <c r="D96" s="11"/>
    </row>
    <row r="97">
      <c r="A97" s="11"/>
      <c r="B97" s="11"/>
      <c r="C97" s="11"/>
      <c r="D97" s="11"/>
    </row>
    <row r="98">
      <c r="A98" s="11"/>
      <c r="B98" s="11"/>
      <c r="C98" s="11"/>
      <c r="D98" s="11"/>
    </row>
    <row r="99">
      <c r="A99" s="11"/>
      <c r="B99" s="11"/>
      <c r="C99" s="11"/>
      <c r="D99" s="11"/>
    </row>
    <row r="100">
      <c r="A100" s="11"/>
      <c r="B100" s="11"/>
      <c r="C100" s="11"/>
      <c r="D100" s="11"/>
    </row>
    <row r="101">
      <c r="A101" s="11"/>
      <c r="B101" s="11"/>
      <c r="C101" s="11"/>
      <c r="D101" s="11"/>
    </row>
    <row r="102">
      <c r="A102" s="11"/>
      <c r="B102" s="11"/>
      <c r="C102" s="11"/>
      <c r="D102" s="11"/>
    </row>
    <row r="103">
      <c r="A103" s="11"/>
      <c r="B103" s="11"/>
      <c r="C103" s="11"/>
      <c r="D103" s="11"/>
    </row>
    <row r="104">
      <c r="A104" s="11"/>
      <c r="B104" s="11"/>
      <c r="C104" s="11"/>
      <c r="D104" s="11"/>
    </row>
    <row r="105">
      <c r="A105" s="11"/>
      <c r="B105" s="11"/>
      <c r="C105" s="11"/>
      <c r="D105" s="11"/>
    </row>
    <row r="106">
      <c r="A106" s="11"/>
      <c r="B106" s="11"/>
      <c r="C106" s="11"/>
      <c r="D106" s="11"/>
    </row>
    <row r="107">
      <c r="A107" s="11"/>
      <c r="B107" s="11"/>
      <c r="C107" s="11"/>
      <c r="D107" s="11"/>
    </row>
    <row r="108">
      <c r="A108" s="11"/>
      <c r="B108" s="11"/>
      <c r="C108" s="11"/>
      <c r="D108" s="11"/>
    </row>
    <row r="109">
      <c r="A109" s="11"/>
      <c r="B109" s="11"/>
      <c r="C109" s="11"/>
      <c r="D109" s="11"/>
    </row>
    <row r="110">
      <c r="A110" s="11"/>
      <c r="B110" s="11"/>
      <c r="C110" s="11"/>
      <c r="D110" s="11"/>
    </row>
    <row r="111">
      <c r="A111" s="11"/>
      <c r="B111" s="11"/>
      <c r="C111" s="11"/>
      <c r="D111" s="11"/>
    </row>
    <row r="112">
      <c r="A112" s="11"/>
      <c r="B112" s="11"/>
      <c r="C112" s="11"/>
      <c r="D112" s="11"/>
    </row>
    <row r="113">
      <c r="A113" s="11"/>
      <c r="B113" s="11"/>
      <c r="C113" s="11"/>
      <c r="D113" s="11"/>
    </row>
    <row r="114">
      <c r="A114" s="11"/>
      <c r="B114" s="11"/>
      <c r="C114" s="11"/>
      <c r="D114" s="11"/>
    </row>
    <row r="115">
      <c r="A115" s="11"/>
      <c r="B115" s="11"/>
      <c r="C115" s="11"/>
      <c r="D115" s="11"/>
    </row>
    <row r="116">
      <c r="A116" s="11"/>
      <c r="B116" s="11"/>
      <c r="C116" s="11"/>
      <c r="D116" s="11"/>
    </row>
    <row r="117">
      <c r="A117" s="11"/>
      <c r="B117" s="11"/>
      <c r="C117" s="11"/>
      <c r="D117" s="11"/>
    </row>
    <row r="118">
      <c r="A118" s="11"/>
      <c r="B118" s="11"/>
      <c r="C118" s="11"/>
      <c r="D118" s="11"/>
    </row>
    <row r="119">
      <c r="A119" s="11"/>
      <c r="B119" s="11"/>
      <c r="C119" s="11"/>
      <c r="D119" s="11"/>
    </row>
    <row r="120">
      <c r="A120" s="11"/>
      <c r="B120" s="11"/>
      <c r="C120" s="11"/>
      <c r="D120" s="11"/>
    </row>
    <row r="121">
      <c r="A121" s="11"/>
      <c r="B121" s="11"/>
      <c r="C121" s="11"/>
      <c r="D121" s="11"/>
    </row>
    <row r="122">
      <c r="A122" s="11"/>
      <c r="B122" s="11"/>
      <c r="C122" s="11"/>
      <c r="D122" s="11"/>
    </row>
    <row r="123">
      <c r="A123" s="11"/>
      <c r="B123" s="11"/>
      <c r="C123" s="11"/>
      <c r="D123" s="11"/>
    </row>
    <row r="124">
      <c r="A124" s="11"/>
      <c r="B124" s="11"/>
      <c r="C124" s="11"/>
      <c r="D124" s="11"/>
    </row>
    <row r="125">
      <c r="A125" s="11"/>
      <c r="B125" s="11"/>
      <c r="C125" s="11"/>
      <c r="D125" s="11"/>
    </row>
    <row r="126">
      <c r="A126" s="11"/>
      <c r="B126" s="11"/>
      <c r="C126" s="11"/>
      <c r="D126" s="11"/>
    </row>
    <row r="127">
      <c r="A127" s="11"/>
      <c r="B127" s="11"/>
      <c r="C127" s="11"/>
      <c r="D127" s="11"/>
    </row>
    <row r="128">
      <c r="A128" s="11"/>
      <c r="B128" s="11"/>
      <c r="C128" s="11"/>
      <c r="D128" s="11"/>
    </row>
    <row r="129">
      <c r="A129" s="11"/>
      <c r="B129" s="11"/>
      <c r="C129" s="11"/>
      <c r="D129" s="11"/>
    </row>
    <row r="130">
      <c r="A130" s="11"/>
      <c r="B130" s="11"/>
      <c r="C130" s="11"/>
      <c r="D130" s="11"/>
    </row>
    <row r="131">
      <c r="A131" s="11"/>
      <c r="B131" s="11"/>
      <c r="C131" s="11"/>
      <c r="D131" s="11"/>
    </row>
    <row r="132">
      <c r="A132" s="11"/>
      <c r="B132" s="11"/>
      <c r="C132" s="11"/>
      <c r="D132" s="11"/>
    </row>
    <row r="133">
      <c r="A133" s="11"/>
      <c r="B133" s="11"/>
      <c r="C133" s="11"/>
      <c r="D133" s="11"/>
    </row>
    <row r="134">
      <c r="A134" s="11"/>
      <c r="B134" s="11"/>
      <c r="C134" s="11"/>
      <c r="D134" s="11"/>
    </row>
    <row r="135">
      <c r="A135" s="11"/>
      <c r="B135" s="11"/>
      <c r="C135" s="11"/>
      <c r="D135" s="11"/>
    </row>
    <row r="136">
      <c r="A136" s="11"/>
      <c r="B136" s="11"/>
      <c r="C136" s="11"/>
      <c r="D136" s="11"/>
    </row>
    <row r="137">
      <c r="A137" s="11"/>
      <c r="B137" s="11"/>
      <c r="C137" s="11"/>
      <c r="D137" s="11"/>
    </row>
    <row r="138">
      <c r="A138" s="11"/>
      <c r="B138" s="11"/>
      <c r="C138" s="11"/>
      <c r="D138" s="11"/>
    </row>
    <row r="139">
      <c r="A139" s="11"/>
      <c r="B139" s="11"/>
      <c r="C139" s="11"/>
      <c r="D139" s="11"/>
    </row>
    <row r="140">
      <c r="A140" s="11"/>
      <c r="B140" s="11"/>
      <c r="C140" s="11"/>
      <c r="D140" s="11"/>
    </row>
    <row r="141">
      <c r="A141" s="11"/>
      <c r="B141" s="11"/>
      <c r="C141" s="11"/>
      <c r="D141" s="11"/>
    </row>
    <row r="142">
      <c r="A142" s="11"/>
      <c r="B142" s="11"/>
      <c r="C142" s="11"/>
      <c r="D142" s="11"/>
    </row>
    <row r="143">
      <c r="A143" s="11"/>
      <c r="B143" s="11"/>
      <c r="C143" s="11"/>
      <c r="D143" s="11"/>
    </row>
    <row r="144">
      <c r="A144" s="11"/>
      <c r="B144" s="11"/>
      <c r="C144" s="11"/>
      <c r="D144" s="11"/>
    </row>
    <row r="145">
      <c r="A145" s="11"/>
      <c r="B145" s="11"/>
      <c r="C145" s="11"/>
      <c r="D145" s="11"/>
    </row>
    <row r="146">
      <c r="A146" s="11"/>
      <c r="B146" s="11"/>
      <c r="C146" s="11"/>
      <c r="D146" s="11"/>
    </row>
    <row r="147">
      <c r="A147" s="11"/>
      <c r="B147" s="11"/>
      <c r="C147" s="11"/>
      <c r="D147" s="11"/>
    </row>
    <row r="148">
      <c r="A148" s="11"/>
      <c r="B148" s="11"/>
      <c r="C148" s="11"/>
      <c r="D148" s="11"/>
    </row>
    <row r="149">
      <c r="A149" s="11"/>
      <c r="B149" s="11"/>
      <c r="C149" s="11"/>
      <c r="D149" s="11"/>
    </row>
    <row r="150">
      <c r="A150" s="11"/>
      <c r="B150" s="11"/>
      <c r="C150" s="11"/>
      <c r="D150" s="11"/>
    </row>
    <row r="151">
      <c r="A151" s="11"/>
      <c r="B151" s="11"/>
      <c r="C151" s="11"/>
      <c r="D151" s="11"/>
    </row>
    <row r="152">
      <c r="A152" s="11"/>
      <c r="B152" s="11"/>
      <c r="C152" s="11"/>
      <c r="D152" s="11"/>
    </row>
    <row r="153">
      <c r="A153" s="11"/>
      <c r="B153" s="11"/>
      <c r="C153" s="11"/>
      <c r="D153" s="11"/>
    </row>
    <row r="154">
      <c r="A154" s="11"/>
      <c r="B154" s="11"/>
      <c r="C154" s="11"/>
      <c r="D154" s="11"/>
    </row>
    <row r="155">
      <c r="A155" s="11"/>
      <c r="B155" s="11"/>
      <c r="C155" s="11"/>
      <c r="D155" s="11"/>
    </row>
    <row r="156">
      <c r="A156" s="11"/>
      <c r="B156" s="11"/>
      <c r="C156" s="11"/>
      <c r="D156" s="11"/>
    </row>
    <row r="157">
      <c r="A157" s="11"/>
      <c r="B157" s="11"/>
      <c r="C157" s="11"/>
      <c r="D157" s="11"/>
    </row>
    <row r="158">
      <c r="A158" s="11"/>
      <c r="B158" s="11"/>
      <c r="C158" s="11"/>
      <c r="D158" s="11"/>
    </row>
    <row r="159">
      <c r="A159" s="11"/>
      <c r="B159" s="11"/>
      <c r="C159" s="11"/>
      <c r="D159" s="11"/>
    </row>
    <row r="160">
      <c r="A160" s="11"/>
      <c r="B160" s="11"/>
      <c r="C160" s="11"/>
      <c r="D160" s="11"/>
    </row>
    <row r="161">
      <c r="A161" s="11"/>
      <c r="B161" s="11"/>
      <c r="C161" s="11"/>
      <c r="D161" s="11"/>
    </row>
    <row r="162">
      <c r="A162" s="11"/>
      <c r="B162" s="11"/>
      <c r="C162" s="11"/>
      <c r="D162" s="11"/>
    </row>
    <row r="163">
      <c r="A163" s="11"/>
      <c r="B163" s="11"/>
      <c r="C163" s="11"/>
      <c r="D163" s="11"/>
    </row>
    <row r="164">
      <c r="A164" s="11"/>
      <c r="B164" s="11"/>
      <c r="C164" s="11"/>
      <c r="D164" s="11"/>
    </row>
    <row r="165">
      <c r="A165" s="11"/>
      <c r="B165" s="11"/>
      <c r="C165" s="11"/>
      <c r="D165" s="11"/>
    </row>
    <row r="166">
      <c r="A166" s="11"/>
      <c r="B166" s="11"/>
      <c r="C166" s="11"/>
      <c r="D166" s="11"/>
    </row>
    <row r="167">
      <c r="A167" s="11"/>
      <c r="B167" s="11"/>
      <c r="C167" s="11"/>
      <c r="D167" s="11"/>
    </row>
    <row r="168">
      <c r="A168" s="11"/>
      <c r="B168" s="11"/>
      <c r="C168" s="11"/>
      <c r="D168" s="11"/>
    </row>
    <row r="169">
      <c r="A169" s="11"/>
      <c r="B169" s="11"/>
      <c r="C169" s="11"/>
      <c r="D169" s="11"/>
    </row>
    <row r="170">
      <c r="A170" s="11"/>
      <c r="B170" s="11"/>
      <c r="C170" s="11"/>
      <c r="D170" s="11"/>
    </row>
    <row r="171">
      <c r="A171" s="11"/>
      <c r="B171" s="11"/>
      <c r="C171" s="11"/>
      <c r="D171" s="11"/>
    </row>
    <row r="172">
      <c r="A172" s="11"/>
      <c r="B172" s="11"/>
      <c r="C172" s="11"/>
      <c r="D172" s="11"/>
    </row>
    <row r="173">
      <c r="A173" s="11"/>
      <c r="B173" s="11"/>
      <c r="C173" s="11"/>
      <c r="D173" s="11"/>
    </row>
    <row r="174">
      <c r="A174" s="11"/>
      <c r="B174" s="11"/>
      <c r="C174" s="11"/>
      <c r="D174" s="11"/>
    </row>
    <row r="175">
      <c r="A175" s="11"/>
      <c r="B175" s="11"/>
      <c r="C175" s="11"/>
      <c r="D175" s="11"/>
    </row>
    <row r="176">
      <c r="A176" s="11"/>
      <c r="B176" s="11"/>
      <c r="C176" s="11"/>
      <c r="D176" s="11"/>
    </row>
    <row r="177">
      <c r="A177" s="11"/>
      <c r="B177" s="11"/>
      <c r="C177" s="11"/>
      <c r="D177" s="11"/>
    </row>
    <row r="178">
      <c r="A178" s="11"/>
      <c r="B178" s="11"/>
      <c r="C178" s="11"/>
      <c r="D178" s="11"/>
    </row>
    <row r="179">
      <c r="A179" s="11"/>
      <c r="B179" s="11"/>
      <c r="C179" s="11"/>
      <c r="D179" s="11"/>
    </row>
    <row r="180">
      <c r="A180" s="11"/>
      <c r="B180" s="11"/>
      <c r="C180" s="11"/>
      <c r="D180" s="11"/>
    </row>
    <row r="181">
      <c r="A181" s="11"/>
      <c r="B181" s="11"/>
      <c r="C181" s="11"/>
      <c r="D181" s="11"/>
    </row>
    <row r="182">
      <c r="A182" s="11"/>
      <c r="B182" s="11"/>
      <c r="C182" s="11"/>
      <c r="D182" s="11"/>
    </row>
    <row r="183">
      <c r="A183" s="11"/>
      <c r="B183" s="11"/>
      <c r="C183" s="11"/>
      <c r="D183" s="11"/>
    </row>
    <row r="184">
      <c r="A184" s="11"/>
      <c r="B184" s="11"/>
      <c r="C184" s="11"/>
      <c r="D184" s="11"/>
    </row>
    <row r="185">
      <c r="A185" s="11"/>
      <c r="B185" s="11"/>
      <c r="C185" s="11"/>
      <c r="D185" s="11"/>
    </row>
    <row r="186">
      <c r="A186" s="11"/>
      <c r="B186" s="11"/>
      <c r="C186" s="11"/>
      <c r="D186" s="11"/>
    </row>
    <row r="187">
      <c r="A187" s="11"/>
      <c r="B187" s="11"/>
      <c r="C187" s="11"/>
      <c r="D187" s="11"/>
    </row>
    <row r="188">
      <c r="A188" s="11"/>
      <c r="B188" s="11"/>
      <c r="C188" s="11"/>
      <c r="D188" s="11"/>
    </row>
    <row r="189">
      <c r="A189" s="11"/>
      <c r="B189" s="11"/>
      <c r="C189" s="11"/>
      <c r="D189" s="11"/>
    </row>
    <row r="190">
      <c r="A190" s="11"/>
      <c r="B190" s="11"/>
      <c r="C190" s="11"/>
      <c r="D190" s="11"/>
    </row>
    <row r="191">
      <c r="A191" s="11"/>
      <c r="B191" s="11"/>
      <c r="C191" s="11"/>
      <c r="D191" s="11"/>
    </row>
    <row r="192">
      <c r="A192" s="11"/>
      <c r="B192" s="11"/>
      <c r="C192" s="11"/>
      <c r="D192" s="11"/>
    </row>
    <row r="193">
      <c r="A193" s="11"/>
      <c r="B193" s="11"/>
      <c r="C193" s="11"/>
      <c r="D193" s="11"/>
    </row>
    <row r="194">
      <c r="A194" s="11"/>
      <c r="B194" s="11"/>
      <c r="C194" s="11"/>
      <c r="D194" s="11"/>
    </row>
    <row r="195">
      <c r="A195" s="11"/>
      <c r="B195" s="11"/>
      <c r="C195" s="11"/>
      <c r="D195" s="11"/>
    </row>
    <row r="196">
      <c r="A196" s="11"/>
      <c r="B196" s="11"/>
      <c r="C196" s="11"/>
      <c r="D196" s="11"/>
    </row>
    <row r="197">
      <c r="A197" s="11"/>
      <c r="B197" s="11"/>
      <c r="C197" s="11"/>
      <c r="D197" s="11"/>
    </row>
    <row r="198">
      <c r="A198" s="11"/>
      <c r="B198" s="11"/>
      <c r="C198" s="11"/>
      <c r="D198" s="11"/>
    </row>
    <row r="199">
      <c r="A199" s="11"/>
      <c r="B199" s="11"/>
      <c r="C199" s="11"/>
      <c r="D199" s="11"/>
    </row>
    <row r="200">
      <c r="A200" s="11"/>
      <c r="B200" s="11"/>
      <c r="C200" s="11"/>
      <c r="D200" s="11"/>
    </row>
    <row r="201">
      <c r="A201" s="11"/>
      <c r="B201" s="11"/>
      <c r="C201" s="11"/>
      <c r="D201" s="11"/>
    </row>
    <row r="202">
      <c r="A202" s="11"/>
      <c r="B202" s="11"/>
      <c r="C202" s="11"/>
      <c r="D202" s="11"/>
    </row>
    <row r="203">
      <c r="A203" s="11"/>
      <c r="B203" s="11"/>
      <c r="C203" s="11"/>
      <c r="D203" s="11"/>
    </row>
    <row r="204">
      <c r="A204" s="11"/>
      <c r="B204" s="11"/>
      <c r="C204" s="11"/>
      <c r="D204" s="11"/>
    </row>
    <row r="205">
      <c r="A205" s="11"/>
      <c r="B205" s="11"/>
      <c r="C205" s="11"/>
      <c r="D205" s="11"/>
    </row>
    <row r="206">
      <c r="A206" s="11"/>
      <c r="B206" s="11"/>
      <c r="C206" s="11"/>
      <c r="D206" s="11"/>
    </row>
    <row r="207">
      <c r="A207" s="11"/>
      <c r="B207" s="11"/>
      <c r="C207" s="11"/>
      <c r="D207" s="11"/>
    </row>
    <row r="208">
      <c r="A208" s="11"/>
      <c r="B208" s="11"/>
      <c r="C208" s="11"/>
      <c r="D208" s="11"/>
    </row>
    <row r="209">
      <c r="A209" s="11"/>
      <c r="B209" s="11"/>
      <c r="C209" s="11"/>
      <c r="D209" s="11"/>
    </row>
    <row r="210">
      <c r="A210" s="11"/>
      <c r="B210" s="11"/>
      <c r="C210" s="11"/>
      <c r="D210" s="11"/>
    </row>
    <row r="211">
      <c r="A211" s="11"/>
      <c r="B211" s="11"/>
      <c r="C211" s="11"/>
      <c r="D211" s="11"/>
    </row>
    <row r="212">
      <c r="A212" s="11"/>
      <c r="B212" s="11"/>
      <c r="C212" s="11"/>
      <c r="D212" s="11"/>
    </row>
    <row r="213">
      <c r="A213" s="11"/>
      <c r="B213" s="11"/>
      <c r="C213" s="11"/>
      <c r="D213" s="11"/>
    </row>
    <row r="214">
      <c r="A214" s="11"/>
      <c r="B214" s="11"/>
      <c r="C214" s="11"/>
      <c r="D214" s="11"/>
    </row>
    <row r="215">
      <c r="A215" s="11"/>
      <c r="B215" s="11"/>
      <c r="C215" s="11"/>
      <c r="D215" s="11"/>
    </row>
    <row r="216">
      <c r="A216" s="11"/>
      <c r="B216" s="11"/>
      <c r="C216" s="11"/>
      <c r="D216" s="11"/>
    </row>
    <row r="217">
      <c r="A217" s="11"/>
      <c r="B217" s="11"/>
      <c r="C217" s="11"/>
      <c r="D217" s="11"/>
    </row>
    <row r="218">
      <c r="A218" s="11"/>
      <c r="B218" s="11"/>
      <c r="C218" s="11"/>
      <c r="D218" s="11"/>
    </row>
    <row r="219">
      <c r="A219" s="11"/>
      <c r="B219" s="11"/>
      <c r="C219" s="11"/>
      <c r="D219" s="11"/>
    </row>
    <row r="220">
      <c r="A220" s="11"/>
      <c r="B220" s="11"/>
      <c r="C220" s="11"/>
      <c r="D220" s="11"/>
    </row>
    <row r="221">
      <c r="A221" s="11"/>
      <c r="B221" s="11"/>
      <c r="C221" s="11"/>
      <c r="D221" s="11"/>
    </row>
    <row r="222">
      <c r="A222" s="11"/>
      <c r="B222" s="11"/>
      <c r="C222" s="11"/>
      <c r="D222" s="11"/>
    </row>
    <row r="223">
      <c r="A223" s="11"/>
      <c r="B223" s="11"/>
      <c r="C223" s="11"/>
      <c r="D223" s="11"/>
    </row>
    <row r="224">
      <c r="A224" s="11"/>
      <c r="B224" s="11"/>
      <c r="C224" s="11"/>
      <c r="D224" s="11"/>
    </row>
    <row r="225">
      <c r="A225" s="11"/>
      <c r="B225" s="11"/>
      <c r="C225" s="11"/>
      <c r="D225" s="11"/>
    </row>
    <row r="226">
      <c r="A226" s="11"/>
      <c r="B226" s="11"/>
      <c r="C226" s="11"/>
      <c r="D226" s="11"/>
    </row>
    <row r="227">
      <c r="A227" s="11"/>
      <c r="B227" s="11"/>
      <c r="C227" s="11"/>
      <c r="D227" s="11"/>
    </row>
    <row r="228">
      <c r="A228" s="11"/>
      <c r="B228" s="11"/>
      <c r="C228" s="11"/>
      <c r="D228" s="11"/>
    </row>
    <row r="229">
      <c r="A229" s="11"/>
      <c r="B229" s="11"/>
      <c r="C229" s="11"/>
      <c r="D229" s="11"/>
    </row>
    <row r="230">
      <c r="A230" s="11"/>
      <c r="B230" s="11"/>
      <c r="C230" s="11"/>
      <c r="D230" s="11"/>
    </row>
    <row r="231">
      <c r="A231" s="11"/>
      <c r="B231" s="11"/>
      <c r="C231" s="11"/>
      <c r="D231" s="11"/>
    </row>
    <row r="232">
      <c r="A232" s="11"/>
      <c r="B232" s="11"/>
      <c r="C232" s="11"/>
      <c r="D232" s="11"/>
    </row>
    <row r="233">
      <c r="A233" s="11"/>
      <c r="B233" s="11"/>
      <c r="C233" s="11"/>
      <c r="D233" s="11"/>
    </row>
    <row r="234">
      <c r="A234" s="11"/>
      <c r="B234" s="11"/>
      <c r="C234" s="11"/>
      <c r="D234" s="11"/>
    </row>
    <row r="235">
      <c r="A235" s="11"/>
      <c r="B235" s="11"/>
      <c r="C235" s="11"/>
      <c r="D235" s="11"/>
    </row>
    <row r="236">
      <c r="A236" s="11"/>
      <c r="B236" s="11"/>
      <c r="C236" s="11"/>
      <c r="D236" s="11"/>
    </row>
    <row r="237">
      <c r="A237" s="11"/>
      <c r="B237" s="11"/>
      <c r="C237" s="11"/>
      <c r="D237" s="11"/>
    </row>
    <row r="238">
      <c r="A238" s="11"/>
      <c r="B238" s="11"/>
      <c r="C238" s="11"/>
      <c r="D238" s="11"/>
    </row>
    <row r="239">
      <c r="A239" s="11"/>
      <c r="B239" s="11"/>
      <c r="C239" s="11"/>
      <c r="D239" s="11"/>
    </row>
    <row r="240">
      <c r="A240" s="11"/>
      <c r="B240" s="11"/>
      <c r="C240" s="11"/>
      <c r="D240" s="11"/>
    </row>
    <row r="241">
      <c r="A241" s="11"/>
      <c r="B241" s="11"/>
      <c r="C241" s="11"/>
      <c r="D241" s="11"/>
    </row>
    <row r="242">
      <c r="A242" s="11"/>
      <c r="B242" s="11"/>
      <c r="C242" s="11"/>
      <c r="D242" s="11"/>
    </row>
    <row r="243">
      <c r="A243" s="11"/>
      <c r="B243" s="11"/>
      <c r="C243" s="11"/>
      <c r="D243" s="11"/>
    </row>
    <row r="244">
      <c r="A244" s="11"/>
      <c r="B244" s="11"/>
      <c r="C244" s="11"/>
      <c r="D244" s="11"/>
    </row>
    <row r="245">
      <c r="A245" s="11"/>
      <c r="B245" s="11"/>
      <c r="C245" s="11"/>
      <c r="D245" s="11"/>
    </row>
    <row r="246">
      <c r="A246" s="11"/>
      <c r="B246" s="11"/>
      <c r="C246" s="11"/>
      <c r="D246" s="11"/>
    </row>
    <row r="247">
      <c r="A247" s="11"/>
      <c r="B247" s="11"/>
      <c r="C247" s="11"/>
      <c r="D247" s="11"/>
    </row>
    <row r="248">
      <c r="A248" s="11"/>
      <c r="B248" s="11"/>
      <c r="C248" s="11"/>
      <c r="D248" s="11"/>
    </row>
    <row r="249">
      <c r="A249" s="11"/>
      <c r="B249" s="11"/>
      <c r="C249" s="11"/>
      <c r="D249" s="11"/>
    </row>
    <row r="250">
      <c r="A250" s="11"/>
      <c r="B250" s="11"/>
      <c r="C250" s="11"/>
      <c r="D250" s="11"/>
    </row>
    <row r="251">
      <c r="A251" s="11"/>
      <c r="B251" s="11"/>
      <c r="C251" s="11"/>
      <c r="D251" s="11"/>
    </row>
    <row r="252">
      <c r="A252" s="11"/>
      <c r="B252" s="11"/>
      <c r="C252" s="11"/>
      <c r="D252" s="11"/>
    </row>
    <row r="253">
      <c r="A253" s="11"/>
      <c r="B253" s="11"/>
      <c r="C253" s="11"/>
      <c r="D253" s="11"/>
    </row>
    <row r="254">
      <c r="A254" s="11"/>
      <c r="B254" s="11"/>
      <c r="C254" s="11"/>
      <c r="D254" s="11"/>
    </row>
    <row r="255">
      <c r="A255" s="11"/>
      <c r="B255" s="11"/>
      <c r="C255" s="11"/>
      <c r="D255" s="11"/>
    </row>
    <row r="256">
      <c r="A256" s="11"/>
      <c r="B256" s="11"/>
      <c r="C256" s="11"/>
      <c r="D256" s="11"/>
    </row>
    <row r="257">
      <c r="A257" s="11"/>
      <c r="B257" s="11"/>
      <c r="C257" s="11"/>
      <c r="D257" s="11"/>
    </row>
    <row r="258">
      <c r="A258" s="11"/>
      <c r="B258" s="11"/>
      <c r="C258" s="11"/>
      <c r="D258" s="11"/>
    </row>
    <row r="259">
      <c r="A259" s="11"/>
      <c r="B259" s="11"/>
      <c r="C259" s="11"/>
      <c r="D259" s="11"/>
    </row>
    <row r="260">
      <c r="A260" s="11"/>
      <c r="B260" s="11"/>
      <c r="C260" s="11"/>
      <c r="D260" s="11"/>
    </row>
    <row r="261">
      <c r="A261" s="11"/>
      <c r="B261" s="11"/>
      <c r="C261" s="11"/>
      <c r="D261" s="11"/>
    </row>
    <row r="262">
      <c r="A262" s="11"/>
      <c r="B262" s="11"/>
      <c r="C262" s="11"/>
      <c r="D262" s="11"/>
    </row>
    <row r="263">
      <c r="A263" s="11"/>
      <c r="B263" s="11"/>
      <c r="C263" s="11"/>
      <c r="D263" s="11"/>
    </row>
    <row r="264">
      <c r="A264" s="11"/>
      <c r="B264" s="11"/>
      <c r="C264" s="11"/>
      <c r="D264" s="11"/>
    </row>
    <row r="265">
      <c r="A265" s="11"/>
      <c r="B265" s="11"/>
      <c r="C265" s="11"/>
      <c r="D265" s="11"/>
    </row>
    <row r="266">
      <c r="A266" s="11"/>
      <c r="B266" s="11"/>
      <c r="C266" s="11"/>
      <c r="D266" s="11"/>
    </row>
    <row r="267">
      <c r="A267" s="11"/>
      <c r="B267" s="11"/>
      <c r="C267" s="11"/>
      <c r="D267" s="11"/>
    </row>
    <row r="268">
      <c r="A268" s="11"/>
      <c r="B268" s="11"/>
      <c r="C268" s="11"/>
      <c r="D268" s="11"/>
    </row>
    <row r="269">
      <c r="A269" s="11"/>
      <c r="B269" s="11"/>
      <c r="C269" s="11"/>
      <c r="D269" s="11"/>
    </row>
    <row r="270">
      <c r="A270" s="11"/>
      <c r="B270" s="11"/>
      <c r="C270" s="11"/>
      <c r="D270" s="11"/>
    </row>
    <row r="271">
      <c r="A271" s="11"/>
      <c r="B271" s="11"/>
      <c r="C271" s="11"/>
      <c r="D271" s="11"/>
    </row>
    <row r="272">
      <c r="A272" s="11"/>
      <c r="B272" s="11"/>
      <c r="C272" s="11"/>
      <c r="D272" s="11"/>
    </row>
    <row r="273">
      <c r="A273" s="11"/>
      <c r="B273" s="11"/>
      <c r="C273" s="11"/>
      <c r="D273" s="11"/>
    </row>
    <row r="274">
      <c r="A274" s="11"/>
      <c r="B274" s="11"/>
      <c r="C274" s="11"/>
      <c r="D274" s="11"/>
    </row>
    <row r="275">
      <c r="A275" s="11"/>
      <c r="B275" s="11"/>
      <c r="C275" s="11"/>
      <c r="D275" s="11"/>
    </row>
    <row r="276">
      <c r="A276" s="11"/>
      <c r="B276" s="11"/>
      <c r="C276" s="11"/>
      <c r="D276" s="11"/>
    </row>
    <row r="277">
      <c r="A277" s="11"/>
      <c r="B277" s="11"/>
      <c r="C277" s="11"/>
      <c r="D277" s="11"/>
    </row>
    <row r="278">
      <c r="A278" s="11"/>
      <c r="B278" s="11"/>
      <c r="C278" s="11"/>
      <c r="D278" s="11"/>
    </row>
    <row r="279">
      <c r="A279" s="11"/>
      <c r="B279" s="11"/>
      <c r="C279" s="11"/>
      <c r="D279" s="11"/>
    </row>
    <row r="280">
      <c r="A280" s="11"/>
      <c r="B280" s="11"/>
      <c r="C280" s="11"/>
      <c r="D280" s="11"/>
    </row>
    <row r="281">
      <c r="A281" s="11"/>
      <c r="B281" s="11"/>
      <c r="C281" s="11"/>
      <c r="D281" s="11"/>
    </row>
    <row r="282">
      <c r="A282" s="11"/>
      <c r="B282" s="11"/>
      <c r="C282" s="11"/>
      <c r="D282" s="11"/>
    </row>
    <row r="283">
      <c r="A283" s="11"/>
      <c r="B283" s="11"/>
      <c r="C283" s="11"/>
      <c r="D283" s="11"/>
    </row>
    <row r="284">
      <c r="A284" s="11"/>
      <c r="B284" s="11"/>
      <c r="C284" s="11"/>
      <c r="D284" s="11"/>
    </row>
    <row r="285">
      <c r="A285" s="11"/>
      <c r="B285" s="11"/>
      <c r="C285" s="11"/>
      <c r="D285" s="11"/>
    </row>
    <row r="286">
      <c r="A286" s="11"/>
      <c r="B286" s="11"/>
      <c r="C286" s="11"/>
      <c r="D286" s="11"/>
    </row>
    <row r="287">
      <c r="A287" s="11"/>
      <c r="B287" s="11"/>
      <c r="C287" s="11"/>
      <c r="D287" s="11"/>
    </row>
    <row r="288">
      <c r="A288" s="11"/>
      <c r="B288" s="11"/>
      <c r="C288" s="11"/>
      <c r="D288" s="11"/>
    </row>
    <row r="289">
      <c r="A289" s="11"/>
      <c r="B289" s="11"/>
      <c r="C289" s="11"/>
      <c r="D289" s="11"/>
    </row>
    <row r="290">
      <c r="A290" s="11"/>
      <c r="B290" s="11"/>
      <c r="C290" s="11"/>
      <c r="D290" s="11"/>
    </row>
    <row r="291">
      <c r="A291" s="11"/>
      <c r="B291" s="11"/>
      <c r="C291" s="11"/>
      <c r="D291" s="11"/>
    </row>
    <row r="292">
      <c r="A292" s="11"/>
      <c r="B292" s="11"/>
      <c r="C292" s="11"/>
      <c r="D292" s="11"/>
    </row>
    <row r="293">
      <c r="A293" s="11"/>
      <c r="B293" s="11"/>
      <c r="C293" s="11"/>
      <c r="D293" s="11"/>
    </row>
    <row r="294">
      <c r="A294" s="11"/>
      <c r="B294" s="11"/>
      <c r="C294" s="11"/>
      <c r="D294" s="11"/>
    </row>
    <row r="295">
      <c r="A295" s="11"/>
      <c r="B295" s="11"/>
      <c r="C295" s="11"/>
      <c r="D295" s="11"/>
    </row>
    <row r="296">
      <c r="A296" s="11"/>
      <c r="B296" s="11"/>
      <c r="C296" s="11"/>
      <c r="D296" s="11"/>
    </row>
    <row r="297">
      <c r="A297" s="11"/>
      <c r="B297" s="11"/>
      <c r="C297" s="11"/>
      <c r="D297" s="11"/>
    </row>
    <row r="298">
      <c r="A298" s="11"/>
      <c r="B298" s="11"/>
      <c r="C298" s="11"/>
      <c r="D298" s="11"/>
    </row>
    <row r="299">
      <c r="A299" s="11"/>
      <c r="B299" s="11"/>
      <c r="C299" s="11"/>
      <c r="D299" s="11"/>
    </row>
    <row r="300">
      <c r="A300" s="11"/>
      <c r="B300" s="11"/>
      <c r="C300" s="11"/>
      <c r="D300" s="11"/>
    </row>
    <row r="301">
      <c r="A301" s="11"/>
      <c r="B301" s="11"/>
      <c r="C301" s="11"/>
      <c r="D301" s="11"/>
    </row>
    <row r="302">
      <c r="A302" s="11"/>
      <c r="B302" s="11"/>
      <c r="C302" s="11"/>
      <c r="D302" s="11"/>
    </row>
    <row r="303">
      <c r="A303" s="11"/>
      <c r="B303" s="11"/>
      <c r="C303" s="11"/>
      <c r="D303" s="11"/>
    </row>
    <row r="304">
      <c r="A304" s="11"/>
      <c r="B304" s="11"/>
      <c r="C304" s="11"/>
      <c r="D304" s="11"/>
    </row>
    <row r="305">
      <c r="A305" s="11"/>
      <c r="B305" s="11"/>
      <c r="C305" s="11"/>
      <c r="D305" s="11"/>
    </row>
    <row r="306">
      <c r="A306" s="11"/>
      <c r="B306" s="11"/>
      <c r="C306" s="11"/>
      <c r="D306" s="11"/>
    </row>
    <row r="307">
      <c r="A307" s="11"/>
      <c r="B307" s="11"/>
      <c r="C307" s="11"/>
      <c r="D307" s="11"/>
    </row>
    <row r="308">
      <c r="A308" s="11"/>
      <c r="B308" s="11"/>
      <c r="C308" s="11"/>
      <c r="D308" s="11"/>
    </row>
    <row r="309">
      <c r="A309" s="11"/>
      <c r="B309" s="11"/>
      <c r="C309" s="11"/>
      <c r="D309" s="11"/>
    </row>
    <row r="310">
      <c r="A310" s="11"/>
      <c r="B310" s="11"/>
      <c r="C310" s="11"/>
      <c r="D310" s="11"/>
    </row>
    <row r="311">
      <c r="A311" s="11"/>
      <c r="B311" s="11"/>
      <c r="C311" s="11"/>
      <c r="D311" s="11"/>
    </row>
    <row r="312">
      <c r="A312" s="11"/>
      <c r="B312" s="11"/>
      <c r="C312" s="11"/>
      <c r="D312" s="11"/>
    </row>
    <row r="313">
      <c r="A313" s="11"/>
      <c r="B313" s="11"/>
      <c r="C313" s="11"/>
      <c r="D313" s="11"/>
    </row>
    <row r="314">
      <c r="A314" s="11"/>
      <c r="B314" s="11"/>
      <c r="C314" s="11"/>
      <c r="D314" s="11"/>
    </row>
    <row r="315">
      <c r="A315" s="11"/>
      <c r="B315" s="11"/>
      <c r="C315" s="11"/>
      <c r="D315" s="11"/>
    </row>
    <row r="316">
      <c r="A316" s="11"/>
      <c r="B316" s="11"/>
      <c r="C316" s="11"/>
      <c r="D316" s="11"/>
    </row>
    <row r="317">
      <c r="A317" s="11"/>
      <c r="B317" s="11"/>
      <c r="C317" s="11"/>
      <c r="D317" s="11"/>
    </row>
    <row r="318">
      <c r="A318" s="11"/>
      <c r="B318" s="11"/>
      <c r="C318" s="11"/>
      <c r="D318" s="11"/>
    </row>
    <row r="319">
      <c r="A319" s="11"/>
      <c r="B319" s="11"/>
      <c r="C319" s="11"/>
      <c r="D319" s="11"/>
    </row>
    <row r="320">
      <c r="A320" s="11"/>
      <c r="B320" s="11"/>
      <c r="C320" s="11"/>
      <c r="D320" s="11"/>
    </row>
    <row r="321">
      <c r="A321" s="11"/>
      <c r="B321" s="11"/>
      <c r="C321" s="11"/>
      <c r="D321" s="11"/>
    </row>
    <row r="322">
      <c r="A322" s="11"/>
      <c r="B322" s="11"/>
      <c r="C322" s="11"/>
      <c r="D322" s="11"/>
    </row>
    <row r="323">
      <c r="A323" s="11"/>
      <c r="B323" s="11"/>
      <c r="C323" s="11"/>
      <c r="D323" s="11"/>
    </row>
    <row r="324">
      <c r="A324" s="11"/>
      <c r="B324" s="11"/>
      <c r="C324" s="11"/>
      <c r="D324" s="11"/>
    </row>
    <row r="325">
      <c r="A325" s="11"/>
      <c r="B325" s="11"/>
      <c r="C325" s="11"/>
      <c r="D325" s="11"/>
    </row>
    <row r="326">
      <c r="A326" s="11"/>
      <c r="B326" s="11"/>
      <c r="C326" s="11"/>
      <c r="D326" s="11"/>
    </row>
    <row r="327">
      <c r="A327" s="11"/>
      <c r="B327" s="11"/>
      <c r="C327" s="11"/>
      <c r="D327" s="11"/>
    </row>
    <row r="328">
      <c r="A328" s="11"/>
      <c r="B328" s="11"/>
      <c r="C328" s="11"/>
      <c r="D328" s="11"/>
    </row>
    <row r="329">
      <c r="A329" s="11"/>
      <c r="B329" s="11"/>
      <c r="C329" s="11"/>
      <c r="D329" s="11"/>
    </row>
    <row r="330">
      <c r="A330" s="11"/>
      <c r="B330" s="11"/>
      <c r="C330" s="11"/>
      <c r="D330" s="11"/>
    </row>
    <row r="331">
      <c r="A331" s="11"/>
      <c r="B331" s="11"/>
      <c r="C331" s="11"/>
      <c r="D331" s="11"/>
    </row>
    <row r="332">
      <c r="A332" s="11"/>
      <c r="B332" s="11"/>
      <c r="C332" s="11"/>
      <c r="D332" s="11"/>
    </row>
    <row r="333">
      <c r="A333" s="11"/>
      <c r="B333" s="11"/>
      <c r="C333" s="11"/>
      <c r="D333" s="11"/>
    </row>
    <row r="334">
      <c r="A334" s="11"/>
      <c r="B334" s="11"/>
      <c r="C334" s="11"/>
      <c r="D334" s="11"/>
    </row>
    <row r="335">
      <c r="A335" s="11"/>
      <c r="B335" s="11"/>
      <c r="C335" s="11"/>
      <c r="D335" s="11"/>
    </row>
    <row r="336">
      <c r="A336" s="11"/>
      <c r="B336" s="11"/>
      <c r="C336" s="11"/>
      <c r="D336" s="11"/>
    </row>
    <row r="337">
      <c r="A337" s="11"/>
      <c r="B337" s="11"/>
      <c r="C337" s="11"/>
      <c r="D337" s="11"/>
    </row>
    <row r="338">
      <c r="A338" s="11"/>
      <c r="B338" s="11"/>
      <c r="C338" s="11"/>
      <c r="D338" s="11"/>
    </row>
    <row r="339">
      <c r="A339" s="11"/>
      <c r="B339" s="11"/>
      <c r="C339" s="11"/>
      <c r="D339" s="11"/>
    </row>
    <row r="340">
      <c r="A340" s="11"/>
      <c r="B340" s="11"/>
      <c r="C340" s="11"/>
      <c r="D340" s="11"/>
    </row>
    <row r="341">
      <c r="A341" s="11"/>
      <c r="B341" s="11"/>
      <c r="C341" s="11"/>
      <c r="D341" s="11"/>
    </row>
    <row r="342">
      <c r="A342" s="11"/>
      <c r="B342" s="11"/>
      <c r="C342" s="11"/>
      <c r="D342" s="11"/>
    </row>
    <row r="343">
      <c r="A343" s="11"/>
      <c r="B343" s="11"/>
      <c r="C343" s="11"/>
      <c r="D343" s="11"/>
    </row>
    <row r="344">
      <c r="A344" s="11"/>
      <c r="B344" s="11"/>
      <c r="C344" s="11"/>
      <c r="D344" s="11"/>
    </row>
    <row r="345">
      <c r="A345" s="11"/>
      <c r="B345" s="11"/>
      <c r="C345" s="11"/>
      <c r="D345" s="11"/>
    </row>
    <row r="346">
      <c r="A346" s="11"/>
      <c r="B346" s="11"/>
      <c r="C346" s="11"/>
      <c r="D346" s="11"/>
    </row>
    <row r="347">
      <c r="A347" s="11"/>
      <c r="B347" s="11"/>
      <c r="C347" s="11"/>
      <c r="D347" s="11"/>
    </row>
    <row r="348">
      <c r="A348" s="11"/>
      <c r="B348" s="11"/>
      <c r="C348" s="11"/>
      <c r="D348" s="11"/>
    </row>
    <row r="349">
      <c r="A349" s="11"/>
      <c r="B349" s="11"/>
      <c r="C349" s="11"/>
      <c r="D349" s="11"/>
    </row>
    <row r="350">
      <c r="A350" s="11"/>
      <c r="B350" s="11"/>
      <c r="C350" s="11"/>
      <c r="D350" s="11"/>
    </row>
    <row r="351">
      <c r="A351" s="11"/>
      <c r="B351" s="11"/>
      <c r="C351" s="11"/>
      <c r="D351" s="11"/>
    </row>
    <row r="352">
      <c r="A352" s="11"/>
      <c r="B352" s="11"/>
      <c r="C352" s="11"/>
      <c r="D352" s="11"/>
    </row>
    <row r="353">
      <c r="A353" s="11"/>
      <c r="B353" s="11"/>
      <c r="C353" s="11"/>
      <c r="D353" s="11"/>
    </row>
    <row r="354">
      <c r="A354" s="11"/>
      <c r="B354" s="11"/>
      <c r="C354" s="11"/>
      <c r="D354" s="11"/>
    </row>
    <row r="355">
      <c r="A355" s="11"/>
      <c r="B355" s="11"/>
      <c r="C355" s="11"/>
      <c r="D355" s="11"/>
    </row>
    <row r="356">
      <c r="A356" s="11"/>
      <c r="B356" s="11"/>
      <c r="C356" s="11"/>
      <c r="D356" s="11"/>
    </row>
    <row r="357">
      <c r="A357" s="11"/>
      <c r="B357" s="11"/>
      <c r="C357" s="11"/>
      <c r="D357" s="11"/>
    </row>
    <row r="358">
      <c r="A358" s="11"/>
      <c r="B358" s="11"/>
      <c r="C358" s="11"/>
      <c r="D358" s="11"/>
    </row>
    <row r="359">
      <c r="A359" s="11"/>
      <c r="B359" s="11"/>
      <c r="C359" s="11"/>
      <c r="D359" s="11"/>
    </row>
    <row r="360">
      <c r="A360" s="11"/>
      <c r="B360" s="11"/>
      <c r="C360" s="11"/>
      <c r="D360" s="11"/>
    </row>
    <row r="361">
      <c r="A361" s="11"/>
      <c r="B361" s="11"/>
      <c r="C361" s="11"/>
      <c r="D361" s="11"/>
    </row>
    <row r="362">
      <c r="A362" s="11"/>
      <c r="B362" s="11"/>
      <c r="C362" s="11"/>
      <c r="D362" s="11"/>
    </row>
    <row r="363">
      <c r="A363" s="11"/>
      <c r="B363" s="11"/>
      <c r="C363" s="11"/>
      <c r="D363" s="11"/>
    </row>
    <row r="364">
      <c r="A364" s="11"/>
      <c r="B364" s="11"/>
      <c r="C364" s="11"/>
      <c r="D364" s="11"/>
    </row>
    <row r="365">
      <c r="A365" s="11"/>
      <c r="B365" s="11"/>
      <c r="C365" s="11"/>
      <c r="D365" s="11"/>
    </row>
    <row r="366">
      <c r="A366" s="11"/>
      <c r="B366" s="11"/>
      <c r="C366" s="11"/>
      <c r="D366" s="11"/>
    </row>
    <row r="367">
      <c r="A367" s="11"/>
      <c r="B367" s="11"/>
      <c r="C367" s="11"/>
      <c r="D367" s="11"/>
    </row>
    <row r="368">
      <c r="A368" s="11"/>
      <c r="B368" s="11"/>
      <c r="C368" s="11"/>
      <c r="D368" s="11"/>
    </row>
    <row r="369">
      <c r="A369" s="11"/>
      <c r="B369" s="11"/>
      <c r="C369" s="11"/>
      <c r="D369" s="11"/>
    </row>
    <row r="370">
      <c r="A370" s="11"/>
      <c r="B370" s="11"/>
      <c r="C370" s="11"/>
      <c r="D370" s="11"/>
    </row>
    <row r="371">
      <c r="A371" s="11"/>
      <c r="B371" s="11"/>
      <c r="C371" s="11"/>
      <c r="D371" s="11"/>
    </row>
    <row r="372">
      <c r="A372" s="11"/>
      <c r="B372" s="11"/>
      <c r="C372" s="11"/>
      <c r="D372" s="11"/>
    </row>
    <row r="373">
      <c r="A373" s="11"/>
      <c r="B373" s="11"/>
      <c r="C373" s="11"/>
      <c r="D373" s="11"/>
    </row>
    <row r="374">
      <c r="A374" s="11"/>
      <c r="B374" s="11"/>
      <c r="C374" s="11"/>
      <c r="D374" s="11"/>
    </row>
    <row r="375">
      <c r="A375" s="11"/>
      <c r="B375" s="11"/>
      <c r="C375" s="11"/>
      <c r="D375" s="11"/>
    </row>
    <row r="376">
      <c r="A376" s="11"/>
      <c r="B376" s="11"/>
      <c r="C376" s="11"/>
      <c r="D376" s="11"/>
    </row>
    <row r="377">
      <c r="A377" s="11"/>
      <c r="B377" s="11"/>
      <c r="C377" s="11"/>
      <c r="D377" s="11"/>
    </row>
    <row r="378">
      <c r="A378" s="11"/>
      <c r="B378" s="11"/>
      <c r="C378" s="11"/>
      <c r="D378" s="11"/>
    </row>
    <row r="379">
      <c r="A379" s="11"/>
      <c r="B379" s="11"/>
      <c r="C379" s="11"/>
      <c r="D379" s="11"/>
    </row>
    <row r="380">
      <c r="A380" s="11"/>
      <c r="B380" s="11"/>
      <c r="C380" s="11"/>
      <c r="D380" s="11"/>
    </row>
    <row r="381">
      <c r="A381" s="11"/>
      <c r="B381" s="11"/>
      <c r="C381" s="11"/>
      <c r="D381" s="11"/>
    </row>
    <row r="382">
      <c r="A382" s="11"/>
      <c r="B382" s="11"/>
      <c r="C382" s="11"/>
      <c r="D382" s="11"/>
    </row>
    <row r="383">
      <c r="A383" s="11"/>
      <c r="B383" s="11"/>
      <c r="C383" s="11"/>
      <c r="D383" s="11"/>
    </row>
    <row r="384">
      <c r="A384" s="11"/>
      <c r="B384" s="11"/>
      <c r="C384" s="11"/>
      <c r="D384" s="11"/>
    </row>
    <row r="385">
      <c r="A385" s="11"/>
      <c r="B385" s="11"/>
      <c r="C385" s="11"/>
      <c r="D385" s="11"/>
    </row>
    <row r="386">
      <c r="A386" s="11"/>
      <c r="B386" s="11"/>
      <c r="C386" s="11"/>
      <c r="D386" s="11"/>
    </row>
    <row r="387">
      <c r="A387" s="11"/>
      <c r="B387" s="11"/>
      <c r="C387" s="11"/>
      <c r="D387" s="11"/>
    </row>
    <row r="388">
      <c r="A388" s="11"/>
      <c r="B388" s="11"/>
      <c r="C388" s="11"/>
      <c r="D388" s="11"/>
    </row>
    <row r="389">
      <c r="A389" s="11"/>
      <c r="B389" s="11"/>
      <c r="C389" s="11"/>
      <c r="D389" s="11"/>
    </row>
    <row r="390">
      <c r="A390" s="11"/>
      <c r="B390" s="11"/>
      <c r="C390" s="11"/>
      <c r="D390" s="11"/>
    </row>
    <row r="391">
      <c r="A391" s="11"/>
      <c r="B391" s="11"/>
      <c r="C391" s="11"/>
      <c r="D391" s="11"/>
    </row>
    <row r="392">
      <c r="A392" s="11"/>
      <c r="B392" s="11"/>
      <c r="C392" s="11"/>
      <c r="D392" s="11"/>
    </row>
    <row r="393">
      <c r="A393" s="11"/>
      <c r="B393" s="11"/>
      <c r="C393" s="11"/>
      <c r="D393" s="11"/>
    </row>
    <row r="394">
      <c r="A394" s="11"/>
      <c r="B394" s="11"/>
      <c r="C394" s="11"/>
      <c r="D394" s="11"/>
    </row>
    <row r="395">
      <c r="A395" s="11"/>
      <c r="B395" s="11"/>
      <c r="C395" s="11"/>
      <c r="D395" s="11"/>
    </row>
    <row r="396">
      <c r="A396" s="11"/>
      <c r="B396" s="11"/>
      <c r="C396" s="11"/>
      <c r="D396" s="11"/>
    </row>
    <row r="397">
      <c r="A397" s="11"/>
      <c r="B397" s="11"/>
      <c r="C397" s="11"/>
      <c r="D397" s="11"/>
    </row>
    <row r="398">
      <c r="A398" s="11"/>
      <c r="B398" s="11"/>
      <c r="C398" s="11"/>
      <c r="D398" s="11"/>
    </row>
    <row r="399">
      <c r="A399" s="11"/>
      <c r="B399" s="11"/>
      <c r="C399" s="11"/>
      <c r="D399" s="11"/>
    </row>
    <row r="400">
      <c r="A400" s="11"/>
      <c r="B400" s="11"/>
      <c r="C400" s="11"/>
      <c r="D400" s="11"/>
    </row>
    <row r="401">
      <c r="A401" s="11"/>
      <c r="B401" s="11"/>
      <c r="C401" s="11"/>
      <c r="D401" s="11"/>
    </row>
    <row r="402">
      <c r="A402" s="11"/>
      <c r="B402" s="11"/>
      <c r="C402" s="11"/>
      <c r="D402" s="11"/>
    </row>
    <row r="403">
      <c r="A403" s="11"/>
      <c r="B403" s="11"/>
      <c r="C403" s="11"/>
      <c r="D403" s="11"/>
    </row>
    <row r="404">
      <c r="A404" s="11"/>
      <c r="B404" s="11"/>
      <c r="C404" s="11"/>
      <c r="D404" s="11"/>
    </row>
    <row r="405">
      <c r="A405" s="11"/>
      <c r="B405" s="11"/>
      <c r="C405" s="11"/>
      <c r="D405" s="11"/>
    </row>
    <row r="406">
      <c r="A406" s="11"/>
      <c r="B406" s="11"/>
      <c r="C406" s="11"/>
      <c r="D406" s="11"/>
    </row>
    <row r="407">
      <c r="A407" s="11"/>
      <c r="B407" s="11"/>
      <c r="C407" s="11"/>
      <c r="D407" s="11"/>
    </row>
    <row r="408">
      <c r="A408" s="11"/>
      <c r="B408" s="11"/>
      <c r="C408" s="11"/>
      <c r="D408" s="11"/>
    </row>
    <row r="409">
      <c r="A409" s="11"/>
      <c r="B409" s="11"/>
      <c r="C409" s="11"/>
      <c r="D409" s="11"/>
    </row>
    <row r="410">
      <c r="A410" s="11"/>
      <c r="B410" s="11"/>
      <c r="C410" s="11"/>
      <c r="D410" s="11"/>
    </row>
    <row r="411">
      <c r="A411" s="11"/>
      <c r="B411" s="11"/>
      <c r="C411" s="11"/>
      <c r="D411" s="11"/>
    </row>
    <row r="412">
      <c r="A412" s="11"/>
      <c r="B412" s="11"/>
      <c r="C412" s="11"/>
      <c r="D412" s="11"/>
    </row>
    <row r="413">
      <c r="A413" s="11"/>
      <c r="B413" s="11"/>
      <c r="C413" s="11"/>
      <c r="D413" s="11"/>
    </row>
    <row r="414">
      <c r="A414" s="11"/>
      <c r="B414" s="11"/>
      <c r="C414" s="11"/>
      <c r="D414" s="11"/>
    </row>
    <row r="415">
      <c r="A415" s="11"/>
      <c r="B415" s="11"/>
      <c r="C415" s="11"/>
      <c r="D415" s="11"/>
    </row>
    <row r="416">
      <c r="A416" s="11"/>
      <c r="B416" s="11"/>
      <c r="C416" s="11"/>
      <c r="D416" s="11"/>
    </row>
    <row r="417">
      <c r="A417" s="11"/>
      <c r="B417" s="11"/>
      <c r="C417" s="11"/>
      <c r="D417" s="11"/>
    </row>
    <row r="418">
      <c r="A418" s="11"/>
      <c r="B418" s="11"/>
      <c r="C418" s="11"/>
      <c r="D418" s="11"/>
    </row>
    <row r="419">
      <c r="A419" s="11"/>
      <c r="B419" s="11"/>
      <c r="C419" s="11"/>
      <c r="D419" s="11"/>
    </row>
    <row r="420">
      <c r="A420" s="11"/>
      <c r="B420" s="11"/>
      <c r="C420" s="11"/>
      <c r="D420" s="11"/>
    </row>
    <row r="421">
      <c r="A421" s="11"/>
      <c r="B421" s="11"/>
      <c r="C421" s="11"/>
      <c r="D421" s="11"/>
    </row>
    <row r="422">
      <c r="A422" s="11"/>
      <c r="B422" s="11"/>
      <c r="C422" s="11"/>
      <c r="D422" s="11"/>
    </row>
    <row r="423">
      <c r="A423" s="11"/>
      <c r="B423" s="11"/>
      <c r="C423" s="11"/>
      <c r="D423" s="11"/>
    </row>
    <row r="424">
      <c r="A424" s="11"/>
      <c r="B424" s="11"/>
      <c r="C424" s="11"/>
      <c r="D424" s="11"/>
    </row>
    <row r="425">
      <c r="A425" s="11"/>
      <c r="B425" s="11"/>
      <c r="C425" s="11"/>
      <c r="D425" s="11"/>
    </row>
    <row r="426">
      <c r="A426" s="11"/>
      <c r="B426" s="11"/>
      <c r="C426" s="11"/>
      <c r="D426" s="11"/>
    </row>
    <row r="427">
      <c r="A427" s="11"/>
      <c r="B427" s="11"/>
      <c r="C427" s="11"/>
      <c r="D427" s="11"/>
    </row>
    <row r="428">
      <c r="A428" s="11"/>
      <c r="B428" s="11"/>
      <c r="C428" s="11"/>
      <c r="D428" s="11"/>
    </row>
    <row r="429">
      <c r="A429" s="11"/>
      <c r="B429" s="11"/>
      <c r="C429" s="11"/>
      <c r="D429" s="11"/>
    </row>
    <row r="430">
      <c r="A430" s="11"/>
      <c r="B430" s="11"/>
      <c r="C430" s="11"/>
      <c r="D430" s="11"/>
    </row>
    <row r="431">
      <c r="A431" s="11"/>
      <c r="B431" s="11"/>
      <c r="C431" s="11"/>
      <c r="D431" s="11"/>
    </row>
    <row r="432">
      <c r="A432" s="11"/>
      <c r="B432" s="11"/>
      <c r="C432" s="11"/>
      <c r="D432" s="11"/>
    </row>
    <row r="433">
      <c r="A433" s="11"/>
      <c r="B433" s="11"/>
      <c r="C433" s="11"/>
      <c r="D433" s="11"/>
    </row>
    <row r="434">
      <c r="A434" s="11"/>
      <c r="B434" s="11"/>
      <c r="C434" s="11"/>
      <c r="D434" s="11"/>
    </row>
    <row r="435">
      <c r="A435" s="11"/>
      <c r="B435" s="11"/>
      <c r="C435" s="11"/>
      <c r="D435" s="11"/>
    </row>
    <row r="436">
      <c r="A436" s="11"/>
      <c r="B436" s="11"/>
      <c r="C436" s="11"/>
      <c r="D436" s="11"/>
    </row>
    <row r="437">
      <c r="A437" s="11"/>
      <c r="B437" s="11"/>
      <c r="C437" s="11"/>
      <c r="D437" s="11"/>
    </row>
    <row r="438">
      <c r="A438" s="11"/>
      <c r="B438" s="11"/>
      <c r="C438" s="11"/>
      <c r="D438" s="11"/>
    </row>
    <row r="439">
      <c r="A439" s="11"/>
      <c r="B439" s="11"/>
      <c r="C439" s="11"/>
      <c r="D439" s="11"/>
    </row>
    <row r="440">
      <c r="A440" s="11"/>
      <c r="B440" s="11"/>
      <c r="C440" s="11"/>
      <c r="D440" s="11"/>
    </row>
    <row r="441">
      <c r="A441" s="11"/>
      <c r="B441" s="11"/>
      <c r="C441" s="11"/>
      <c r="D441" s="11"/>
    </row>
    <row r="442">
      <c r="A442" s="11"/>
      <c r="B442" s="11"/>
      <c r="C442" s="11"/>
      <c r="D442" s="11"/>
    </row>
    <row r="443">
      <c r="A443" s="11"/>
      <c r="B443" s="11"/>
      <c r="C443" s="11"/>
      <c r="D443" s="11"/>
    </row>
    <row r="444">
      <c r="A444" s="11"/>
      <c r="B444" s="11"/>
      <c r="C444" s="11"/>
      <c r="D444" s="11"/>
    </row>
    <row r="445">
      <c r="A445" s="11"/>
      <c r="B445" s="11"/>
      <c r="C445" s="11"/>
      <c r="D445" s="11"/>
    </row>
    <row r="446">
      <c r="A446" s="11"/>
      <c r="B446" s="11"/>
      <c r="C446" s="11"/>
      <c r="D446" s="11"/>
    </row>
    <row r="447">
      <c r="A447" s="11"/>
      <c r="B447" s="11"/>
      <c r="C447" s="11"/>
      <c r="D447" s="11"/>
    </row>
    <row r="448">
      <c r="A448" s="11"/>
      <c r="B448" s="11"/>
      <c r="C448" s="11"/>
      <c r="D448" s="11"/>
    </row>
    <row r="449">
      <c r="A449" s="11"/>
      <c r="B449" s="11"/>
      <c r="C449" s="11"/>
      <c r="D449" s="11"/>
    </row>
    <row r="450">
      <c r="A450" s="11"/>
      <c r="B450" s="11"/>
      <c r="C450" s="11"/>
      <c r="D450" s="11"/>
    </row>
    <row r="451">
      <c r="A451" s="11"/>
      <c r="B451" s="11"/>
      <c r="C451" s="11"/>
      <c r="D451" s="11"/>
    </row>
    <row r="452">
      <c r="A452" s="11"/>
      <c r="B452" s="11"/>
      <c r="C452" s="11"/>
      <c r="D452" s="11"/>
    </row>
    <row r="453">
      <c r="A453" s="11"/>
      <c r="B453" s="11"/>
      <c r="C453" s="11"/>
      <c r="D453" s="11"/>
    </row>
    <row r="454">
      <c r="A454" s="11"/>
      <c r="B454" s="11"/>
      <c r="C454" s="11"/>
      <c r="D454" s="11"/>
    </row>
    <row r="455">
      <c r="A455" s="11"/>
      <c r="B455" s="11"/>
      <c r="C455" s="11"/>
      <c r="D455" s="11"/>
    </row>
    <row r="456">
      <c r="A456" s="11"/>
      <c r="B456" s="11"/>
      <c r="C456" s="11"/>
      <c r="D456" s="11"/>
    </row>
    <row r="457">
      <c r="A457" s="11"/>
      <c r="B457" s="11"/>
      <c r="C457" s="11"/>
      <c r="D457" s="11"/>
    </row>
    <row r="458">
      <c r="A458" s="11"/>
      <c r="B458" s="11"/>
      <c r="C458" s="11"/>
      <c r="D458" s="11"/>
    </row>
    <row r="459">
      <c r="A459" s="11"/>
      <c r="B459" s="11"/>
      <c r="C459" s="11"/>
      <c r="D459" s="11"/>
    </row>
    <row r="460">
      <c r="A460" s="11"/>
      <c r="B460" s="11"/>
      <c r="C460" s="11"/>
      <c r="D460" s="11"/>
    </row>
    <row r="461">
      <c r="A461" s="11"/>
      <c r="B461" s="11"/>
      <c r="C461" s="11"/>
      <c r="D461" s="11"/>
    </row>
    <row r="462">
      <c r="A462" s="11"/>
      <c r="B462" s="11"/>
      <c r="C462" s="11"/>
      <c r="D462" s="11"/>
    </row>
    <row r="463">
      <c r="A463" s="11"/>
      <c r="B463" s="11"/>
      <c r="C463" s="11"/>
      <c r="D463" s="11"/>
    </row>
    <row r="464">
      <c r="A464" s="11"/>
      <c r="B464" s="11"/>
      <c r="C464" s="11"/>
      <c r="D464" s="11"/>
    </row>
    <row r="465">
      <c r="A465" s="11"/>
      <c r="B465" s="11"/>
      <c r="C465" s="11"/>
      <c r="D465" s="11"/>
    </row>
    <row r="466">
      <c r="A466" s="11"/>
      <c r="B466" s="11"/>
      <c r="C466" s="11"/>
      <c r="D466" s="11"/>
    </row>
    <row r="467">
      <c r="A467" s="11"/>
      <c r="B467" s="11"/>
      <c r="C467" s="11"/>
      <c r="D467" s="11"/>
    </row>
    <row r="468">
      <c r="A468" s="11"/>
      <c r="B468" s="11"/>
      <c r="C468" s="11"/>
      <c r="D468" s="11"/>
    </row>
    <row r="469">
      <c r="A469" s="11"/>
      <c r="B469" s="11"/>
      <c r="C469" s="11"/>
      <c r="D469" s="11"/>
    </row>
    <row r="470">
      <c r="A470" s="11"/>
      <c r="B470" s="11"/>
      <c r="C470" s="11"/>
      <c r="D470" s="11"/>
    </row>
    <row r="471">
      <c r="A471" s="11"/>
      <c r="B471" s="11"/>
      <c r="C471" s="11"/>
      <c r="D471" s="11"/>
    </row>
    <row r="472">
      <c r="A472" s="11"/>
      <c r="B472" s="11"/>
      <c r="C472" s="11"/>
      <c r="D472" s="11"/>
    </row>
    <row r="473">
      <c r="A473" s="11"/>
      <c r="B473" s="11"/>
      <c r="C473" s="11"/>
      <c r="D473" s="11"/>
    </row>
    <row r="474">
      <c r="A474" s="11"/>
      <c r="B474" s="11"/>
      <c r="C474" s="11"/>
      <c r="D474" s="11"/>
    </row>
    <row r="475">
      <c r="A475" s="11"/>
      <c r="B475" s="11"/>
      <c r="C475" s="11"/>
      <c r="D475" s="11"/>
    </row>
    <row r="476">
      <c r="A476" s="11"/>
      <c r="B476" s="11"/>
      <c r="C476" s="11"/>
      <c r="D476" s="11"/>
    </row>
    <row r="477">
      <c r="A477" s="11"/>
      <c r="B477" s="11"/>
      <c r="C477" s="11"/>
      <c r="D477" s="11"/>
    </row>
    <row r="478">
      <c r="A478" s="11"/>
      <c r="B478" s="11"/>
      <c r="C478" s="11"/>
      <c r="D478" s="11"/>
    </row>
    <row r="479">
      <c r="A479" s="11"/>
      <c r="B479" s="11"/>
      <c r="C479" s="11"/>
      <c r="D479" s="11"/>
    </row>
    <row r="480">
      <c r="A480" s="11"/>
      <c r="B480" s="11"/>
      <c r="C480" s="11"/>
      <c r="D480" s="11"/>
    </row>
    <row r="481">
      <c r="A481" s="11"/>
      <c r="B481" s="11"/>
      <c r="C481" s="11"/>
      <c r="D481" s="11"/>
    </row>
    <row r="482">
      <c r="A482" s="11"/>
      <c r="B482" s="11"/>
      <c r="C482" s="11"/>
      <c r="D482" s="11"/>
    </row>
    <row r="483">
      <c r="A483" s="11"/>
      <c r="B483" s="11"/>
      <c r="C483" s="11"/>
      <c r="D483" s="11"/>
    </row>
    <row r="484">
      <c r="A484" s="11"/>
      <c r="B484" s="11"/>
      <c r="C484" s="11"/>
      <c r="D484" s="11"/>
    </row>
    <row r="485">
      <c r="A485" s="11"/>
      <c r="B485" s="11"/>
      <c r="C485" s="11"/>
      <c r="D485" s="11"/>
    </row>
    <row r="486">
      <c r="A486" s="11"/>
      <c r="B486" s="11"/>
      <c r="C486" s="11"/>
      <c r="D486" s="11"/>
    </row>
    <row r="487">
      <c r="A487" s="11"/>
      <c r="B487" s="11"/>
      <c r="C487" s="11"/>
      <c r="D487" s="11"/>
    </row>
    <row r="488">
      <c r="A488" s="11"/>
      <c r="B488" s="11"/>
      <c r="C488" s="11"/>
      <c r="D488" s="11"/>
    </row>
    <row r="489">
      <c r="A489" s="11"/>
      <c r="B489" s="11"/>
      <c r="C489" s="11"/>
      <c r="D489" s="11"/>
    </row>
    <row r="490">
      <c r="A490" s="11"/>
      <c r="B490" s="11"/>
      <c r="C490" s="11"/>
      <c r="D490" s="11"/>
    </row>
    <row r="491">
      <c r="A491" s="11"/>
      <c r="B491" s="11"/>
      <c r="C491" s="11"/>
      <c r="D491" s="11"/>
    </row>
    <row r="492">
      <c r="A492" s="11"/>
      <c r="B492" s="11"/>
      <c r="C492" s="11"/>
      <c r="D492" s="11"/>
    </row>
    <row r="493">
      <c r="A493" s="11"/>
      <c r="B493" s="11"/>
      <c r="C493" s="11"/>
      <c r="D493" s="11"/>
    </row>
    <row r="494">
      <c r="A494" s="11"/>
      <c r="B494" s="11"/>
      <c r="C494" s="11"/>
      <c r="D494" s="11"/>
    </row>
    <row r="495">
      <c r="A495" s="11"/>
      <c r="B495" s="11"/>
      <c r="C495" s="11"/>
      <c r="D495" s="11"/>
    </row>
    <row r="496">
      <c r="A496" s="11"/>
      <c r="B496" s="11"/>
      <c r="C496" s="11"/>
      <c r="D496" s="11"/>
    </row>
    <row r="497">
      <c r="A497" s="11"/>
      <c r="B497" s="11"/>
      <c r="C497" s="11"/>
      <c r="D497" s="11"/>
    </row>
    <row r="498">
      <c r="A498" s="11"/>
      <c r="B498" s="11"/>
      <c r="C498" s="11"/>
      <c r="D498" s="11"/>
    </row>
    <row r="499">
      <c r="A499" s="11"/>
      <c r="B499" s="11"/>
      <c r="C499" s="11"/>
      <c r="D499" s="11"/>
    </row>
    <row r="500">
      <c r="A500" s="11"/>
      <c r="B500" s="11"/>
      <c r="C500" s="11"/>
      <c r="D500" s="11"/>
    </row>
    <row r="501">
      <c r="A501" s="11"/>
      <c r="B501" s="11"/>
      <c r="C501" s="11"/>
      <c r="D501" s="11"/>
    </row>
    <row r="502">
      <c r="A502" s="11"/>
      <c r="B502" s="11"/>
      <c r="C502" s="11"/>
      <c r="D502" s="11"/>
    </row>
    <row r="503">
      <c r="A503" s="11"/>
      <c r="B503" s="11"/>
      <c r="C503" s="11"/>
      <c r="D503" s="11"/>
    </row>
    <row r="504">
      <c r="A504" s="11"/>
      <c r="B504" s="11"/>
      <c r="C504" s="11"/>
      <c r="D504" s="11"/>
    </row>
    <row r="505">
      <c r="A505" s="11"/>
      <c r="B505" s="11"/>
      <c r="C505" s="11"/>
      <c r="D505" s="11"/>
    </row>
    <row r="506">
      <c r="A506" s="11"/>
      <c r="B506" s="11"/>
      <c r="C506" s="11"/>
      <c r="D506" s="11"/>
    </row>
    <row r="507">
      <c r="A507" s="11"/>
      <c r="B507" s="11"/>
      <c r="C507" s="11"/>
      <c r="D507" s="11"/>
    </row>
    <row r="508">
      <c r="A508" s="11"/>
      <c r="B508" s="11"/>
      <c r="C508" s="11"/>
      <c r="D508" s="11"/>
    </row>
    <row r="509">
      <c r="A509" s="11"/>
      <c r="B509" s="11"/>
      <c r="C509" s="11"/>
      <c r="D509" s="11"/>
    </row>
    <row r="510">
      <c r="A510" s="11"/>
      <c r="B510" s="11"/>
      <c r="C510" s="11"/>
      <c r="D510" s="11"/>
    </row>
    <row r="511">
      <c r="A511" s="11"/>
      <c r="B511" s="11"/>
      <c r="C511" s="11"/>
      <c r="D511" s="11"/>
    </row>
    <row r="512">
      <c r="A512" s="11"/>
      <c r="B512" s="11"/>
      <c r="C512" s="11"/>
      <c r="D512" s="11"/>
    </row>
    <row r="513">
      <c r="A513" s="11"/>
      <c r="B513" s="11"/>
      <c r="C513" s="11"/>
      <c r="D513" s="11"/>
    </row>
    <row r="514">
      <c r="A514" s="11"/>
      <c r="B514" s="11"/>
      <c r="C514" s="11"/>
      <c r="D514" s="11"/>
    </row>
    <row r="515">
      <c r="A515" s="11"/>
      <c r="B515" s="11"/>
      <c r="C515" s="11"/>
      <c r="D515" s="11"/>
    </row>
    <row r="516">
      <c r="A516" s="11"/>
      <c r="B516" s="11"/>
      <c r="C516" s="11"/>
      <c r="D516" s="11"/>
    </row>
    <row r="517">
      <c r="A517" s="11"/>
      <c r="B517" s="11"/>
      <c r="C517" s="11"/>
      <c r="D517" s="11"/>
    </row>
    <row r="518">
      <c r="A518" s="11"/>
      <c r="B518" s="11"/>
      <c r="C518" s="11"/>
      <c r="D518" s="11"/>
    </row>
    <row r="519">
      <c r="A519" s="11"/>
      <c r="B519" s="11"/>
      <c r="C519" s="11"/>
      <c r="D519" s="11"/>
    </row>
    <row r="520">
      <c r="A520" s="11"/>
      <c r="B520" s="11"/>
      <c r="C520" s="11"/>
      <c r="D520" s="11"/>
    </row>
    <row r="521">
      <c r="A521" s="11"/>
      <c r="B521" s="11"/>
      <c r="C521" s="11"/>
      <c r="D521" s="11"/>
    </row>
    <row r="522">
      <c r="A522" s="11"/>
      <c r="B522" s="11"/>
      <c r="C522" s="11"/>
      <c r="D522" s="11"/>
    </row>
    <row r="523">
      <c r="A523" s="11"/>
      <c r="B523" s="11"/>
      <c r="C523" s="11"/>
      <c r="D523" s="11"/>
    </row>
    <row r="524">
      <c r="A524" s="11"/>
      <c r="B524" s="11"/>
      <c r="C524" s="11"/>
      <c r="D524" s="11"/>
    </row>
    <row r="525">
      <c r="A525" s="11"/>
      <c r="B525" s="11"/>
      <c r="C525" s="11"/>
      <c r="D525" s="11"/>
    </row>
    <row r="526">
      <c r="A526" s="11"/>
      <c r="B526" s="11"/>
      <c r="C526" s="11"/>
      <c r="D526" s="11"/>
    </row>
    <row r="527">
      <c r="A527" s="11"/>
      <c r="B527" s="11"/>
      <c r="C527" s="11"/>
      <c r="D527" s="11"/>
    </row>
    <row r="528">
      <c r="A528" s="11"/>
      <c r="B528" s="11"/>
      <c r="C528" s="11"/>
      <c r="D528" s="11"/>
    </row>
    <row r="529">
      <c r="A529" s="11"/>
      <c r="B529" s="11"/>
      <c r="C529" s="11"/>
      <c r="D529" s="11"/>
    </row>
    <row r="530">
      <c r="A530" s="11"/>
      <c r="B530" s="11"/>
      <c r="C530" s="11"/>
      <c r="D530" s="11"/>
    </row>
    <row r="531">
      <c r="A531" s="11"/>
      <c r="B531" s="11"/>
      <c r="C531" s="11"/>
      <c r="D531" s="11"/>
    </row>
    <row r="532">
      <c r="A532" s="11"/>
      <c r="B532" s="11"/>
      <c r="C532" s="11"/>
      <c r="D532" s="11"/>
    </row>
    <row r="533">
      <c r="A533" s="11"/>
      <c r="B533" s="11"/>
      <c r="C533" s="11"/>
      <c r="D533" s="11"/>
    </row>
    <row r="534">
      <c r="A534" s="11"/>
      <c r="B534" s="11"/>
      <c r="C534" s="11"/>
      <c r="D534" s="11"/>
    </row>
    <row r="535">
      <c r="A535" s="11"/>
      <c r="B535" s="11"/>
      <c r="C535" s="11"/>
      <c r="D535" s="11"/>
    </row>
    <row r="536">
      <c r="A536" s="11"/>
      <c r="B536" s="11"/>
      <c r="C536" s="11"/>
      <c r="D536" s="11"/>
    </row>
    <row r="537">
      <c r="A537" s="11"/>
      <c r="B537" s="11"/>
      <c r="C537" s="11"/>
      <c r="D537" s="11"/>
    </row>
    <row r="538">
      <c r="A538" s="11"/>
      <c r="B538" s="11"/>
      <c r="C538" s="11"/>
      <c r="D538" s="11"/>
    </row>
    <row r="539">
      <c r="A539" s="11"/>
      <c r="B539" s="11"/>
      <c r="C539" s="11"/>
      <c r="D539" s="11"/>
    </row>
    <row r="540">
      <c r="A540" s="11"/>
      <c r="B540" s="11"/>
      <c r="C540" s="11"/>
      <c r="D540" s="11"/>
    </row>
    <row r="541">
      <c r="A541" s="11"/>
      <c r="B541" s="11"/>
      <c r="C541" s="11"/>
      <c r="D541" s="11"/>
    </row>
    <row r="542">
      <c r="A542" s="11"/>
      <c r="B542" s="11"/>
      <c r="C542" s="11"/>
      <c r="D542" s="11"/>
    </row>
    <row r="543">
      <c r="A543" s="11"/>
      <c r="B543" s="11"/>
      <c r="C543" s="11"/>
      <c r="D543" s="11"/>
    </row>
    <row r="544">
      <c r="A544" s="11"/>
      <c r="B544" s="11"/>
      <c r="C544" s="11"/>
      <c r="D544" s="11"/>
    </row>
    <row r="545">
      <c r="A545" s="11"/>
      <c r="B545" s="11"/>
      <c r="C545" s="11"/>
      <c r="D545" s="11"/>
    </row>
    <row r="546">
      <c r="A546" s="11"/>
      <c r="B546" s="11"/>
      <c r="C546" s="11"/>
      <c r="D546" s="11"/>
    </row>
    <row r="547">
      <c r="A547" s="11"/>
      <c r="B547" s="11"/>
      <c r="C547" s="11"/>
      <c r="D547" s="11"/>
    </row>
    <row r="548">
      <c r="A548" s="11"/>
      <c r="B548" s="11"/>
      <c r="C548" s="11"/>
      <c r="D548" s="11"/>
    </row>
    <row r="549">
      <c r="A549" s="11"/>
      <c r="B549" s="11"/>
      <c r="C549" s="11"/>
      <c r="D549" s="11"/>
    </row>
    <row r="550">
      <c r="A550" s="11"/>
      <c r="B550" s="11"/>
      <c r="C550" s="11"/>
      <c r="D550" s="11"/>
    </row>
    <row r="551">
      <c r="A551" s="11"/>
      <c r="B551" s="11"/>
      <c r="C551" s="11"/>
      <c r="D551" s="11"/>
    </row>
    <row r="552">
      <c r="A552" s="11"/>
      <c r="B552" s="11"/>
      <c r="C552" s="11"/>
      <c r="D552" s="11"/>
    </row>
    <row r="553">
      <c r="A553" s="11"/>
      <c r="B553" s="11"/>
      <c r="C553" s="11"/>
      <c r="D553" s="11"/>
    </row>
    <row r="554">
      <c r="A554" s="11"/>
      <c r="B554" s="11"/>
      <c r="C554" s="11"/>
      <c r="D554" s="11"/>
    </row>
    <row r="555">
      <c r="A555" s="11"/>
      <c r="B555" s="11"/>
      <c r="C555" s="11"/>
      <c r="D555" s="11"/>
    </row>
    <row r="556">
      <c r="A556" s="11"/>
      <c r="B556" s="11"/>
      <c r="C556" s="11"/>
      <c r="D556" s="11"/>
    </row>
    <row r="557">
      <c r="A557" s="11"/>
      <c r="B557" s="11"/>
      <c r="C557" s="11"/>
      <c r="D557" s="11"/>
    </row>
    <row r="558">
      <c r="A558" s="11"/>
      <c r="B558" s="11"/>
      <c r="C558" s="11"/>
      <c r="D558" s="11"/>
    </row>
    <row r="559">
      <c r="A559" s="11"/>
      <c r="B559" s="11"/>
      <c r="C559" s="11"/>
      <c r="D559" s="11"/>
    </row>
    <row r="560">
      <c r="A560" s="11"/>
      <c r="B560" s="11"/>
      <c r="C560" s="11"/>
      <c r="D560" s="11"/>
    </row>
    <row r="561">
      <c r="A561" s="11"/>
      <c r="B561" s="11"/>
      <c r="C561" s="11"/>
      <c r="D561" s="11"/>
    </row>
    <row r="562">
      <c r="A562" s="11"/>
      <c r="B562" s="11"/>
      <c r="C562" s="11"/>
      <c r="D562" s="11"/>
    </row>
    <row r="563">
      <c r="A563" s="11"/>
      <c r="B563" s="11"/>
      <c r="C563" s="11"/>
      <c r="D563" s="11"/>
    </row>
    <row r="564">
      <c r="A564" s="11"/>
      <c r="B564" s="11"/>
      <c r="C564" s="11"/>
      <c r="D564" s="11"/>
    </row>
    <row r="565">
      <c r="A565" s="11"/>
      <c r="B565" s="11"/>
      <c r="C565" s="11"/>
      <c r="D565" s="11"/>
    </row>
    <row r="566">
      <c r="A566" s="11"/>
      <c r="B566" s="11"/>
      <c r="C566" s="11"/>
      <c r="D566" s="11"/>
    </row>
    <row r="567">
      <c r="A567" s="11"/>
      <c r="B567" s="11"/>
      <c r="C567" s="11"/>
      <c r="D567" s="11"/>
    </row>
    <row r="568">
      <c r="A568" s="11"/>
      <c r="B568" s="11"/>
      <c r="C568" s="11"/>
      <c r="D568" s="11"/>
    </row>
    <row r="569">
      <c r="A569" s="11"/>
      <c r="B569" s="11"/>
      <c r="C569" s="11"/>
      <c r="D569" s="11"/>
    </row>
    <row r="570">
      <c r="A570" s="11"/>
      <c r="B570" s="11"/>
      <c r="C570" s="11"/>
      <c r="D570" s="11"/>
    </row>
    <row r="571">
      <c r="A571" s="11"/>
      <c r="B571" s="11"/>
      <c r="C571" s="11"/>
      <c r="D571" s="11"/>
    </row>
    <row r="572">
      <c r="A572" s="11"/>
      <c r="B572" s="11"/>
      <c r="C572" s="11"/>
      <c r="D572" s="11"/>
    </row>
    <row r="573">
      <c r="A573" s="11"/>
      <c r="B573" s="11"/>
      <c r="C573" s="11"/>
      <c r="D573" s="11"/>
    </row>
    <row r="574">
      <c r="A574" s="11"/>
      <c r="B574" s="11"/>
      <c r="C574" s="11"/>
      <c r="D574" s="11"/>
    </row>
    <row r="575">
      <c r="A575" s="11"/>
      <c r="B575" s="11"/>
      <c r="C575" s="11"/>
      <c r="D575" s="11"/>
    </row>
    <row r="576">
      <c r="A576" s="11"/>
      <c r="B576" s="11"/>
      <c r="C576" s="11"/>
      <c r="D576" s="11"/>
    </row>
    <row r="577">
      <c r="A577" s="11"/>
      <c r="B577" s="11"/>
      <c r="C577" s="11"/>
      <c r="D577" s="11"/>
    </row>
    <row r="578">
      <c r="A578" s="11"/>
      <c r="B578" s="11"/>
      <c r="C578" s="11"/>
      <c r="D578" s="11"/>
    </row>
    <row r="579">
      <c r="A579" s="11"/>
      <c r="B579" s="11"/>
      <c r="C579" s="11"/>
      <c r="D579" s="11"/>
    </row>
    <row r="580">
      <c r="A580" s="11"/>
      <c r="B580" s="11"/>
      <c r="C580" s="11"/>
      <c r="D580" s="11"/>
    </row>
    <row r="581">
      <c r="A581" s="11"/>
      <c r="B581" s="11"/>
      <c r="C581" s="11"/>
      <c r="D581" s="11"/>
    </row>
    <row r="582">
      <c r="A582" s="11"/>
      <c r="B582" s="11"/>
      <c r="C582" s="11"/>
      <c r="D582" s="11"/>
    </row>
    <row r="583">
      <c r="A583" s="11"/>
      <c r="B583" s="11"/>
      <c r="C583" s="11"/>
      <c r="D583" s="11"/>
    </row>
    <row r="584">
      <c r="A584" s="11"/>
      <c r="B584" s="11"/>
      <c r="C584" s="11"/>
      <c r="D584" s="11"/>
    </row>
    <row r="585">
      <c r="A585" s="11"/>
      <c r="B585" s="11"/>
      <c r="C585" s="11"/>
      <c r="D585" s="11"/>
    </row>
    <row r="586">
      <c r="A586" s="11"/>
      <c r="B586" s="11"/>
      <c r="C586" s="11"/>
      <c r="D586" s="11"/>
    </row>
    <row r="587">
      <c r="A587" s="11"/>
      <c r="B587" s="11"/>
      <c r="C587" s="11"/>
      <c r="D587" s="11"/>
    </row>
    <row r="588">
      <c r="A588" s="11"/>
      <c r="B588" s="11"/>
      <c r="C588" s="11"/>
      <c r="D588" s="11"/>
    </row>
    <row r="589">
      <c r="A589" s="11"/>
      <c r="B589" s="11"/>
      <c r="C589" s="11"/>
      <c r="D589" s="11"/>
    </row>
    <row r="590">
      <c r="A590" s="11"/>
      <c r="B590" s="11"/>
      <c r="C590" s="11"/>
      <c r="D590" s="11"/>
    </row>
    <row r="591">
      <c r="A591" s="11"/>
      <c r="B591" s="11"/>
      <c r="C591" s="11"/>
      <c r="D591" s="11"/>
    </row>
    <row r="592">
      <c r="A592" s="11"/>
      <c r="B592" s="11"/>
      <c r="C592" s="11"/>
      <c r="D592" s="11"/>
    </row>
    <row r="593">
      <c r="A593" s="11"/>
      <c r="B593" s="11"/>
      <c r="C593" s="11"/>
      <c r="D593" s="11"/>
    </row>
    <row r="594">
      <c r="A594" s="11"/>
      <c r="B594" s="11"/>
      <c r="C594" s="11"/>
      <c r="D594" s="11"/>
    </row>
    <row r="595">
      <c r="A595" s="11"/>
      <c r="B595" s="11"/>
      <c r="C595" s="11"/>
      <c r="D595" s="11"/>
    </row>
    <row r="596">
      <c r="A596" s="11"/>
      <c r="B596" s="11"/>
      <c r="C596" s="11"/>
      <c r="D596" s="11"/>
    </row>
    <row r="597">
      <c r="A597" s="11"/>
      <c r="B597" s="11"/>
      <c r="C597" s="11"/>
      <c r="D597" s="11"/>
    </row>
    <row r="598">
      <c r="A598" s="11"/>
      <c r="B598" s="11"/>
      <c r="C598" s="11"/>
      <c r="D598" s="11"/>
    </row>
    <row r="599">
      <c r="A599" s="11"/>
      <c r="B599" s="11"/>
      <c r="C599" s="11"/>
      <c r="D599" s="11"/>
    </row>
    <row r="600">
      <c r="A600" s="11"/>
      <c r="B600" s="11"/>
      <c r="C600" s="11"/>
      <c r="D600" s="11"/>
    </row>
    <row r="601">
      <c r="A601" s="11"/>
      <c r="B601" s="11"/>
      <c r="C601" s="11"/>
      <c r="D601" s="11"/>
    </row>
    <row r="602">
      <c r="A602" s="11"/>
      <c r="B602" s="11"/>
      <c r="C602" s="11"/>
      <c r="D602" s="11"/>
    </row>
    <row r="603">
      <c r="A603" s="11"/>
      <c r="B603" s="11"/>
      <c r="C603" s="11"/>
      <c r="D603" s="11"/>
    </row>
    <row r="604">
      <c r="A604" s="11"/>
      <c r="B604" s="11"/>
      <c r="C604" s="11"/>
      <c r="D604" s="11"/>
    </row>
    <row r="605">
      <c r="A605" s="11"/>
      <c r="B605" s="11"/>
      <c r="C605" s="11"/>
      <c r="D605" s="11"/>
    </row>
    <row r="606">
      <c r="A606" s="11"/>
      <c r="B606" s="11"/>
      <c r="C606" s="11"/>
      <c r="D606" s="11"/>
    </row>
    <row r="607">
      <c r="A607" s="11"/>
      <c r="B607" s="11"/>
      <c r="C607" s="11"/>
      <c r="D607" s="11"/>
    </row>
    <row r="608">
      <c r="A608" s="11"/>
      <c r="B608" s="11"/>
      <c r="C608" s="11"/>
      <c r="D608" s="11"/>
    </row>
    <row r="609">
      <c r="A609" s="11"/>
      <c r="B609" s="11"/>
      <c r="C609" s="11"/>
      <c r="D609" s="11"/>
    </row>
    <row r="610">
      <c r="A610" s="11"/>
      <c r="B610" s="11"/>
      <c r="C610" s="11"/>
      <c r="D610" s="11"/>
    </row>
    <row r="611">
      <c r="A611" s="11"/>
      <c r="B611" s="11"/>
      <c r="C611" s="11"/>
      <c r="D611" s="11"/>
    </row>
    <row r="612">
      <c r="A612" s="11"/>
      <c r="B612" s="11"/>
      <c r="C612" s="11"/>
      <c r="D612" s="11"/>
    </row>
    <row r="613">
      <c r="A613" s="11"/>
      <c r="B613" s="11"/>
      <c r="C613" s="11"/>
      <c r="D613" s="11"/>
    </row>
    <row r="614">
      <c r="A614" s="11"/>
      <c r="B614" s="11"/>
      <c r="C614" s="11"/>
      <c r="D614" s="11"/>
    </row>
    <row r="615">
      <c r="A615" s="11"/>
      <c r="B615" s="11"/>
      <c r="C615" s="11"/>
      <c r="D615" s="11"/>
    </row>
    <row r="616">
      <c r="A616" s="11"/>
      <c r="B616" s="11"/>
      <c r="C616" s="11"/>
      <c r="D616" s="11"/>
    </row>
    <row r="617">
      <c r="A617" s="11"/>
      <c r="B617" s="11"/>
      <c r="C617" s="11"/>
      <c r="D617" s="11"/>
    </row>
    <row r="618">
      <c r="A618" s="11"/>
      <c r="B618" s="11"/>
      <c r="C618" s="11"/>
      <c r="D618" s="11"/>
    </row>
    <row r="619">
      <c r="A619" s="11"/>
      <c r="B619" s="11"/>
      <c r="C619" s="11"/>
      <c r="D619" s="11"/>
    </row>
    <row r="620">
      <c r="A620" s="11"/>
      <c r="B620" s="11"/>
      <c r="C620" s="11"/>
      <c r="D620" s="11"/>
    </row>
    <row r="621">
      <c r="A621" s="11"/>
      <c r="B621" s="11"/>
      <c r="C621" s="11"/>
      <c r="D621" s="11"/>
    </row>
    <row r="622">
      <c r="A622" s="11"/>
      <c r="B622" s="11"/>
      <c r="C622" s="11"/>
      <c r="D622" s="11"/>
    </row>
    <row r="623">
      <c r="A623" s="11"/>
      <c r="B623" s="11"/>
      <c r="C623" s="11"/>
      <c r="D623" s="11"/>
    </row>
    <row r="624">
      <c r="A624" s="11"/>
      <c r="B624" s="11"/>
      <c r="C624" s="11"/>
      <c r="D624" s="11"/>
    </row>
    <row r="625">
      <c r="A625" s="11"/>
      <c r="B625" s="11"/>
      <c r="C625" s="11"/>
      <c r="D625" s="11"/>
    </row>
    <row r="626">
      <c r="A626" s="11"/>
      <c r="B626" s="11"/>
      <c r="C626" s="11"/>
      <c r="D626" s="11"/>
    </row>
    <row r="627">
      <c r="A627" s="11"/>
      <c r="B627" s="11"/>
      <c r="C627" s="11"/>
      <c r="D627" s="11"/>
    </row>
    <row r="628">
      <c r="A628" s="11"/>
      <c r="B628" s="11"/>
      <c r="C628" s="11"/>
      <c r="D628" s="11"/>
    </row>
    <row r="629">
      <c r="A629" s="11"/>
      <c r="B629" s="11"/>
      <c r="C629" s="11"/>
      <c r="D629" s="11"/>
    </row>
    <row r="630">
      <c r="A630" s="11"/>
      <c r="B630" s="11"/>
      <c r="C630" s="11"/>
      <c r="D630" s="11"/>
    </row>
    <row r="631">
      <c r="A631" s="11"/>
      <c r="B631" s="11"/>
      <c r="C631" s="11"/>
      <c r="D631" s="11"/>
    </row>
    <row r="632">
      <c r="A632" s="11"/>
      <c r="B632" s="11"/>
      <c r="C632" s="11"/>
      <c r="D632" s="11"/>
    </row>
    <row r="633">
      <c r="A633" s="11"/>
      <c r="B633" s="11"/>
      <c r="C633" s="11"/>
      <c r="D633" s="11"/>
    </row>
    <row r="634">
      <c r="A634" s="11"/>
      <c r="B634" s="11"/>
      <c r="C634" s="11"/>
      <c r="D634" s="11"/>
    </row>
    <row r="635">
      <c r="A635" s="11"/>
      <c r="B635" s="11"/>
      <c r="C635" s="11"/>
      <c r="D635" s="11"/>
    </row>
    <row r="636">
      <c r="A636" s="11"/>
      <c r="B636" s="11"/>
      <c r="C636" s="11"/>
      <c r="D636" s="11"/>
    </row>
    <row r="637">
      <c r="A637" s="11"/>
      <c r="B637" s="11"/>
      <c r="C637" s="11"/>
      <c r="D637" s="11"/>
    </row>
    <row r="638">
      <c r="A638" s="11"/>
      <c r="B638" s="11"/>
      <c r="C638" s="11"/>
      <c r="D638" s="11"/>
    </row>
    <row r="639">
      <c r="A639" s="11"/>
      <c r="B639" s="11"/>
      <c r="C639" s="11"/>
      <c r="D639" s="11"/>
    </row>
    <row r="640">
      <c r="A640" s="11"/>
      <c r="B640" s="11"/>
      <c r="C640" s="11"/>
      <c r="D640" s="11"/>
    </row>
    <row r="641">
      <c r="A641" s="11"/>
      <c r="B641" s="11"/>
      <c r="C641" s="11"/>
      <c r="D641" s="11"/>
    </row>
    <row r="642">
      <c r="A642" s="11"/>
      <c r="B642" s="11"/>
      <c r="C642" s="11"/>
      <c r="D642" s="11"/>
    </row>
    <row r="643">
      <c r="A643" s="11"/>
      <c r="B643" s="11"/>
      <c r="C643" s="11"/>
      <c r="D643" s="11"/>
    </row>
    <row r="644">
      <c r="A644" s="11"/>
      <c r="B644" s="11"/>
      <c r="C644" s="11"/>
      <c r="D644" s="11"/>
    </row>
    <row r="645">
      <c r="A645" s="11"/>
      <c r="B645" s="11"/>
      <c r="C645" s="11"/>
      <c r="D645" s="11"/>
    </row>
    <row r="646">
      <c r="A646" s="11"/>
      <c r="B646" s="11"/>
      <c r="C646" s="11"/>
      <c r="D646" s="11"/>
    </row>
    <row r="647">
      <c r="A647" s="11"/>
      <c r="B647" s="11"/>
      <c r="C647" s="11"/>
      <c r="D647" s="11"/>
    </row>
    <row r="648">
      <c r="A648" s="11"/>
      <c r="B648" s="11"/>
      <c r="C648" s="11"/>
      <c r="D648" s="11"/>
    </row>
    <row r="649">
      <c r="A649" s="11"/>
      <c r="B649" s="11"/>
      <c r="C649" s="11"/>
      <c r="D649" s="11"/>
    </row>
    <row r="650">
      <c r="A650" s="11"/>
      <c r="B650" s="11"/>
      <c r="C650" s="11"/>
      <c r="D650" s="11"/>
    </row>
    <row r="651">
      <c r="A651" s="11"/>
      <c r="B651" s="11"/>
      <c r="C651" s="11"/>
      <c r="D651" s="11"/>
    </row>
    <row r="652">
      <c r="A652" s="11"/>
      <c r="B652" s="11"/>
      <c r="C652" s="11"/>
      <c r="D652" s="11"/>
    </row>
    <row r="653">
      <c r="A653" s="11"/>
      <c r="B653" s="11"/>
      <c r="C653" s="11"/>
      <c r="D653" s="11"/>
    </row>
    <row r="654">
      <c r="A654" s="11"/>
      <c r="B654" s="11"/>
      <c r="C654" s="11"/>
      <c r="D654" s="11"/>
    </row>
    <row r="655">
      <c r="A655" s="11"/>
      <c r="B655" s="11"/>
      <c r="C655" s="11"/>
      <c r="D655" s="11"/>
    </row>
    <row r="656">
      <c r="A656" s="11"/>
      <c r="B656" s="11"/>
      <c r="C656" s="11"/>
      <c r="D656" s="11"/>
    </row>
    <row r="657">
      <c r="A657" s="11"/>
      <c r="B657" s="11"/>
      <c r="C657" s="11"/>
      <c r="D657" s="11"/>
    </row>
    <row r="658">
      <c r="A658" s="11"/>
      <c r="B658" s="11"/>
      <c r="C658" s="11"/>
      <c r="D658" s="11"/>
    </row>
    <row r="659">
      <c r="A659" s="11"/>
      <c r="B659" s="11"/>
      <c r="C659" s="11"/>
      <c r="D659" s="11"/>
    </row>
    <row r="660">
      <c r="A660" s="11"/>
      <c r="B660" s="11"/>
      <c r="C660" s="11"/>
      <c r="D660" s="11"/>
    </row>
    <row r="661">
      <c r="A661" s="11"/>
      <c r="B661" s="11"/>
      <c r="C661" s="11"/>
      <c r="D661" s="11"/>
    </row>
    <row r="662">
      <c r="A662" s="11"/>
      <c r="B662" s="11"/>
      <c r="C662" s="11"/>
      <c r="D662" s="11"/>
    </row>
    <row r="663">
      <c r="A663" s="11"/>
      <c r="B663" s="11"/>
      <c r="C663" s="11"/>
      <c r="D663" s="11"/>
    </row>
    <row r="664">
      <c r="A664" s="11"/>
      <c r="B664" s="11"/>
      <c r="C664" s="11"/>
      <c r="D664" s="11"/>
    </row>
    <row r="665">
      <c r="A665" s="11"/>
      <c r="B665" s="11"/>
      <c r="C665" s="11"/>
      <c r="D665" s="11"/>
    </row>
    <row r="666">
      <c r="A666" s="11"/>
      <c r="B666" s="11"/>
      <c r="C666" s="11"/>
      <c r="D666" s="11"/>
    </row>
    <row r="667">
      <c r="A667" s="11"/>
      <c r="B667" s="11"/>
      <c r="C667" s="11"/>
      <c r="D667" s="11"/>
    </row>
    <row r="668">
      <c r="A668" s="11"/>
      <c r="B668" s="11"/>
      <c r="C668" s="11"/>
      <c r="D668" s="11"/>
    </row>
    <row r="669">
      <c r="A669" s="11"/>
      <c r="B669" s="11"/>
      <c r="C669" s="11"/>
      <c r="D669" s="11"/>
    </row>
    <row r="670">
      <c r="A670" s="11"/>
      <c r="B670" s="11"/>
      <c r="C670" s="11"/>
      <c r="D670" s="11"/>
    </row>
    <row r="671">
      <c r="A671" s="11"/>
      <c r="B671" s="11"/>
      <c r="C671" s="11"/>
      <c r="D671" s="11"/>
    </row>
    <row r="672">
      <c r="A672" s="11"/>
      <c r="B672" s="11"/>
      <c r="C672" s="11"/>
      <c r="D672" s="11"/>
    </row>
    <row r="673">
      <c r="A673" s="11"/>
      <c r="B673" s="11"/>
      <c r="C673" s="11"/>
      <c r="D673" s="11"/>
    </row>
    <row r="674">
      <c r="A674" s="11"/>
      <c r="B674" s="11"/>
      <c r="C674" s="11"/>
      <c r="D674" s="11"/>
    </row>
    <row r="675">
      <c r="A675" s="11"/>
      <c r="B675" s="11"/>
      <c r="C675" s="11"/>
      <c r="D675" s="11"/>
    </row>
    <row r="676">
      <c r="A676" s="11"/>
      <c r="B676" s="11"/>
      <c r="C676" s="11"/>
      <c r="D676" s="11"/>
    </row>
    <row r="677">
      <c r="A677" s="11"/>
      <c r="B677" s="11"/>
      <c r="C677" s="11"/>
      <c r="D677" s="11"/>
    </row>
    <row r="678">
      <c r="A678" s="11"/>
      <c r="B678" s="11"/>
      <c r="C678" s="11"/>
      <c r="D678" s="11"/>
    </row>
    <row r="679">
      <c r="A679" s="11"/>
      <c r="B679" s="11"/>
      <c r="C679" s="11"/>
      <c r="D679" s="11"/>
    </row>
    <row r="680">
      <c r="A680" s="11"/>
      <c r="B680" s="11"/>
      <c r="C680" s="11"/>
      <c r="D680" s="11"/>
    </row>
    <row r="681">
      <c r="A681" s="11"/>
      <c r="B681" s="11"/>
      <c r="C681" s="11"/>
      <c r="D681" s="11"/>
    </row>
    <row r="682">
      <c r="A682" s="11"/>
      <c r="B682" s="11"/>
      <c r="C682" s="11"/>
      <c r="D682" s="11"/>
    </row>
    <row r="683">
      <c r="A683" s="11"/>
      <c r="B683" s="11"/>
      <c r="C683" s="11"/>
      <c r="D683" s="11"/>
    </row>
    <row r="684">
      <c r="A684" s="11"/>
      <c r="B684" s="11"/>
      <c r="C684" s="11"/>
      <c r="D684" s="11"/>
    </row>
    <row r="685">
      <c r="A685" s="11"/>
      <c r="B685" s="11"/>
      <c r="C685" s="11"/>
      <c r="D685" s="11"/>
    </row>
    <row r="686">
      <c r="A686" s="11"/>
      <c r="B686" s="11"/>
      <c r="C686" s="11"/>
      <c r="D686" s="11"/>
    </row>
    <row r="687">
      <c r="A687" s="11"/>
      <c r="B687" s="11"/>
      <c r="C687" s="11"/>
      <c r="D687" s="11"/>
    </row>
    <row r="688">
      <c r="A688" s="11"/>
      <c r="B688" s="11"/>
      <c r="C688" s="11"/>
      <c r="D688" s="11"/>
    </row>
    <row r="689">
      <c r="A689" s="11"/>
      <c r="B689" s="11"/>
      <c r="C689" s="11"/>
      <c r="D689" s="11"/>
    </row>
    <row r="690">
      <c r="A690" s="11"/>
      <c r="B690" s="11"/>
      <c r="C690" s="11"/>
      <c r="D690" s="11"/>
    </row>
    <row r="691">
      <c r="A691" s="11"/>
      <c r="B691" s="11"/>
      <c r="C691" s="11"/>
      <c r="D691" s="11"/>
    </row>
    <row r="692">
      <c r="A692" s="11"/>
      <c r="B692" s="11"/>
      <c r="C692" s="11"/>
      <c r="D692" s="11"/>
    </row>
    <row r="693">
      <c r="A693" s="11"/>
      <c r="B693" s="11"/>
      <c r="C693" s="11"/>
      <c r="D693" s="11"/>
    </row>
    <row r="694">
      <c r="A694" s="11"/>
      <c r="B694" s="11"/>
      <c r="C694" s="11"/>
      <c r="D694" s="11"/>
    </row>
    <row r="695">
      <c r="A695" s="11"/>
      <c r="B695" s="11"/>
      <c r="C695" s="11"/>
      <c r="D695" s="11"/>
    </row>
    <row r="696">
      <c r="A696" s="11"/>
      <c r="B696" s="11"/>
      <c r="C696" s="11"/>
      <c r="D696" s="11"/>
    </row>
    <row r="697">
      <c r="A697" s="11"/>
      <c r="B697" s="11"/>
      <c r="C697" s="11"/>
      <c r="D697" s="11"/>
    </row>
    <row r="698">
      <c r="A698" s="11"/>
      <c r="B698" s="11"/>
      <c r="C698" s="11"/>
      <c r="D698" s="11"/>
    </row>
    <row r="699">
      <c r="A699" s="11"/>
      <c r="B699" s="11"/>
      <c r="C699" s="11"/>
      <c r="D699" s="11"/>
    </row>
    <row r="700">
      <c r="A700" s="11"/>
      <c r="B700" s="11"/>
      <c r="C700" s="11"/>
      <c r="D700" s="11"/>
    </row>
    <row r="701">
      <c r="A701" s="11"/>
      <c r="B701" s="11"/>
      <c r="C701" s="11"/>
      <c r="D701" s="11"/>
    </row>
    <row r="702">
      <c r="A702" s="11"/>
      <c r="B702" s="11"/>
      <c r="C702" s="11"/>
      <c r="D702" s="11"/>
    </row>
    <row r="703">
      <c r="A703" s="11"/>
      <c r="B703" s="11"/>
      <c r="C703" s="11"/>
      <c r="D703" s="11"/>
    </row>
    <row r="704">
      <c r="A704" s="11"/>
      <c r="B704" s="11"/>
      <c r="C704" s="11"/>
      <c r="D704" s="11"/>
    </row>
    <row r="705">
      <c r="A705" s="11"/>
      <c r="B705" s="11"/>
      <c r="C705" s="11"/>
      <c r="D705" s="11"/>
    </row>
    <row r="706">
      <c r="A706" s="11"/>
      <c r="B706" s="11"/>
      <c r="C706" s="11"/>
      <c r="D706" s="11"/>
    </row>
    <row r="707">
      <c r="A707" s="11"/>
      <c r="B707" s="11"/>
      <c r="C707" s="11"/>
      <c r="D707" s="11"/>
    </row>
    <row r="708">
      <c r="A708" s="11"/>
      <c r="B708" s="11"/>
      <c r="C708" s="11"/>
      <c r="D708" s="11"/>
    </row>
    <row r="709">
      <c r="A709" s="11"/>
      <c r="B709" s="11"/>
      <c r="C709" s="11"/>
      <c r="D709" s="11"/>
    </row>
    <row r="710">
      <c r="A710" s="11"/>
      <c r="B710" s="11"/>
      <c r="C710" s="11"/>
      <c r="D710" s="11"/>
    </row>
    <row r="711">
      <c r="A711" s="11"/>
      <c r="B711" s="11"/>
      <c r="C711" s="11"/>
      <c r="D711" s="11"/>
    </row>
    <row r="712">
      <c r="A712" s="11"/>
      <c r="B712" s="11"/>
      <c r="C712" s="11"/>
      <c r="D712" s="11"/>
    </row>
    <row r="713">
      <c r="A713" s="11"/>
      <c r="B713" s="11"/>
      <c r="C713" s="11"/>
      <c r="D713" s="11"/>
    </row>
    <row r="714">
      <c r="A714" s="11"/>
      <c r="B714" s="11"/>
      <c r="C714" s="11"/>
      <c r="D714" s="11"/>
    </row>
    <row r="715">
      <c r="A715" s="11"/>
      <c r="B715" s="11"/>
      <c r="C715" s="11"/>
      <c r="D715" s="11"/>
    </row>
    <row r="716">
      <c r="A716" s="11"/>
      <c r="B716" s="11"/>
      <c r="C716" s="11"/>
      <c r="D716" s="11"/>
    </row>
    <row r="717">
      <c r="A717" s="11"/>
      <c r="B717" s="11"/>
      <c r="C717" s="11"/>
      <c r="D717" s="11"/>
    </row>
    <row r="718">
      <c r="A718" s="11"/>
      <c r="B718" s="11"/>
      <c r="C718" s="11"/>
      <c r="D718" s="11"/>
    </row>
    <row r="719">
      <c r="A719" s="11"/>
      <c r="B719" s="11"/>
      <c r="C719" s="11"/>
      <c r="D719" s="11"/>
    </row>
    <row r="720">
      <c r="A720" s="11"/>
      <c r="B720" s="11"/>
      <c r="C720" s="11"/>
      <c r="D720" s="11"/>
    </row>
    <row r="721">
      <c r="A721" s="11"/>
      <c r="B721" s="11"/>
      <c r="C721" s="11"/>
      <c r="D721" s="11"/>
    </row>
    <row r="722">
      <c r="A722" s="11"/>
      <c r="B722" s="11"/>
      <c r="C722" s="11"/>
      <c r="D722" s="11"/>
    </row>
    <row r="723">
      <c r="A723" s="11"/>
      <c r="B723" s="11"/>
      <c r="C723" s="11"/>
      <c r="D723" s="11"/>
    </row>
    <row r="724">
      <c r="A724" s="11"/>
      <c r="B724" s="11"/>
      <c r="C724" s="11"/>
      <c r="D724" s="11"/>
    </row>
    <row r="725">
      <c r="A725" s="11"/>
      <c r="B725" s="11"/>
      <c r="C725" s="11"/>
      <c r="D725" s="11"/>
    </row>
    <row r="726">
      <c r="A726" s="11"/>
      <c r="B726" s="11"/>
      <c r="C726" s="11"/>
      <c r="D726" s="11"/>
    </row>
    <row r="727">
      <c r="A727" s="11"/>
      <c r="B727" s="11"/>
      <c r="C727" s="11"/>
      <c r="D727" s="11"/>
    </row>
    <row r="728">
      <c r="A728" s="11"/>
      <c r="B728" s="11"/>
      <c r="C728" s="11"/>
      <c r="D728" s="11"/>
    </row>
    <row r="729">
      <c r="A729" s="11"/>
      <c r="B729" s="11"/>
      <c r="C729" s="11"/>
      <c r="D729" s="11"/>
    </row>
    <row r="730">
      <c r="A730" s="11"/>
      <c r="B730" s="11"/>
      <c r="C730" s="11"/>
      <c r="D730" s="11"/>
    </row>
    <row r="731">
      <c r="A731" s="11"/>
      <c r="B731" s="11"/>
      <c r="C731" s="11"/>
      <c r="D731" s="11"/>
    </row>
    <row r="732">
      <c r="A732" s="11"/>
      <c r="B732" s="11"/>
      <c r="C732" s="11"/>
      <c r="D732" s="11"/>
    </row>
    <row r="733">
      <c r="A733" s="11"/>
      <c r="B733" s="11"/>
      <c r="C733" s="11"/>
      <c r="D733" s="11"/>
    </row>
    <row r="734">
      <c r="A734" s="11"/>
      <c r="B734" s="11"/>
      <c r="C734" s="11"/>
      <c r="D734" s="11"/>
    </row>
    <row r="735">
      <c r="A735" s="11"/>
      <c r="B735" s="11"/>
      <c r="C735" s="11"/>
      <c r="D735" s="11"/>
    </row>
    <row r="736">
      <c r="A736" s="11"/>
      <c r="B736" s="11"/>
      <c r="C736" s="11"/>
      <c r="D736" s="11"/>
    </row>
    <row r="737">
      <c r="A737" s="11"/>
      <c r="B737" s="11"/>
      <c r="C737" s="11"/>
      <c r="D737" s="11"/>
    </row>
    <row r="738">
      <c r="A738" s="11"/>
      <c r="B738" s="11"/>
      <c r="C738" s="11"/>
      <c r="D738" s="11"/>
    </row>
    <row r="739">
      <c r="A739" s="11"/>
      <c r="B739" s="11"/>
      <c r="C739" s="11"/>
      <c r="D739" s="11"/>
    </row>
    <row r="740">
      <c r="A740" s="11"/>
      <c r="B740" s="11"/>
      <c r="C740" s="11"/>
      <c r="D740" s="11"/>
    </row>
    <row r="741">
      <c r="A741" s="11"/>
      <c r="B741" s="11"/>
      <c r="C741" s="11"/>
      <c r="D741" s="11"/>
    </row>
    <row r="742">
      <c r="A742" s="11"/>
      <c r="B742" s="11"/>
      <c r="C742" s="11"/>
      <c r="D742" s="11"/>
    </row>
    <row r="743">
      <c r="A743" s="11"/>
      <c r="B743" s="11"/>
      <c r="C743" s="11"/>
      <c r="D743" s="11"/>
    </row>
    <row r="744">
      <c r="A744" s="11"/>
      <c r="B744" s="11"/>
      <c r="C744" s="11"/>
      <c r="D744" s="11"/>
    </row>
    <row r="745">
      <c r="A745" s="11"/>
      <c r="B745" s="11"/>
      <c r="C745" s="11"/>
      <c r="D745" s="11"/>
    </row>
    <row r="746">
      <c r="A746" s="11"/>
      <c r="B746" s="11"/>
      <c r="C746" s="11"/>
      <c r="D746" s="11"/>
    </row>
    <row r="747">
      <c r="A747" s="11"/>
      <c r="B747" s="11"/>
      <c r="C747" s="11"/>
      <c r="D747" s="11"/>
    </row>
    <row r="748">
      <c r="A748" s="11"/>
      <c r="B748" s="11"/>
      <c r="C748" s="11"/>
      <c r="D748" s="11"/>
    </row>
    <row r="749">
      <c r="A749" s="11"/>
      <c r="B749" s="11"/>
      <c r="C749" s="11"/>
      <c r="D749" s="11"/>
    </row>
    <row r="750">
      <c r="A750" s="11"/>
      <c r="B750" s="11"/>
      <c r="C750" s="11"/>
      <c r="D750" s="11"/>
    </row>
    <row r="751">
      <c r="A751" s="11"/>
      <c r="B751" s="11"/>
      <c r="C751" s="11"/>
      <c r="D751" s="11"/>
    </row>
    <row r="752">
      <c r="A752" s="11"/>
      <c r="B752" s="11"/>
      <c r="C752" s="11"/>
      <c r="D752" s="11"/>
    </row>
    <row r="753">
      <c r="A753" s="11"/>
      <c r="B753" s="11"/>
      <c r="C753" s="11"/>
      <c r="D753" s="11"/>
    </row>
    <row r="754">
      <c r="A754" s="11"/>
      <c r="B754" s="11"/>
      <c r="C754" s="11"/>
      <c r="D754" s="11"/>
    </row>
    <row r="755">
      <c r="A755" s="11"/>
      <c r="B755" s="11"/>
      <c r="C755" s="11"/>
      <c r="D755" s="11"/>
    </row>
    <row r="756">
      <c r="A756" s="11"/>
      <c r="B756" s="11"/>
      <c r="C756" s="11"/>
      <c r="D756" s="11"/>
    </row>
    <row r="757">
      <c r="A757" s="11"/>
      <c r="B757" s="11"/>
      <c r="C757" s="11"/>
      <c r="D757" s="11"/>
    </row>
    <row r="758">
      <c r="A758" s="11"/>
      <c r="B758" s="11"/>
      <c r="C758" s="11"/>
      <c r="D758" s="11"/>
    </row>
    <row r="759">
      <c r="A759" s="11"/>
      <c r="B759" s="11"/>
      <c r="C759" s="11"/>
      <c r="D759" s="11"/>
    </row>
    <row r="760">
      <c r="A760" s="11"/>
      <c r="B760" s="11"/>
      <c r="C760" s="11"/>
      <c r="D760" s="11"/>
    </row>
    <row r="761">
      <c r="A761" s="11"/>
      <c r="B761" s="11"/>
      <c r="C761" s="11"/>
      <c r="D761" s="11"/>
    </row>
    <row r="762">
      <c r="A762" s="11"/>
      <c r="B762" s="11"/>
      <c r="C762" s="11"/>
      <c r="D762" s="11"/>
    </row>
    <row r="763">
      <c r="A763" s="11"/>
      <c r="B763" s="11"/>
      <c r="C763" s="11"/>
      <c r="D763" s="11"/>
    </row>
    <row r="764">
      <c r="A764" s="11"/>
      <c r="B764" s="11"/>
      <c r="C764" s="11"/>
      <c r="D764" s="11"/>
    </row>
    <row r="765">
      <c r="A765" s="11"/>
      <c r="B765" s="11"/>
      <c r="C765" s="11"/>
      <c r="D765" s="11"/>
    </row>
    <row r="766">
      <c r="A766" s="11"/>
      <c r="B766" s="11"/>
      <c r="C766" s="11"/>
      <c r="D766" s="11"/>
    </row>
    <row r="767">
      <c r="A767" s="11"/>
      <c r="B767" s="11"/>
      <c r="C767" s="11"/>
      <c r="D767" s="11"/>
    </row>
    <row r="768">
      <c r="A768" s="11"/>
      <c r="B768" s="11"/>
      <c r="C768" s="11"/>
      <c r="D768" s="11"/>
    </row>
    <row r="769">
      <c r="A769" s="11"/>
      <c r="B769" s="11"/>
      <c r="C769" s="11"/>
      <c r="D769" s="11"/>
    </row>
    <row r="770">
      <c r="A770" s="11"/>
      <c r="B770" s="11"/>
      <c r="C770" s="11"/>
      <c r="D770" s="11"/>
    </row>
    <row r="771">
      <c r="A771" s="11"/>
      <c r="B771" s="11"/>
      <c r="C771" s="11"/>
      <c r="D771" s="11"/>
    </row>
    <row r="772">
      <c r="A772" s="11"/>
      <c r="B772" s="11"/>
      <c r="C772" s="11"/>
      <c r="D772" s="11"/>
    </row>
    <row r="773">
      <c r="A773" s="11"/>
      <c r="B773" s="11"/>
      <c r="C773" s="11"/>
      <c r="D773" s="11"/>
    </row>
    <row r="774">
      <c r="A774" s="11"/>
      <c r="B774" s="11"/>
      <c r="C774" s="11"/>
      <c r="D774" s="11"/>
    </row>
    <row r="775">
      <c r="A775" s="11"/>
      <c r="B775" s="11"/>
      <c r="C775" s="11"/>
      <c r="D775" s="11"/>
    </row>
    <row r="776">
      <c r="A776" s="11"/>
      <c r="B776" s="11"/>
      <c r="C776" s="11"/>
      <c r="D776" s="11"/>
    </row>
    <row r="777">
      <c r="A777" s="11"/>
      <c r="B777" s="11"/>
      <c r="C777" s="11"/>
      <c r="D777" s="11"/>
    </row>
    <row r="778">
      <c r="A778" s="11"/>
      <c r="B778" s="11"/>
      <c r="C778" s="11"/>
      <c r="D778" s="11"/>
    </row>
    <row r="779">
      <c r="A779" s="11"/>
      <c r="B779" s="11"/>
      <c r="C779" s="11"/>
      <c r="D779" s="11"/>
    </row>
    <row r="780">
      <c r="A780" s="11"/>
      <c r="B780" s="11"/>
      <c r="C780" s="11"/>
      <c r="D780" s="11"/>
    </row>
    <row r="781">
      <c r="A781" s="11"/>
      <c r="B781" s="11"/>
      <c r="C781" s="11"/>
      <c r="D781" s="11"/>
    </row>
    <row r="782">
      <c r="A782" s="11"/>
      <c r="B782" s="11"/>
      <c r="C782" s="11"/>
      <c r="D782" s="11"/>
    </row>
    <row r="783">
      <c r="A783" s="11"/>
      <c r="B783" s="11"/>
      <c r="C783" s="11"/>
      <c r="D783" s="11"/>
    </row>
    <row r="784">
      <c r="A784" s="11"/>
      <c r="B784" s="11"/>
      <c r="C784" s="11"/>
      <c r="D784" s="11"/>
    </row>
    <row r="785">
      <c r="A785" s="11"/>
      <c r="B785" s="11"/>
      <c r="C785" s="11"/>
      <c r="D785" s="11"/>
    </row>
    <row r="786">
      <c r="A786" s="11"/>
      <c r="B786" s="11"/>
      <c r="C786" s="11"/>
      <c r="D786" s="11"/>
    </row>
    <row r="787">
      <c r="A787" s="11"/>
      <c r="B787" s="11"/>
      <c r="C787" s="11"/>
      <c r="D787" s="11"/>
    </row>
    <row r="788">
      <c r="A788" s="11"/>
      <c r="B788" s="11"/>
      <c r="C788" s="11"/>
      <c r="D788" s="11"/>
    </row>
    <row r="789">
      <c r="A789" s="11"/>
      <c r="B789" s="11"/>
      <c r="C789" s="11"/>
      <c r="D789" s="11"/>
    </row>
    <row r="790">
      <c r="A790" s="11"/>
      <c r="B790" s="11"/>
      <c r="C790" s="11"/>
      <c r="D790" s="11"/>
    </row>
    <row r="791">
      <c r="A791" s="11"/>
      <c r="B791" s="11"/>
      <c r="C791" s="11"/>
      <c r="D791" s="11"/>
    </row>
    <row r="792">
      <c r="A792" s="11"/>
      <c r="B792" s="11"/>
      <c r="C792" s="11"/>
      <c r="D792" s="11"/>
    </row>
    <row r="793">
      <c r="A793" s="11"/>
      <c r="B793" s="11"/>
      <c r="C793" s="11"/>
      <c r="D793" s="11"/>
    </row>
    <row r="794">
      <c r="A794" s="11"/>
      <c r="B794" s="11"/>
      <c r="C794" s="11"/>
      <c r="D794" s="11"/>
    </row>
    <row r="795">
      <c r="A795" s="11"/>
      <c r="B795" s="11"/>
      <c r="C795" s="11"/>
      <c r="D795" s="11"/>
    </row>
    <row r="796">
      <c r="A796" s="11"/>
      <c r="B796" s="11"/>
      <c r="C796" s="11"/>
      <c r="D796" s="11"/>
    </row>
    <row r="797">
      <c r="A797" s="11"/>
      <c r="B797" s="11"/>
      <c r="C797" s="11"/>
      <c r="D797" s="11"/>
    </row>
    <row r="798">
      <c r="A798" s="11"/>
      <c r="B798" s="11"/>
      <c r="C798" s="11"/>
      <c r="D798" s="11"/>
    </row>
    <row r="799">
      <c r="A799" s="11"/>
      <c r="B799" s="11"/>
      <c r="C799" s="11"/>
      <c r="D799" s="11"/>
    </row>
    <row r="800">
      <c r="A800" s="11"/>
      <c r="B800" s="11"/>
      <c r="C800" s="11"/>
      <c r="D800" s="11"/>
    </row>
    <row r="801">
      <c r="A801" s="11"/>
      <c r="B801" s="11"/>
      <c r="C801" s="11"/>
      <c r="D801" s="11"/>
    </row>
    <row r="802">
      <c r="A802" s="11"/>
      <c r="B802" s="11"/>
      <c r="C802" s="11"/>
      <c r="D802" s="11"/>
    </row>
    <row r="803">
      <c r="A803" s="11"/>
      <c r="B803" s="11"/>
      <c r="C803" s="11"/>
      <c r="D803" s="11"/>
    </row>
    <row r="804">
      <c r="A804" s="11"/>
      <c r="B804" s="11"/>
      <c r="C804" s="11"/>
      <c r="D804" s="11"/>
    </row>
    <row r="805">
      <c r="A805" s="11"/>
      <c r="B805" s="11"/>
      <c r="C805" s="11"/>
      <c r="D805" s="11"/>
    </row>
    <row r="806">
      <c r="A806" s="11"/>
      <c r="B806" s="11"/>
      <c r="C806" s="11"/>
      <c r="D806" s="11"/>
    </row>
    <row r="807">
      <c r="A807" s="11"/>
      <c r="B807" s="11"/>
      <c r="C807" s="11"/>
      <c r="D807" s="11"/>
    </row>
    <row r="808">
      <c r="A808" s="11"/>
      <c r="B808" s="11"/>
      <c r="C808" s="11"/>
      <c r="D808" s="11"/>
    </row>
    <row r="809">
      <c r="A809" s="11"/>
      <c r="B809" s="11"/>
      <c r="C809" s="11"/>
      <c r="D809" s="11"/>
    </row>
    <row r="810">
      <c r="A810" s="11"/>
      <c r="B810" s="11"/>
      <c r="C810" s="11"/>
      <c r="D810" s="11"/>
    </row>
    <row r="811">
      <c r="A811" s="11"/>
      <c r="B811" s="11"/>
      <c r="C811" s="11"/>
      <c r="D811" s="11"/>
    </row>
    <row r="812">
      <c r="A812" s="11"/>
      <c r="B812" s="11"/>
      <c r="C812" s="11"/>
      <c r="D812" s="11"/>
    </row>
    <row r="813">
      <c r="A813" s="11"/>
      <c r="B813" s="11"/>
      <c r="C813" s="11"/>
      <c r="D813" s="11"/>
    </row>
    <row r="814">
      <c r="A814" s="11"/>
      <c r="B814" s="11"/>
      <c r="C814" s="11"/>
      <c r="D814" s="11"/>
    </row>
    <row r="815">
      <c r="A815" s="11"/>
      <c r="B815" s="11"/>
      <c r="C815" s="11"/>
      <c r="D815" s="11"/>
    </row>
    <row r="816">
      <c r="A816" s="11"/>
      <c r="B816" s="11"/>
      <c r="C816" s="11"/>
      <c r="D816" s="11"/>
    </row>
    <row r="817">
      <c r="A817" s="11"/>
      <c r="B817" s="11"/>
      <c r="C817" s="11"/>
      <c r="D817" s="11"/>
    </row>
    <row r="818">
      <c r="A818" s="11"/>
      <c r="B818" s="11"/>
      <c r="C818" s="11"/>
      <c r="D818" s="11"/>
    </row>
    <row r="819">
      <c r="A819" s="11"/>
      <c r="B819" s="11"/>
      <c r="C819" s="11"/>
      <c r="D819" s="11"/>
    </row>
    <row r="820">
      <c r="A820" s="11"/>
      <c r="B820" s="11"/>
      <c r="C820" s="11"/>
      <c r="D820" s="11"/>
    </row>
    <row r="821">
      <c r="A821" s="11"/>
      <c r="B821" s="11"/>
      <c r="C821" s="11"/>
      <c r="D821" s="11"/>
    </row>
    <row r="822">
      <c r="A822" s="11"/>
      <c r="B822" s="11"/>
      <c r="C822" s="11"/>
      <c r="D822" s="11"/>
    </row>
    <row r="823">
      <c r="A823" s="11"/>
      <c r="B823" s="11"/>
      <c r="C823" s="11"/>
      <c r="D823" s="11"/>
    </row>
    <row r="824">
      <c r="A824" s="11"/>
      <c r="B824" s="11"/>
      <c r="C824" s="11"/>
      <c r="D824" s="11"/>
    </row>
    <row r="825">
      <c r="A825" s="11"/>
      <c r="B825" s="11"/>
      <c r="C825" s="11"/>
      <c r="D825" s="11"/>
    </row>
    <row r="826">
      <c r="A826" s="11"/>
      <c r="B826" s="11"/>
      <c r="C826" s="11"/>
      <c r="D826" s="11"/>
    </row>
    <row r="827">
      <c r="A827" s="11"/>
      <c r="B827" s="11"/>
      <c r="C827" s="11"/>
      <c r="D827" s="11"/>
    </row>
    <row r="828">
      <c r="A828" s="11"/>
      <c r="B828" s="11"/>
      <c r="C828" s="11"/>
      <c r="D828" s="11"/>
    </row>
    <row r="829">
      <c r="A829" s="11"/>
      <c r="B829" s="11"/>
      <c r="C829" s="11"/>
      <c r="D829" s="11"/>
    </row>
    <row r="830">
      <c r="A830" s="11"/>
      <c r="B830" s="11"/>
      <c r="C830" s="11"/>
      <c r="D830" s="11"/>
    </row>
    <row r="831">
      <c r="A831" s="11"/>
      <c r="B831" s="11"/>
      <c r="C831" s="11"/>
      <c r="D831" s="11"/>
    </row>
    <row r="832">
      <c r="A832" s="11"/>
      <c r="B832" s="11"/>
      <c r="C832" s="11"/>
      <c r="D832" s="11"/>
    </row>
    <row r="833">
      <c r="A833" s="11"/>
      <c r="B833" s="11"/>
      <c r="C833" s="11"/>
      <c r="D833" s="11"/>
    </row>
    <row r="834">
      <c r="A834" s="11"/>
      <c r="B834" s="11"/>
      <c r="C834" s="11"/>
      <c r="D834" s="11"/>
    </row>
    <row r="835">
      <c r="A835" s="11"/>
      <c r="B835" s="11"/>
      <c r="C835" s="11"/>
      <c r="D835" s="11"/>
    </row>
    <row r="836">
      <c r="A836" s="11"/>
      <c r="B836" s="11"/>
      <c r="C836" s="11"/>
      <c r="D836" s="11"/>
    </row>
    <row r="837">
      <c r="A837" s="11"/>
      <c r="B837" s="11"/>
      <c r="C837" s="11"/>
      <c r="D837" s="11"/>
    </row>
    <row r="838">
      <c r="A838" s="11"/>
      <c r="B838" s="11"/>
      <c r="C838" s="11"/>
      <c r="D838" s="11"/>
    </row>
    <row r="839">
      <c r="A839" s="11"/>
      <c r="B839" s="11"/>
      <c r="C839" s="11"/>
      <c r="D839" s="11"/>
    </row>
    <row r="840">
      <c r="A840" s="11"/>
      <c r="B840" s="11"/>
      <c r="C840" s="11"/>
      <c r="D840" s="11"/>
    </row>
    <row r="841">
      <c r="A841" s="11"/>
      <c r="B841" s="11"/>
      <c r="C841" s="11"/>
      <c r="D841" s="11"/>
    </row>
    <row r="842">
      <c r="A842" s="11"/>
      <c r="B842" s="11"/>
      <c r="C842" s="11"/>
      <c r="D842" s="11"/>
    </row>
    <row r="843">
      <c r="A843" s="11"/>
      <c r="B843" s="11"/>
      <c r="C843" s="11"/>
      <c r="D843" s="11"/>
    </row>
    <row r="844">
      <c r="A844" s="11"/>
      <c r="B844" s="11"/>
      <c r="C844" s="11"/>
      <c r="D844" s="11"/>
    </row>
    <row r="845">
      <c r="A845" s="11"/>
      <c r="B845" s="11"/>
      <c r="C845" s="11"/>
      <c r="D845" s="11"/>
    </row>
    <row r="846">
      <c r="A846" s="11"/>
      <c r="B846" s="11"/>
      <c r="C846" s="11"/>
      <c r="D846" s="11"/>
    </row>
    <row r="847">
      <c r="A847" s="11"/>
      <c r="B847" s="11"/>
      <c r="C847" s="11"/>
      <c r="D847" s="11"/>
    </row>
    <row r="848">
      <c r="A848" s="11"/>
      <c r="B848" s="11"/>
      <c r="C848" s="11"/>
      <c r="D848" s="11"/>
    </row>
    <row r="849">
      <c r="A849" s="11"/>
      <c r="B849" s="11"/>
      <c r="C849" s="11"/>
      <c r="D849" s="11"/>
    </row>
    <row r="850">
      <c r="A850" s="11"/>
      <c r="B850" s="11"/>
      <c r="C850" s="11"/>
      <c r="D850" s="11"/>
    </row>
    <row r="851">
      <c r="A851" s="11"/>
      <c r="B851" s="11"/>
      <c r="C851" s="11"/>
      <c r="D851" s="11"/>
    </row>
    <row r="852">
      <c r="A852" s="11"/>
      <c r="B852" s="11"/>
      <c r="C852" s="11"/>
      <c r="D852" s="11"/>
    </row>
    <row r="853">
      <c r="A853" s="11"/>
      <c r="B853" s="11"/>
      <c r="C853" s="11"/>
      <c r="D853" s="11"/>
    </row>
    <row r="854">
      <c r="A854" s="11"/>
      <c r="B854" s="11"/>
      <c r="C854" s="11"/>
      <c r="D854" s="11"/>
    </row>
    <row r="855">
      <c r="A855" s="11"/>
      <c r="B855" s="11"/>
      <c r="C855" s="11"/>
      <c r="D855" s="11"/>
    </row>
    <row r="856">
      <c r="A856" s="11"/>
      <c r="B856" s="11"/>
      <c r="C856" s="11"/>
      <c r="D856" s="11"/>
    </row>
    <row r="857">
      <c r="A857" s="11"/>
      <c r="B857" s="11"/>
      <c r="C857" s="11"/>
      <c r="D857" s="11"/>
    </row>
    <row r="858">
      <c r="A858" s="11"/>
      <c r="B858" s="11"/>
      <c r="C858" s="11"/>
      <c r="D858" s="11"/>
    </row>
    <row r="859">
      <c r="A859" s="11"/>
      <c r="B859" s="11"/>
      <c r="C859" s="11"/>
      <c r="D859" s="11"/>
    </row>
    <row r="860">
      <c r="A860" s="11"/>
      <c r="B860" s="11"/>
      <c r="C860" s="11"/>
      <c r="D860" s="11"/>
    </row>
    <row r="861">
      <c r="A861" s="11"/>
      <c r="B861" s="11"/>
      <c r="C861" s="11"/>
      <c r="D861" s="11"/>
    </row>
    <row r="862">
      <c r="A862" s="11"/>
      <c r="B862" s="11"/>
      <c r="C862" s="11"/>
      <c r="D862" s="11"/>
    </row>
    <row r="863">
      <c r="A863" s="11"/>
      <c r="B863" s="11"/>
      <c r="C863" s="11"/>
      <c r="D863" s="11"/>
    </row>
    <row r="864">
      <c r="A864" s="11"/>
      <c r="B864" s="11"/>
      <c r="C864" s="11"/>
      <c r="D864" s="11"/>
    </row>
    <row r="865">
      <c r="A865" s="11"/>
      <c r="B865" s="11"/>
      <c r="C865" s="11"/>
      <c r="D865" s="11"/>
    </row>
    <row r="866">
      <c r="A866" s="11"/>
      <c r="B866" s="11"/>
      <c r="C866" s="11"/>
      <c r="D866" s="11"/>
    </row>
    <row r="867">
      <c r="A867" s="11"/>
      <c r="B867" s="11"/>
      <c r="C867" s="11"/>
      <c r="D867" s="11"/>
    </row>
    <row r="868">
      <c r="A868" s="11"/>
      <c r="B868" s="11"/>
      <c r="C868" s="11"/>
      <c r="D868" s="11"/>
    </row>
    <row r="869">
      <c r="A869" s="11"/>
      <c r="B869" s="11"/>
      <c r="C869" s="11"/>
      <c r="D869" s="11"/>
    </row>
    <row r="870">
      <c r="A870" s="11"/>
      <c r="B870" s="11"/>
      <c r="C870" s="11"/>
      <c r="D870" s="11"/>
    </row>
    <row r="871">
      <c r="A871" s="11"/>
      <c r="B871" s="11"/>
      <c r="C871" s="11"/>
      <c r="D871" s="11"/>
    </row>
    <row r="872">
      <c r="A872" s="11"/>
      <c r="B872" s="11"/>
      <c r="C872" s="11"/>
      <c r="D872" s="11"/>
    </row>
    <row r="873">
      <c r="A873" s="11"/>
      <c r="B873" s="11"/>
      <c r="C873" s="11"/>
      <c r="D873" s="11"/>
    </row>
    <row r="874">
      <c r="A874" s="11"/>
      <c r="B874" s="11"/>
      <c r="C874" s="11"/>
      <c r="D874" s="11"/>
    </row>
    <row r="875">
      <c r="A875" s="11"/>
      <c r="B875" s="11"/>
      <c r="C875" s="11"/>
      <c r="D875" s="11"/>
    </row>
    <row r="876">
      <c r="A876" s="11"/>
      <c r="B876" s="11"/>
      <c r="C876" s="11"/>
      <c r="D876" s="11"/>
    </row>
    <row r="877">
      <c r="A877" s="11"/>
      <c r="B877" s="11"/>
      <c r="C877" s="11"/>
      <c r="D877" s="11"/>
    </row>
    <row r="878">
      <c r="A878" s="11"/>
      <c r="B878" s="11"/>
      <c r="C878" s="11"/>
      <c r="D878" s="11"/>
    </row>
    <row r="879">
      <c r="A879" s="11"/>
      <c r="B879" s="11"/>
      <c r="C879" s="11"/>
      <c r="D879" s="11"/>
    </row>
    <row r="880">
      <c r="A880" s="11"/>
      <c r="B880" s="11"/>
      <c r="C880" s="11"/>
      <c r="D880" s="11"/>
    </row>
    <row r="881">
      <c r="A881" s="11"/>
      <c r="B881" s="11"/>
      <c r="C881" s="11"/>
      <c r="D881" s="11"/>
    </row>
    <row r="882">
      <c r="A882" s="11"/>
      <c r="B882" s="11"/>
      <c r="C882" s="11"/>
      <c r="D882" s="11"/>
    </row>
    <row r="883">
      <c r="A883" s="11"/>
      <c r="B883" s="11"/>
      <c r="C883" s="11"/>
      <c r="D883" s="11"/>
    </row>
    <row r="884">
      <c r="A884" s="11"/>
      <c r="B884" s="11"/>
      <c r="C884" s="11"/>
      <c r="D884" s="11"/>
    </row>
    <row r="885">
      <c r="A885" s="11"/>
      <c r="B885" s="11"/>
      <c r="C885" s="11"/>
      <c r="D885" s="11"/>
    </row>
    <row r="886">
      <c r="A886" s="11"/>
      <c r="B886" s="11"/>
      <c r="C886" s="11"/>
      <c r="D886" s="11"/>
    </row>
    <row r="887">
      <c r="A887" s="11"/>
      <c r="B887" s="11"/>
      <c r="C887" s="11"/>
      <c r="D887" s="11"/>
    </row>
    <row r="888">
      <c r="A888" s="11"/>
      <c r="B888" s="11"/>
      <c r="C888" s="11"/>
      <c r="D888" s="11"/>
    </row>
    <row r="889">
      <c r="A889" s="11"/>
      <c r="B889" s="11"/>
      <c r="C889" s="11"/>
      <c r="D889" s="11"/>
    </row>
    <row r="890">
      <c r="A890" s="11"/>
      <c r="B890" s="11"/>
      <c r="C890" s="11"/>
      <c r="D890" s="11"/>
    </row>
    <row r="891">
      <c r="A891" s="11"/>
      <c r="B891" s="11"/>
      <c r="C891" s="11"/>
      <c r="D891" s="11"/>
    </row>
    <row r="892">
      <c r="A892" s="11"/>
      <c r="B892" s="11"/>
      <c r="C892" s="11"/>
      <c r="D892" s="11"/>
    </row>
    <row r="893">
      <c r="A893" s="11"/>
      <c r="B893" s="11"/>
      <c r="C893" s="11"/>
      <c r="D893" s="11"/>
    </row>
    <row r="894">
      <c r="A894" s="11"/>
      <c r="B894" s="11"/>
      <c r="C894" s="11"/>
      <c r="D894" s="11"/>
    </row>
    <row r="895">
      <c r="A895" s="11"/>
      <c r="B895" s="11"/>
      <c r="C895" s="11"/>
      <c r="D895" s="11"/>
    </row>
    <row r="896">
      <c r="A896" s="11"/>
      <c r="B896" s="11"/>
      <c r="C896" s="11"/>
      <c r="D896" s="11"/>
    </row>
    <row r="897">
      <c r="A897" s="11"/>
      <c r="B897" s="11"/>
      <c r="C897" s="11"/>
      <c r="D897" s="11"/>
    </row>
    <row r="898">
      <c r="A898" s="11"/>
      <c r="B898" s="11"/>
      <c r="C898" s="11"/>
      <c r="D898" s="11"/>
    </row>
    <row r="899">
      <c r="A899" s="11"/>
      <c r="B899" s="11"/>
      <c r="C899" s="11"/>
      <c r="D899" s="11"/>
    </row>
    <row r="900">
      <c r="A900" s="11"/>
      <c r="B900" s="11"/>
      <c r="C900" s="11"/>
      <c r="D900" s="11"/>
    </row>
    <row r="901">
      <c r="A901" s="11"/>
      <c r="B901" s="11"/>
      <c r="C901" s="11"/>
      <c r="D901" s="11"/>
    </row>
    <row r="902">
      <c r="A902" s="11"/>
      <c r="B902" s="11"/>
      <c r="C902" s="11"/>
      <c r="D902" s="11"/>
    </row>
    <row r="903">
      <c r="A903" s="11"/>
      <c r="B903" s="11"/>
      <c r="C903" s="11"/>
      <c r="D903" s="11"/>
    </row>
    <row r="904">
      <c r="A904" s="11"/>
      <c r="B904" s="11"/>
      <c r="C904" s="11"/>
      <c r="D904" s="11"/>
    </row>
    <row r="905">
      <c r="A905" s="11"/>
      <c r="B905" s="11"/>
      <c r="C905" s="11"/>
      <c r="D905" s="11"/>
    </row>
    <row r="906">
      <c r="A906" s="11"/>
      <c r="B906" s="11"/>
      <c r="C906" s="11"/>
      <c r="D906" s="11"/>
    </row>
    <row r="907">
      <c r="A907" s="11"/>
      <c r="B907" s="11"/>
      <c r="C907" s="11"/>
      <c r="D907" s="11"/>
    </row>
    <row r="908">
      <c r="A908" s="11"/>
      <c r="B908" s="11"/>
      <c r="C908" s="11"/>
      <c r="D908" s="11"/>
    </row>
    <row r="909">
      <c r="A909" s="11"/>
      <c r="B909" s="11"/>
      <c r="C909" s="11"/>
      <c r="D909" s="11"/>
    </row>
    <row r="910">
      <c r="A910" s="11"/>
      <c r="B910" s="11"/>
      <c r="C910" s="11"/>
      <c r="D910" s="11"/>
    </row>
    <row r="911">
      <c r="A911" s="11"/>
      <c r="B911" s="11"/>
      <c r="C911" s="11"/>
      <c r="D911" s="11"/>
    </row>
    <row r="912">
      <c r="A912" s="11"/>
      <c r="B912" s="11"/>
      <c r="C912" s="11"/>
      <c r="D912" s="11"/>
    </row>
    <row r="913">
      <c r="A913" s="11"/>
      <c r="B913" s="11"/>
      <c r="C913" s="11"/>
      <c r="D913" s="11"/>
    </row>
    <row r="914">
      <c r="A914" s="11"/>
      <c r="B914" s="11"/>
      <c r="C914" s="11"/>
      <c r="D914" s="11"/>
    </row>
    <row r="915">
      <c r="A915" s="11"/>
      <c r="B915" s="11"/>
      <c r="C915" s="11"/>
      <c r="D915" s="11"/>
    </row>
    <row r="916">
      <c r="A916" s="11"/>
      <c r="B916" s="11"/>
      <c r="C916" s="11"/>
      <c r="D916" s="11"/>
    </row>
    <row r="917">
      <c r="A917" s="11"/>
      <c r="B917" s="11"/>
      <c r="C917" s="11"/>
      <c r="D917" s="11"/>
    </row>
    <row r="918">
      <c r="A918" s="11"/>
      <c r="B918" s="11"/>
      <c r="C918" s="11"/>
      <c r="D918" s="11"/>
    </row>
    <row r="919">
      <c r="A919" s="11"/>
      <c r="B919" s="11"/>
      <c r="C919" s="11"/>
      <c r="D919" s="11"/>
    </row>
    <row r="920">
      <c r="A920" s="11"/>
      <c r="B920" s="11"/>
      <c r="C920" s="11"/>
      <c r="D920" s="11"/>
    </row>
    <row r="921">
      <c r="A921" s="11"/>
      <c r="B921" s="11"/>
      <c r="C921" s="11"/>
      <c r="D921" s="11"/>
    </row>
    <row r="922">
      <c r="A922" s="11"/>
      <c r="B922" s="11"/>
      <c r="C922" s="11"/>
      <c r="D922" s="11"/>
    </row>
    <row r="923">
      <c r="A923" s="11"/>
      <c r="B923" s="11"/>
      <c r="C923" s="11"/>
      <c r="D923" s="11"/>
    </row>
    <row r="924">
      <c r="A924" s="11"/>
      <c r="B924" s="11"/>
      <c r="C924" s="11"/>
      <c r="D924" s="11"/>
    </row>
    <row r="925">
      <c r="A925" s="11"/>
      <c r="B925" s="11"/>
      <c r="C925" s="11"/>
      <c r="D925" s="11"/>
    </row>
    <row r="926">
      <c r="A926" s="11"/>
      <c r="B926" s="11"/>
      <c r="C926" s="11"/>
      <c r="D926" s="11"/>
    </row>
    <row r="927">
      <c r="A927" s="11"/>
      <c r="B927" s="11"/>
      <c r="C927" s="11"/>
      <c r="D927" s="11"/>
    </row>
    <row r="928">
      <c r="A928" s="11"/>
      <c r="B928" s="11"/>
      <c r="C928" s="11"/>
      <c r="D928" s="11"/>
    </row>
    <row r="929">
      <c r="A929" s="11"/>
      <c r="B929" s="11"/>
      <c r="C929" s="11"/>
      <c r="D929" s="11"/>
    </row>
    <row r="930">
      <c r="A930" s="11"/>
      <c r="B930" s="11"/>
      <c r="C930" s="11"/>
      <c r="D930" s="11"/>
    </row>
    <row r="931">
      <c r="A931" s="11"/>
      <c r="B931" s="11"/>
      <c r="C931" s="11"/>
      <c r="D931" s="11"/>
    </row>
    <row r="932">
      <c r="A932" s="11"/>
      <c r="B932" s="11"/>
      <c r="C932" s="11"/>
      <c r="D932" s="11"/>
    </row>
    <row r="933">
      <c r="A933" s="11"/>
      <c r="B933" s="11"/>
      <c r="C933" s="11"/>
      <c r="D933" s="11"/>
    </row>
    <row r="934">
      <c r="A934" s="11"/>
      <c r="B934" s="11"/>
      <c r="C934" s="11"/>
      <c r="D934" s="11"/>
    </row>
    <row r="935">
      <c r="A935" s="11"/>
      <c r="B935" s="11"/>
      <c r="C935" s="11"/>
      <c r="D935" s="11"/>
    </row>
    <row r="936">
      <c r="A936" s="11"/>
      <c r="B936" s="11"/>
      <c r="C936" s="11"/>
      <c r="D936" s="11"/>
    </row>
    <row r="937">
      <c r="A937" s="11"/>
      <c r="B937" s="11"/>
      <c r="C937" s="11"/>
      <c r="D937" s="11"/>
    </row>
    <row r="938">
      <c r="A938" s="11"/>
      <c r="B938" s="11"/>
      <c r="C938" s="11"/>
      <c r="D938" s="11"/>
    </row>
    <row r="939">
      <c r="A939" s="11"/>
      <c r="B939" s="11"/>
      <c r="C939" s="11"/>
      <c r="D939" s="11"/>
    </row>
    <row r="940">
      <c r="A940" s="11"/>
      <c r="B940" s="11"/>
      <c r="C940" s="11"/>
      <c r="D940" s="11"/>
    </row>
    <row r="941">
      <c r="A941" s="11"/>
      <c r="B941" s="11"/>
      <c r="C941" s="11"/>
      <c r="D941" s="11"/>
    </row>
    <row r="942">
      <c r="A942" s="11"/>
      <c r="B942" s="11"/>
      <c r="C942" s="11"/>
      <c r="D942" s="11"/>
    </row>
    <row r="943">
      <c r="A943" s="11"/>
      <c r="B943" s="11"/>
      <c r="C943" s="11"/>
      <c r="D943" s="11"/>
    </row>
    <row r="944">
      <c r="A944" s="11"/>
      <c r="B944" s="11"/>
      <c r="C944" s="11"/>
      <c r="D944" s="11"/>
    </row>
    <row r="945">
      <c r="A945" s="11"/>
      <c r="B945" s="11"/>
      <c r="C945" s="11"/>
      <c r="D945" s="11"/>
    </row>
    <row r="946">
      <c r="A946" s="11"/>
      <c r="B946" s="11"/>
      <c r="C946" s="11"/>
      <c r="D946" s="11"/>
    </row>
    <row r="947">
      <c r="A947" s="11"/>
      <c r="B947" s="11"/>
      <c r="C947" s="11"/>
      <c r="D947" s="11"/>
    </row>
    <row r="948">
      <c r="A948" s="11"/>
      <c r="B948" s="11"/>
      <c r="C948" s="11"/>
      <c r="D948" s="11"/>
    </row>
    <row r="949">
      <c r="A949" s="11"/>
      <c r="B949" s="11"/>
      <c r="C949" s="11"/>
      <c r="D949" s="11"/>
    </row>
    <row r="950">
      <c r="A950" s="11"/>
      <c r="B950" s="11"/>
      <c r="C950" s="11"/>
      <c r="D950" s="11"/>
    </row>
    <row r="951">
      <c r="A951" s="11"/>
      <c r="B951" s="11"/>
      <c r="C951" s="11"/>
      <c r="D951" s="11"/>
    </row>
    <row r="952">
      <c r="A952" s="11"/>
      <c r="B952" s="11"/>
      <c r="C952" s="11"/>
      <c r="D952" s="11"/>
    </row>
    <row r="953">
      <c r="A953" s="11"/>
      <c r="B953" s="11"/>
      <c r="C953" s="11"/>
      <c r="D953" s="11"/>
    </row>
    <row r="954">
      <c r="A954" s="11"/>
      <c r="B954" s="11"/>
      <c r="C954" s="11"/>
      <c r="D954" s="11"/>
    </row>
    <row r="955">
      <c r="A955" s="11"/>
      <c r="B955" s="11"/>
      <c r="C955" s="11"/>
      <c r="D955" s="11"/>
    </row>
    <row r="956">
      <c r="A956" s="11"/>
      <c r="B956" s="11"/>
      <c r="C956" s="11"/>
      <c r="D956" s="11"/>
    </row>
    <row r="957">
      <c r="A957" s="11"/>
      <c r="B957" s="11"/>
      <c r="C957" s="11"/>
      <c r="D957" s="11"/>
    </row>
    <row r="958">
      <c r="A958" s="11"/>
      <c r="B958" s="11"/>
      <c r="C958" s="11"/>
      <c r="D958" s="11"/>
    </row>
    <row r="959">
      <c r="A959" s="11"/>
      <c r="B959" s="11"/>
      <c r="C959" s="11"/>
      <c r="D959" s="11"/>
    </row>
    <row r="960">
      <c r="A960" s="11"/>
      <c r="B960" s="11"/>
      <c r="C960" s="11"/>
      <c r="D960" s="11"/>
    </row>
    <row r="961">
      <c r="A961" s="11"/>
      <c r="B961" s="11"/>
      <c r="C961" s="11"/>
      <c r="D961" s="11"/>
    </row>
    <row r="962">
      <c r="A962" s="11"/>
      <c r="B962" s="11"/>
      <c r="C962" s="11"/>
      <c r="D962" s="11"/>
    </row>
    <row r="963">
      <c r="A963" s="11"/>
      <c r="B963" s="11"/>
      <c r="C963" s="11"/>
      <c r="D963" s="11"/>
    </row>
    <row r="964">
      <c r="A964" s="11"/>
      <c r="B964" s="11"/>
      <c r="C964" s="11"/>
      <c r="D964" s="11"/>
    </row>
    <row r="965">
      <c r="A965" s="11"/>
      <c r="B965" s="11"/>
      <c r="C965" s="11"/>
      <c r="D965" s="11"/>
    </row>
    <row r="966">
      <c r="A966" s="11"/>
      <c r="B966" s="11"/>
      <c r="C966" s="11"/>
      <c r="D966" s="11"/>
    </row>
    <row r="967">
      <c r="A967" s="11"/>
      <c r="B967" s="11"/>
      <c r="C967" s="11"/>
      <c r="D967" s="11"/>
    </row>
    <row r="968">
      <c r="A968" s="11"/>
      <c r="B968" s="11"/>
      <c r="C968" s="11"/>
      <c r="D968" s="11"/>
    </row>
    <row r="969">
      <c r="A969" s="11"/>
      <c r="B969" s="11"/>
      <c r="C969" s="11"/>
      <c r="D969" s="11"/>
    </row>
    <row r="970">
      <c r="A970" s="11"/>
      <c r="B970" s="11"/>
      <c r="C970" s="11"/>
      <c r="D970" s="11"/>
    </row>
    <row r="971">
      <c r="A971" s="11"/>
      <c r="B971" s="11"/>
      <c r="C971" s="11"/>
      <c r="D971" s="11"/>
    </row>
    <row r="972">
      <c r="A972" s="11"/>
      <c r="B972" s="11"/>
      <c r="C972" s="11"/>
      <c r="D972" s="11"/>
    </row>
    <row r="973">
      <c r="A973" s="11"/>
      <c r="B973" s="11"/>
      <c r="C973" s="11"/>
      <c r="D973" s="11"/>
    </row>
    <row r="974">
      <c r="A974" s="11"/>
      <c r="B974" s="11"/>
      <c r="C974" s="11"/>
      <c r="D974" s="11"/>
    </row>
    <row r="975">
      <c r="A975" s="11"/>
      <c r="B975" s="11"/>
      <c r="C975" s="11"/>
      <c r="D975" s="11"/>
    </row>
    <row r="976">
      <c r="A976" s="11"/>
      <c r="B976" s="11"/>
      <c r="C976" s="11"/>
      <c r="D976" s="11"/>
    </row>
    <row r="977">
      <c r="A977" s="11"/>
      <c r="B977" s="11"/>
      <c r="C977" s="11"/>
      <c r="D977" s="11"/>
    </row>
    <row r="978">
      <c r="A978" s="11"/>
      <c r="B978" s="11"/>
      <c r="C978" s="11"/>
      <c r="D978" s="11"/>
    </row>
    <row r="979">
      <c r="A979" s="11"/>
      <c r="B979" s="11"/>
      <c r="C979" s="11"/>
      <c r="D979" s="11"/>
    </row>
    <row r="980">
      <c r="A980" s="11"/>
      <c r="B980" s="11"/>
      <c r="C980" s="11"/>
      <c r="D980" s="11"/>
    </row>
    <row r="981">
      <c r="A981" s="11"/>
      <c r="B981" s="11"/>
      <c r="C981" s="11"/>
      <c r="D981" s="11"/>
    </row>
    <row r="982">
      <c r="A982" s="11"/>
      <c r="B982" s="11"/>
      <c r="C982" s="11"/>
      <c r="D982" s="11"/>
    </row>
    <row r="983">
      <c r="A983" s="11"/>
      <c r="B983" s="11"/>
      <c r="C983" s="11"/>
      <c r="D983" s="11"/>
    </row>
    <row r="984">
      <c r="A984" s="11"/>
      <c r="B984" s="11"/>
      <c r="C984" s="11"/>
      <c r="D984" s="11"/>
    </row>
    <row r="985">
      <c r="A985" s="11"/>
      <c r="B985" s="11"/>
      <c r="C985" s="11"/>
      <c r="D985" s="11"/>
    </row>
    <row r="986">
      <c r="A986" s="11"/>
      <c r="B986" s="11"/>
      <c r="C986" s="11"/>
      <c r="D986" s="11"/>
    </row>
    <row r="987">
      <c r="A987" s="11"/>
      <c r="B987" s="11"/>
      <c r="C987" s="11"/>
      <c r="D987" s="11"/>
    </row>
    <row r="988">
      <c r="A988" s="11"/>
      <c r="B988" s="11"/>
      <c r="C988" s="11"/>
      <c r="D988" s="11"/>
    </row>
    <row r="989">
      <c r="A989" s="11"/>
      <c r="B989" s="11"/>
      <c r="C989" s="11"/>
      <c r="D989" s="11"/>
    </row>
    <row r="990">
      <c r="A990" s="11"/>
      <c r="B990" s="11"/>
      <c r="C990" s="11"/>
      <c r="D990" s="11"/>
    </row>
    <row r="991">
      <c r="A991" s="11"/>
      <c r="B991" s="11"/>
      <c r="C991" s="11"/>
      <c r="D991" s="11"/>
    </row>
    <row r="992">
      <c r="A992" s="11"/>
      <c r="B992" s="11"/>
      <c r="C992" s="11"/>
      <c r="D992" s="11"/>
    </row>
    <row r="993">
      <c r="A993" s="11"/>
      <c r="B993" s="11"/>
      <c r="C993" s="11"/>
      <c r="D993" s="11"/>
    </row>
    <row r="994">
      <c r="A994" s="11"/>
      <c r="B994" s="11"/>
      <c r="C994" s="11"/>
      <c r="D994" s="11"/>
    </row>
    <row r="995">
      <c r="A995" s="11"/>
      <c r="B995" s="11"/>
      <c r="C995" s="11"/>
      <c r="D995" s="11"/>
    </row>
    <row r="996">
      <c r="A996" s="11"/>
      <c r="B996" s="11"/>
      <c r="C996" s="11"/>
      <c r="D996" s="11"/>
    </row>
    <row r="997">
      <c r="A997" s="11"/>
      <c r="B997" s="11"/>
      <c r="C997" s="11"/>
      <c r="D997" s="11"/>
    </row>
    <row r="998">
      <c r="A998" s="11"/>
      <c r="B998" s="11"/>
      <c r="C998" s="11"/>
      <c r="D998" s="11"/>
    </row>
    <row r="999">
      <c r="A999" s="11"/>
      <c r="B999" s="11"/>
      <c r="C999" s="11"/>
      <c r="D999" s="11"/>
    </row>
    <row r="1000">
      <c r="A1000" s="11"/>
      <c r="B1000" s="11"/>
      <c r="C1000" s="11"/>
      <c r="D1000" s="11"/>
    </row>
    <row r="1001">
      <c r="A1001" s="11"/>
      <c r="B1001" s="11"/>
      <c r="C1001" s="11"/>
      <c r="D1001" s="11"/>
    </row>
    <row r="1002">
      <c r="A1002" s="11"/>
      <c r="B1002" s="11"/>
      <c r="C1002" s="11"/>
      <c r="D1002" s="11"/>
    </row>
    <row r="1003">
      <c r="A1003" s="11"/>
      <c r="B1003" s="11"/>
      <c r="C1003" s="11"/>
      <c r="D1003" s="11"/>
    </row>
    <row r="1004">
      <c r="A1004" s="11"/>
      <c r="B1004" s="11"/>
      <c r="C1004" s="11"/>
      <c r="D1004" s="11"/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location=":~:text=In%20fiscal%20year%202022%2C%2081,4%20are%20classified%20as%20attainment." ref="D11"/>
    <hyperlink r:id="rId10" ref="D12"/>
    <hyperlink r:id="rId11" ref="D13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14" width="12.0"/>
    <col hidden="1" min="17" max="17" width="12.63"/>
  </cols>
  <sheetData>
    <row r="1">
      <c r="J1" s="2">
        <v>1.0</v>
      </c>
      <c r="K1" s="2" t="s">
        <v>32</v>
      </c>
    </row>
    <row r="2" ht="22.5" customHeight="1">
      <c r="B2" s="12" t="s">
        <v>33</v>
      </c>
      <c r="J2" s="2">
        <v>2.0</v>
      </c>
      <c r="K2" s="2" t="s">
        <v>34</v>
      </c>
    </row>
    <row r="3" ht="22.5" customHeight="1">
      <c r="B3" s="13" t="s">
        <v>35</v>
      </c>
      <c r="J3" s="2">
        <v>3.0</v>
      </c>
      <c r="K3" s="2" t="s">
        <v>36</v>
      </c>
    </row>
    <row r="4">
      <c r="J4" s="2">
        <v>4.0</v>
      </c>
      <c r="K4" s="2" t="s">
        <v>37</v>
      </c>
    </row>
    <row r="5">
      <c r="J5" s="2">
        <v>5.0</v>
      </c>
      <c r="K5" s="2" t="s">
        <v>38</v>
      </c>
    </row>
    <row r="6">
      <c r="B6" s="14" t="s">
        <v>39</v>
      </c>
      <c r="C6" s="15" t="s">
        <v>3</v>
      </c>
      <c r="D6" s="15" t="s">
        <v>40</v>
      </c>
      <c r="E6" s="15" t="s">
        <v>41</v>
      </c>
      <c r="F6" s="15" t="s">
        <v>42</v>
      </c>
      <c r="G6" s="15" t="s">
        <v>43</v>
      </c>
      <c r="H6" s="15" t="s">
        <v>44</v>
      </c>
      <c r="I6" s="15" t="s">
        <v>45</v>
      </c>
      <c r="J6" s="15" t="s">
        <v>46</v>
      </c>
      <c r="K6" s="15" t="s">
        <v>47</v>
      </c>
      <c r="L6" s="15" t="s">
        <v>48</v>
      </c>
      <c r="M6" s="16" t="s">
        <v>49</v>
      </c>
      <c r="N6" s="17"/>
      <c r="Q6" s="2" t="s">
        <v>50</v>
      </c>
    </row>
    <row r="7">
      <c r="A7" s="18" t="s">
        <v>51</v>
      </c>
      <c r="B7" s="19" t="s">
        <v>52</v>
      </c>
      <c r="C7" s="20">
        <v>38.32598534</v>
      </c>
      <c r="D7" s="20">
        <v>4.524444469</v>
      </c>
      <c r="E7" s="20">
        <v>7.295176265</v>
      </c>
      <c r="F7" s="21">
        <v>1411.1</v>
      </c>
      <c r="G7" s="20">
        <v>6.577267987</v>
      </c>
      <c r="H7" s="21">
        <v>5.0</v>
      </c>
      <c r="I7" s="22">
        <f t="shared" ref="I7:I32" si="1">C7/Q7</f>
        <v>0.48838211</v>
      </c>
      <c r="J7" s="21">
        <v>16.9528</v>
      </c>
      <c r="K7" s="21">
        <v>3.0</v>
      </c>
      <c r="L7" s="23">
        <v>0.274</v>
      </c>
      <c r="M7" s="24">
        <v>0.001920329</v>
      </c>
      <c r="N7" s="17"/>
      <c r="Q7" s="2">
        <v>78.475408</v>
      </c>
    </row>
    <row r="8">
      <c r="B8" s="19" t="s">
        <v>53</v>
      </c>
      <c r="C8" s="20">
        <v>36.56051581</v>
      </c>
      <c r="D8" s="20">
        <v>4.567703707</v>
      </c>
      <c r="E8" s="20">
        <v>7.402548465</v>
      </c>
      <c r="F8" s="21">
        <v>1440.8</v>
      </c>
      <c r="G8" s="20">
        <v>5.801627385</v>
      </c>
      <c r="H8" s="21">
        <v>3.0</v>
      </c>
      <c r="I8" s="22">
        <f t="shared" si="1"/>
        <v>0.6266640848</v>
      </c>
      <c r="J8" s="21">
        <v>0.0596</v>
      </c>
      <c r="K8" s="21">
        <v>4.0</v>
      </c>
      <c r="L8" s="23">
        <v>0.259</v>
      </c>
      <c r="M8" s="24">
        <v>0.0</v>
      </c>
      <c r="N8" s="17"/>
      <c r="Q8" s="2">
        <v>58.341489</v>
      </c>
    </row>
    <row r="9">
      <c r="B9" s="19" t="s">
        <v>54</v>
      </c>
      <c r="C9" s="20">
        <v>67.08348951</v>
      </c>
      <c r="D9" s="20">
        <v>4.482404077</v>
      </c>
      <c r="E9" s="20">
        <v>12.8815501</v>
      </c>
      <c r="F9" s="21">
        <v>1428.7</v>
      </c>
      <c r="G9" s="20">
        <v>6.298719772</v>
      </c>
      <c r="H9" s="21">
        <v>1.0</v>
      </c>
      <c r="I9" s="22">
        <f t="shared" si="1"/>
        <v>0.526176706</v>
      </c>
      <c r="J9" s="21">
        <v>0.9231</v>
      </c>
      <c r="K9" s="21">
        <v>3.0</v>
      </c>
      <c r="L9" s="23">
        <v>0.153</v>
      </c>
      <c r="M9" s="24">
        <v>0.0</v>
      </c>
      <c r="N9" s="17"/>
      <c r="Q9" s="2">
        <v>127.492321</v>
      </c>
    </row>
    <row r="10">
      <c r="B10" s="19" t="s">
        <v>55</v>
      </c>
      <c r="C10" s="20">
        <f>0.0000125016+208.0611974</f>
        <v>208.0612099</v>
      </c>
      <c r="D10" s="20">
        <v>4.658385483</v>
      </c>
      <c r="E10" s="20">
        <v>9.312506124</v>
      </c>
      <c r="F10" s="21">
        <v>1458.4</v>
      </c>
      <c r="G10" s="20">
        <v>4.636997478</v>
      </c>
      <c r="H10" s="21">
        <v>4.0</v>
      </c>
      <c r="I10" s="22">
        <f t="shared" si="1"/>
        <v>0.940108543</v>
      </c>
      <c r="J10" s="21">
        <v>0.0063</v>
      </c>
      <c r="K10" s="21">
        <v>4.0</v>
      </c>
      <c r="L10" s="23">
        <v>0.271</v>
      </c>
      <c r="M10" s="25">
        <v>2.38114E-5</v>
      </c>
      <c r="N10" s="17"/>
      <c r="Q10" s="2">
        <v>221.316157</v>
      </c>
    </row>
    <row r="11">
      <c r="B11" s="19" t="s">
        <v>56</v>
      </c>
      <c r="C11" s="20">
        <v>173.091571</v>
      </c>
      <c r="D11" s="20">
        <v>4.379773548</v>
      </c>
      <c r="E11" s="20">
        <v>11.02771931</v>
      </c>
      <c r="F11" s="21">
        <v>1352.5</v>
      </c>
      <c r="G11" s="20">
        <v>9.799539489</v>
      </c>
      <c r="H11" s="21">
        <v>5.0</v>
      </c>
      <c r="I11" s="22">
        <f t="shared" si="1"/>
        <v>0.4825020515</v>
      </c>
      <c r="J11" s="21">
        <v>32.0794</v>
      </c>
      <c r="K11" s="21">
        <v>1.0</v>
      </c>
      <c r="L11" s="23">
        <v>0.16</v>
      </c>
      <c r="M11" s="24">
        <v>0.240993536</v>
      </c>
      <c r="N11" s="17"/>
      <c r="Q11" s="2">
        <v>358.737482</v>
      </c>
    </row>
    <row r="12">
      <c r="B12" s="19" t="s">
        <v>57</v>
      </c>
      <c r="C12" s="20">
        <v>144.2715267</v>
      </c>
      <c r="D12" s="20">
        <v>4.766107807</v>
      </c>
      <c r="E12" s="20">
        <v>15.19849609</v>
      </c>
      <c r="F12" s="21">
        <v>1483.5</v>
      </c>
      <c r="G12" s="20">
        <v>4.043416278</v>
      </c>
      <c r="H12" s="21">
        <v>7.0</v>
      </c>
      <c r="I12" s="22">
        <f t="shared" si="1"/>
        <v>0.3753344592</v>
      </c>
      <c r="J12" s="21">
        <v>41.444</v>
      </c>
      <c r="K12" s="21">
        <v>3.0</v>
      </c>
      <c r="L12" s="23">
        <v>0.182</v>
      </c>
      <c r="M12" s="25">
        <v>1.12025E-5</v>
      </c>
      <c r="N12" s="17"/>
      <c r="Q12" s="2">
        <v>384.381245</v>
      </c>
    </row>
    <row r="13">
      <c r="B13" s="19" t="s">
        <v>58</v>
      </c>
      <c r="C13" s="20">
        <v>5.956672616</v>
      </c>
      <c r="D13" s="20">
        <v>4.553697027</v>
      </c>
      <c r="E13" s="20">
        <v>11.07157792</v>
      </c>
      <c r="F13" s="21">
        <v>1428.1</v>
      </c>
      <c r="G13" s="20">
        <v>4.622201048</v>
      </c>
      <c r="H13" s="21">
        <v>3.0</v>
      </c>
      <c r="I13" s="22">
        <f t="shared" si="1"/>
        <v>0.08628978575</v>
      </c>
      <c r="J13" s="21">
        <v>0.0016</v>
      </c>
      <c r="K13" s="21">
        <v>3.0</v>
      </c>
      <c r="L13" s="23">
        <v>0.186</v>
      </c>
      <c r="M13" s="24">
        <v>0.0</v>
      </c>
      <c r="N13" s="17"/>
      <c r="Q13" s="2">
        <v>69.031028</v>
      </c>
    </row>
    <row r="14">
      <c r="B14" s="19" t="s">
        <v>59</v>
      </c>
      <c r="C14" s="20">
        <v>88.43909648</v>
      </c>
      <c r="D14" s="20">
        <v>4.390227223</v>
      </c>
      <c r="E14" s="20">
        <v>10.87860206</v>
      </c>
      <c r="F14" s="21">
        <v>1409.6</v>
      </c>
      <c r="G14" s="20">
        <v>6.596448166</v>
      </c>
      <c r="H14" s="21">
        <v>2.0</v>
      </c>
      <c r="I14" s="22">
        <f t="shared" si="1"/>
        <v>0.7689278781</v>
      </c>
      <c r="J14" s="21">
        <v>26.1017</v>
      </c>
      <c r="K14" s="21">
        <v>1.0</v>
      </c>
      <c r="L14" s="23">
        <v>0.206</v>
      </c>
      <c r="M14" s="24">
        <v>0.200346513</v>
      </c>
      <c r="N14" s="17"/>
      <c r="Q14" s="2">
        <v>115.016114</v>
      </c>
    </row>
    <row r="15">
      <c r="B15" s="19" t="s">
        <v>60</v>
      </c>
      <c r="C15" s="20">
        <v>58.29901259</v>
      </c>
      <c r="D15" s="20">
        <v>4.813237102</v>
      </c>
      <c r="E15" s="20">
        <v>17.07484876</v>
      </c>
      <c r="F15" s="21">
        <v>1506.9</v>
      </c>
      <c r="G15" s="20">
        <v>3.835755723</v>
      </c>
      <c r="H15" s="21">
        <v>1.0</v>
      </c>
      <c r="I15" s="22">
        <f t="shared" si="1"/>
        <v>0.2191555815</v>
      </c>
      <c r="J15" s="21">
        <v>0.0</v>
      </c>
      <c r="K15" s="21">
        <v>3.0</v>
      </c>
      <c r="L15" s="23">
        <v>0.32</v>
      </c>
      <c r="M15" s="24">
        <v>0.0</v>
      </c>
      <c r="N15" s="17"/>
      <c r="Q15" s="2">
        <v>266.016554</v>
      </c>
    </row>
    <row r="16">
      <c r="B16" s="19" t="s">
        <v>61</v>
      </c>
      <c r="C16" s="20">
        <v>155.5150238</v>
      </c>
      <c r="D16" s="20">
        <v>4.443061217</v>
      </c>
      <c r="E16" s="20">
        <v>10.39369804</v>
      </c>
      <c r="F16" s="21">
        <v>1407.4</v>
      </c>
      <c r="G16" s="20">
        <v>6.398490566</v>
      </c>
      <c r="H16" s="21">
        <v>1.0</v>
      </c>
      <c r="I16" s="22">
        <f t="shared" si="1"/>
        <v>1.176185957</v>
      </c>
      <c r="J16" s="21">
        <v>27.3969</v>
      </c>
      <c r="K16" s="21">
        <v>3.0</v>
      </c>
      <c r="L16" s="23">
        <v>0.235</v>
      </c>
      <c r="M16" s="24">
        <v>0.0</v>
      </c>
      <c r="N16" s="17"/>
      <c r="Q16" s="2">
        <v>132.219759</v>
      </c>
    </row>
    <row r="17">
      <c r="B17" s="19" t="s">
        <v>62</v>
      </c>
      <c r="C17" s="20">
        <v>44.91331339</v>
      </c>
      <c r="D17" s="20">
        <v>4.725628225</v>
      </c>
      <c r="E17" s="20">
        <v>12.91332957</v>
      </c>
      <c r="F17" s="21">
        <v>1483.0</v>
      </c>
      <c r="G17" s="20">
        <v>5.202136004</v>
      </c>
      <c r="H17" s="21">
        <v>4.0</v>
      </c>
      <c r="I17" s="22">
        <f t="shared" si="1"/>
        <v>0.1625970806</v>
      </c>
      <c r="J17" s="21">
        <v>54.3211</v>
      </c>
      <c r="K17" s="21">
        <v>2.0</v>
      </c>
      <c r="L17" s="23">
        <v>0.189</v>
      </c>
      <c r="M17" s="24">
        <v>0.0</v>
      </c>
      <c r="N17" s="17"/>
      <c r="Q17" s="2">
        <v>276.224599</v>
      </c>
    </row>
    <row r="18">
      <c r="B18" s="19" t="s">
        <v>63</v>
      </c>
      <c r="C18" s="20">
        <f>0.00000883148+245.9039326</f>
        <v>245.9039414</v>
      </c>
      <c r="D18" s="20">
        <v>4.878430632</v>
      </c>
      <c r="E18" s="20">
        <v>11.3861346</v>
      </c>
      <c r="F18" s="21">
        <v>1509.0</v>
      </c>
      <c r="G18" s="20">
        <v>2.416502595</v>
      </c>
      <c r="H18" s="21">
        <v>25.0</v>
      </c>
      <c r="I18" s="22">
        <f t="shared" si="1"/>
        <v>0.8802270057</v>
      </c>
      <c r="J18" s="21">
        <v>91.1747</v>
      </c>
      <c r="K18" s="21">
        <v>2.0</v>
      </c>
      <c r="L18" s="23">
        <v>0.35</v>
      </c>
      <c r="M18" s="24">
        <v>0.0</v>
      </c>
      <c r="N18" s="17"/>
      <c r="Q18" s="2">
        <v>279.364232</v>
      </c>
    </row>
    <row r="19">
      <c r="B19" s="19" t="s">
        <v>64</v>
      </c>
      <c r="C19" s="20">
        <v>33.56374708</v>
      </c>
      <c r="D19" s="20">
        <v>4.524547722</v>
      </c>
      <c r="E19" s="20">
        <v>11.32247037</v>
      </c>
      <c r="F19" s="21">
        <v>1461.5</v>
      </c>
      <c r="G19" s="20">
        <v>8.561056106</v>
      </c>
      <c r="H19" s="21">
        <v>0.0</v>
      </c>
      <c r="I19" s="22">
        <f t="shared" si="1"/>
        <v>0.219650363</v>
      </c>
      <c r="J19" s="21">
        <v>0.0</v>
      </c>
      <c r="K19" s="21">
        <v>4.0</v>
      </c>
      <c r="L19" s="23">
        <v>0.272</v>
      </c>
      <c r="M19" s="24">
        <v>0.0</v>
      </c>
      <c r="N19" s="17"/>
      <c r="Q19" s="2">
        <v>152.805334</v>
      </c>
    </row>
    <row r="20">
      <c r="B20" s="19" t="s">
        <v>65</v>
      </c>
      <c r="C20" s="20">
        <v>142.4387797</v>
      </c>
      <c r="D20" s="20">
        <v>4.514065182</v>
      </c>
      <c r="E20" s="20">
        <v>8.632957435</v>
      </c>
      <c r="F20" s="21">
        <v>1402.2</v>
      </c>
      <c r="G20" s="20">
        <v>5.46181182</v>
      </c>
      <c r="H20" s="21">
        <v>4.0</v>
      </c>
      <c r="I20" s="22">
        <f t="shared" si="1"/>
        <v>0.4692377254</v>
      </c>
      <c r="J20" s="21">
        <v>55.4946</v>
      </c>
      <c r="K20" s="21">
        <v>1.0</v>
      </c>
      <c r="L20" s="23">
        <v>0.15</v>
      </c>
      <c r="M20" s="24">
        <v>0.052814505</v>
      </c>
      <c r="N20" s="17"/>
      <c r="Q20" s="2">
        <v>303.553555</v>
      </c>
    </row>
    <row r="21">
      <c r="B21" s="19" t="s">
        <v>66</v>
      </c>
      <c r="C21" s="20">
        <v>202.6344024</v>
      </c>
      <c r="D21" s="20">
        <v>4.692250679</v>
      </c>
      <c r="E21" s="20">
        <v>12.55400934</v>
      </c>
      <c r="F21" s="21">
        <v>1487.9</v>
      </c>
      <c r="G21" s="20">
        <v>3.896998834</v>
      </c>
      <c r="H21" s="21">
        <v>1.0</v>
      </c>
      <c r="I21" s="22">
        <f t="shared" si="1"/>
        <v>0.8897578121</v>
      </c>
      <c r="J21" s="21">
        <v>17.3001</v>
      </c>
      <c r="K21" s="21">
        <v>3.0</v>
      </c>
      <c r="L21" s="23">
        <v>0.518</v>
      </c>
      <c r="M21" s="24">
        <v>6.8503E-4</v>
      </c>
      <c r="N21" s="17"/>
      <c r="Q21" s="2">
        <v>227.741077</v>
      </c>
    </row>
    <row r="22">
      <c r="B22" s="19" t="s">
        <v>67</v>
      </c>
      <c r="C22" s="20">
        <f>0.00000883148+85.70532086</f>
        <v>85.70532969</v>
      </c>
      <c r="D22" s="20">
        <v>4.814700663</v>
      </c>
      <c r="E22" s="20">
        <v>11.41460782</v>
      </c>
      <c r="F22" s="21">
        <v>1502.4</v>
      </c>
      <c r="G22" s="20">
        <v>3.642572113</v>
      </c>
      <c r="H22" s="21">
        <v>30.0</v>
      </c>
      <c r="I22" s="22">
        <f t="shared" si="1"/>
        <v>0.292914814</v>
      </c>
      <c r="J22" s="21">
        <v>1.1338</v>
      </c>
      <c r="K22" s="21">
        <v>2.0</v>
      </c>
      <c r="L22" s="23">
        <v>0.205</v>
      </c>
      <c r="M22" s="24">
        <v>0.0</v>
      </c>
      <c r="N22" s="17"/>
      <c r="Q22" s="2">
        <v>292.5947258</v>
      </c>
    </row>
    <row r="23">
      <c r="B23" s="19" t="s">
        <v>68</v>
      </c>
      <c r="C23" s="20">
        <v>118.9026874</v>
      </c>
      <c r="D23" s="20">
        <v>4.644659285</v>
      </c>
      <c r="E23" s="20">
        <v>12.89209504</v>
      </c>
      <c r="F23" s="21">
        <v>1479.8</v>
      </c>
      <c r="G23" s="20">
        <v>3.041138948</v>
      </c>
      <c r="H23" s="21">
        <v>4.0</v>
      </c>
      <c r="I23" s="22">
        <f t="shared" si="1"/>
        <v>0.6645874775</v>
      </c>
      <c r="J23" s="21">
        <v>15.3</v>
      </c>
      <c r="K23" s="21">
        <v>3.0</v>
      </c>
      <c r="L23" s="23">
        <v>0.284</v>
      </c>
      <c r="M23" s="24">
        <v>6.64846E-4</v>
      </c>
      <c r="N23" s="17"/>
      <c r="Q23" s="2">
        <v>178.912019</v>
      </c>
    </row>
    <row r="24">
      <c r="B24" s="19" t="s">
        <v>69</v>
      </c>
      <c r="C24" s="20">
        <v>0.0</v>
      </c>
      <c r="D24" s="20">
        <v>0.0</v>
      </c>
      <c r="E24" s="20">
        <v>8.780939579</v>
      </c>
      <c r="F24" s="21">
        <v>1494.9</v>
      </c>
      <c r="G24" s="20">
        <v>5.0</v>
      </c>
      <c r="H24" s="21">
        <v>0.0</v>
      </c>
      <c r="I24" s="22">
        <f t="shared" si="1"/>
        <v>0</v>
      </c>
      <c r="J24" s="21">
        <v>0.0</v>
      </c>
      <c r="K24" s="21">
        <v>4.0</v>
      </c>
      <c r="L24" s="23">
        <v>0.383</v>
      </c>
      <c r="M24" s="24">
        <v>0.0</v>
      </c>
      <c r="N24" s="17"/>
      <c r="Q24" s="2">
        <v>0.040113</v>
      </c>
    </row>
    <row r="25">
      <c r="B25" s="19" t="s">
        <v>70</v>
      </c>
      <c r="C25" s="20">
        <f>0.0000125016+180.1824305</f>
        <v>180.182443</v>
      </c>
      <c r="D25" s="20">
        <v>4.72621662</v>
      </c>
      <c r="E25" s="20">
        <v>8.8180346</v>
      </c>
      <c r="F25" s="21">
        <v>1471.2</v>
      </c>
      <c r="G25" s="20">
        <v>4.085095217</v>
      </c>
      <c r="H25" s="21">
        <v>1.0</v>
      </c>
      <c r="I25" s="22">
        <f t="shared" si="1"/>
        <v>0.8240388804</v>
      </c>
      <c r="J25" s="21">
        <v>2.5309</v>
      </c>
      <c r="K25" s="21">
        <v>3.0</v>
      </c>
      <c r="L25" s="23">
        <v>0.331</v>
      </c>
      <c r="M25" s="25">
        <v>2.65475E-5</v>
      </c>
      <c r="N25" s="17"/>
      <c r="Q25" s="2">
        <v>218.657696</v>
      </c>
    </row>
    <row r="26">
      <c r="B26" s="19" t="s">
        <v>71</v>
      </c>
      <c r="C26" s="20">
        <v>170.2455423</v>
      </c>
      <c r="D26" s="20">
        <v>4.47514835</v>
      </c>
      <c r="E26" s="20">
        <v>11.53640844</v>
      </c>
      <c r="F26" s="21">
        <v>1451.7</v>
      </c>
      <c r="G26" s="20">
        <v>5.280348193</v>
      </c>
      <c r="H26" s="21">
        <v>7.0</v>
      </c>
      <c r="I26" s="22">
        <f t="shared" si="1"/>
        <v>0.5424952337</v>
      </c>
      <c r="J26" s="21">
        <v>35.7323</v>
      </c>
      <c r="K26" s="21">
        <v>2.0</v>
      </c>
      <c r="L26" s="23">
        <v>0.178</v>
      </c>
      <c r="M26" s="25">
        <v>0.035420322</v>
      </c>
      <c r="N26" s="17"/>
      <c r="Q26" s="2">
        <v>313.819425</v>
      </c>
    </row>
    <row r="27">
      <c r="B27" s="19" t="s">
        <v>72</v>
      </c>
      <c r="C27" s="20">
        <v>156.2839288</v>
      </c>
      <c r="D27" s="20">
        <v>4.592892895</v>
      </c>
      <c r="E27" s="20">
        <v>7.728374943</v>
      </c>
      <c r="F27" s="21">
        <v>1472.8</v>
      </c>
      <c r="G27" s="20">
        <v>5.659092169</v>
      </c>
      <c r="H27" s="21">
        <v>0.0</v>
      </c>
      <c r="I27" s="22">
        <f t="shared" si="1"/>
        <v>0.520469348</v>
      </c>
      <c r="J27" s="21">
        <v>20.6907</v>
      </c>
      <c r="K27" s="21">
        <v>2.0</v>
      </c>
      <c r="L27" s="23">
        <v>0.156</v>
      </c>
      <c r="M27" s="24">
        <v>5.35109E-4</v>
      </c>
      <c r="N27" s="17"/>
      <c r="Q27" s="2">
        <v>300.274991</v>
      </c>
    </row>
    <row r="28">
      <c r="B28" s="19" t="s">
        <v>73</v>
      </c>
      <c r="C28" s="20">
        <v>179.0265871</v>
      </c>
      <c r="D28" s="20">
        <v>4.529469988</v>
      </c>
      <c r="E28" s="20">
        <v>11.03538354</v>
      </c>
      <c r="F28" s="21">
        <v>1462.6</v>
      </c>
      <c r="G28" s="20">
        <v>4.874312242</v>
      </c>
      <c r="H28" s="21">
        <v>0.0</v>
      </c>
      <c r="I28" s="22">
        <f t="shared" si="1"/>
        <v>0.9259362991</v>
      </c>
      <c r="J28" s="21">
        <v>36.751</v>
      </c>
      <c r="K28" s="21">
        <v>3.0</v>
      </c>
      <c r="L28" s="23">
        <v>0.213</v>
      </c>
      <c r="M28" s="25">
        <v>2.72946E-5</v>
      </c>
      <c r="N28" s="17"/>
      <c r="Q28" s="2">
        <v>193.346548</v>
      </c>
    </row>
    <row r="29">
      <c r="B29" s="19" t="s">
        <v>74</v>
      </c>
      <c r="C29" s="20">
        <v>193.6049223</v>
      </c>
      <c r="D29" s="20">
        <v>4.435180634</v>
      </c>
      <c r="E29" s="20">
        <v>13.35270719</v>
      </c>
      <c r="F29" s="21">
        <v>1384.5</v>
      </c>
      <c r="G29" s="20">
        <v>6.40853142</v>
      </c>
      <c r="H29" s="21">
        <v>1.0</v>
      </c>
      <c r="I29" s="22">
        <f t="shared" si="1"/>
        <v>0.583313193</v>
      </c>
      <c r="J29" s="21">
        <v>74.1196</v>
      </c>
      <c r="K29" s="21">
        <v>2.0</v>
      </c>
      <c r="L29" s="23">
        <v>0.159</v>
      </c>
      <c r="M29" s="25">
        <v>0.045692473</v>
      </c>
      <c r="N29" s="17"/>
      <c r="Q29" s="2">
        <v>331.905612</v>
      </c>
    </row>
    <row r="30">
      <c r="B30" s="19" t="s">
        <v>75</v>
      </c>
      <c r="C30" s="20">
        <v>280.0337841</v>
      </c>
      <c r="D30" s="20">
        <v>4.584858885</v>
      </c>
      <c r="E30" s="20">
        <v>9.922982165</v>
      </c>
      <c r="F30" s="21">
        <v>1465.0</v>
      </c>
      <c r="G30" s="20">
        <v>3.832630772</v>
      </c>
      <c r="H30" s="21">
        <v>2.0</v>
      </c>
      <c r="I30" s="22">
        <f t="shared" si="1"/>
        <v>0.8088057276</v>
      </c>
      <c r="J30" s="21">
        <v>37.4076</v>
      </c>
      <c r="K30" s="21">
        <v>3.0</v>
      </c>
      <c r="L30" s="23">
        <v>0.231</v>
      </c>
      <c r="M30" s="25">
        <v>2.87802E-5</v>
      </c>
      <c r="N30" s="17"/>
      <c r="Q30" s="2">
        <v>346.231208</v>
      </c>
    </row>
    <row r="31">
      <c r="B31" s="19" t="s">
        <v>76</v>
      </c>
      <c r="C31" s="20">
        <v>155.6724007</v>
      </c>
      <c r="D31" s="20">
        <v>4.426176611</v>
      </c>
      <c r="E31" s="20">
        <v>11.8539217</v>
      </c>
      <c r="F31" s="21">
        <v>1427.8</v>
      </c>
      <c r="G31" s="20">
        <v>7.401813981</v>
      </c>
      <c r="H31" s="21">
        <v>12.0</v>
      </c>
      <c r="I31" s="22">
        <f t="shared" si="1"/>
        <v>0.8054232001</v>
      </c>
      <c r="J31" s="21">
        <v>48.4483</v>
      </c>
      <c r="K31" s="21">
        <v>1.0</v>
      </c>
      <c r="L31" s="23">
        <v>0.188</v>
      </c>
      <c r="M31" s="25">
        <v>0.509184592</v>
      </c>
      <c r="N31" s="17"/>
      <c r="Q31" s="2">
        <v>193.280254</v>
      </c>
    </row>
    <row r="32">
      <c r="A32" s="26"/>
      <c r="B32" s="27" t="s">
        <v>77</v>
      </c>
      <c r="C32" s="28">
        <v>246.1792718</v>
      </c>
      <c r="D32" s="28">
        <v>4.651187727</v>
      </c>
      <c r="E32" s="28">
        <v>13.42409778</v>
      </c>
      <c r="F32" s="29">
        <v>1485.6</v>
      </c>
      <c r="G32" s="28">
        <v>3.309359296</v>
      </c>
      <c r="H32" s="29">
        <v>4.0</v>
      </c>
      <c r="I32" s="30">
        <f t="shared" si="1"/>
        <v>0.933145403</v>
      </c>
      <c r="J32" s="29">
        <v>48.9409</v>
      </c>
      <c r="K32" s="29">
        <v>3.0</v>
      </c>
      <c r="L32" s="31">
        <v>0.209</v>
      </c>
      <c r="M32" s="32">
        <v>3.0423E-4</v>
      </c>
      <c r="N32" s="17"/>
      <c r="Q32" s="2">
        <v>263.816626</v>
      </c>
    </row>
    <row r="3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33"/>
      <c r="N33" s="17"/>
    </row>
    <row r="34">
      <c r="B34" s="34" t="s">
        <v>78</v>
      </c>
      <c r="C34" s="35">
        <v>1.0</v>
      </c>
      <c r="D34" s="36">
        <v>1.0</v>
      </c>
      <c r="E34" s="36">
        <v>1.0</v>
      </c>
      <c r="F34" s="36">
        <v>1.0</v>
      </c>
      <c r="G34" s="36">
        <v>0.0</v>
      </c>
      <c r="H34" s="36">
        <v>1.0</v>
      </c>
      <c r="I34" s="36">
        <v>1.0</v>
      </c>
      <c r="J34" s="36">
        <v>1.0</v>
      </c>
      <c r="K34" s="36">
        <v>1.0</v>
      </c>
      <c r="L34" s="36">
        <v>1.0</v>
      </c>
      <c r="M34" s="37">
        <v>1.0</v>
      </c>
      <c r="N34" s="17"/>
    </row>
    <row r="35">
      <c r="B35" s="38" t="s">
        <v>79</v>
      </c>
      <c r="C35" s="39">
        <f>IF(C34=1, MAX(C7:C32), min(C7:C32))</f>
        <v>280.0337841</v>
      </c>
      <c r="D35" s="21">
        <v>8.173</v>
      </c>
      <c r="E35" s="39">
        <f t="shared" ref="E35:M35" si="2">IF(E34=1, MAX(E7:E32), min(E7:E32))</f>
        <v>17.07484876</v>
      </c>
      <c r="F35" s="40">
        <f t="shared" si="2"/>
        <v>1509</v>
      </c>
      <c r="G35" s="39">
        <f t="shared" si="2"/>
        <v>2.416502595</v>
      </c>
      <c r="H35" s="40">
        <f t="shared" si="2"/>
        <v>30</v>
      </c>
      <c r="I35" s="22">
        <f t="shared" si="2"/>
        <v>1.176185957</v>
      </c>
      <c r="J35" s="40">
        <f t="shared" si="2"/>
        <v>91.1747</v>
      </c>
      <c r="K35" s="40">
        <f t="shared" si="2"/>
        <v>4</v>
      </c>
      <c r="L35" s="41">
        <f t="shared" si="2"/>
        <v>0.518</v>
      </c>
      <c r="M35" s="42">
        <f t="shared" si="2"/>
        <v>0.509184592</v>
      </c>
      <c r="N35" s="17"/>
    </row>
    <row r="36">
      <c r="B36" s="38" t="s">
        <v>80</v>
      </c>
      <c r="C36" s="43">
        <f>IF(C34=1, Min(C7:C32), MAX(C7:C32))</f>
        <v>0</v>
      </c>
      <c r="D36" s="44">
        <v>1.672</v>
      </c>
      <c r="E36" s="43">
        <f t="shared" ref="E36:M36" si="3">IF(E34=1, Min(E7:E32), MAX(E7:E32))</f>
        <v>7.295176265</v>
      </c>
      <c r="F36" s="45">
        <f t="shared" si="3"/>
        <v>1352.5</v>
      </c>
      <c r="G36" s="43">
        <f t="shared" si="3"/>
        <v>9.799539489</v>
      </c>
      <c r="H36" s="45">
        <f t="shared" si="3"/>
        <v>0</v>
      </c>
      <c r="I36" s="46">
        <f t="shared" si="3"/>
        <v>0</v>
      </c>
      <c r="J36" s="45">
        <f t="shared" si="3"/>
        <v>0</v>
      </c>
      <c r="K36" s="45">
        <f t="shared" si="3"/>
        <v>1</v>
      </c>
      <c r="L36" s="47">
        <f t="shared" si="3"/>
        <v>0.15</v>
      </c>
      <c r="M36" s="48">
        <f t="shared" si="3"/>
        <v>0</v>
      </c>
      <c r="N36" s="17"/>
    </row>
    <row r="37">
      <c r="B37" s="49" t="s">
        <v>81</v>
      </c>
      <c r="C37" s="50">
        <f t="shared" ref="C37:M37" si="4">ABS(C35-C36)</f>
        <v>280.0337841</v>
      </c>
      <c r="D37" s="50">
        <f t="shared" si="4"/>
        <v>6.501</v>
      </c>
      <c r="E37" s="50">
        <f t="shared" si="4"/>
        <v>9.779672495</v>
      </c>
      <c r="F37" s="50">
        <f t="shared" si="4"/>
        <v>156.5</v>
      </c>
      <c r="G37" s="50">
        <f t="shared" si="4"/>
        <v>7.383036894</v>
      </c>
      <c r="H37" s="50">
        <f t="shared" si="4"/>
        <v>30</v>
      </c>
      <c r="I37" s="50">
        <f t="shared" si="4"/>
        <v>1.176185957</v>
      </c>
      <c r="J37" s="50">
        <f t="shared" si="4"/>
        <v>91.1747</v>
      </c>
      <c r="K37" s="50">
        <f t="shared" si="4"/>
        <v>3</v>
      </c>
      <c r="L37" s="50">
        <f t="shared" si="4"/>
        <v>0.368</v>
      </c>
      <c r="M37" s="51">
        <f t="shared" si="4"/>
        <v>0.509184592</v>
      </c>
      <c r="N37" s="17"/>
    </row>
    <row r="38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>
      <c r="B40" s="14" t="s">
        <v>82</v>
      </c>
      <c r="C40" s="15" t="s">
        <v>3</v>
      </c>
      <c r="D40" s="15" t="s">
        <v>40</v>
      </c>
      <c r="E40" s="15" t="s">
        <v>41</v>
      </c>
      <c r="F40" s="15" t="s">
        <v>42</v>
      </c>
      <c r="G40" s="15" t="s">
        <v>43</v>
      </c>
      <c r="H40" s="15" t="s">
        <v>44</v>
      </c>
      <c r="I40" s="15" t="s">
        <v>45</v>
      </c>
      <c r="J40" s="15" t="s">
        <v>46</v>
      </c>
      <c r="K40" s="15" t="s">
        <v>47</v>
      </c>
      <c r="L40" s="15" t="s">
        <v>48</v>
      </c>
      <c r="M40" s="16" t="s">
        <v>49</v>
      </c>
      <c r="N40" s="17"/>
    </row>
    <row r="41">
      <c r="A41" s="52" t="s">
        <v>51</v>
      </c>
      <c r="B41" s="53" t="s">
        <v>52</v>
      </c>
      <c r="C41" s="54">
        <f t="shared" ref="C41:M41" si="5">(C7-C$36)/(C$37)</f>
        <v>0.1368620056</v>
      </c>
      <c r="D41" s="54">
        <f t="shared" si="5"/>
        <v>0.4387701075</v>
      </c>
      <c r="E41" s="54">
        <f t="shared" si="5"/>
        <v>0</v>
      </c>
      <c r="F41" s="54">
        <f t="shared" si="5"/>
        <v>0.3744408946</v>
      </c>
      <c r="G41" s="54">
        <f t="shared" si="5"/>
        <v>-0.4364425572</v>
      </c>
      <c r="H41" s="54">
        <f t="shared" si="5"/>
        <v>0.1666666667</v>
      </c>
      <c r="I41" s="54">
        <f t="shared" si="5"/>
        <v>0.4152252516</v>
      </c>
      <c r="J41" s="54">
        <f t="shared" si="5"/>
        <v>0.1859375463</v>
      </c>
      <c r="K41" s="54">
        <f t="shared" si="5"/>
        <v>0.6666666667</v>
      </c>
      <c r="L41" s="54">
        <f t="shared" si="5"/>
        <v>0.3369565217</v>
      </c>
      <c r="M41" s="54">
        <f t="shared" si="5"/>
        <v>0.003771380812</v>
      </c>
      <c r="N41" s="17"/>
    </row>
    <row r="42">
      <c r="B42" s="53" t="s">
        <v>53</v>
      </c>
      <c r="C42" s="54">
        <f t="shared" ref="C42:M42" si="6">(C8-C$36)/(C$37)</f>
        <v>0.130557518</v>
      </c>
      <c r="D42" s="54">
        <f t="shared" si="6"/>
        <v>0.4454243512</v>
      </c>
      <c r="E42" s="54">
        <f t="shared" si="6"/>
        <v>0.01097912022</v>
      </c>
      <c r="F42" s="54">
        <f t="shared" si="6"/>
        <v>0.5642172524</v>
      </c>
      <c r="G42" s="54">
        <f t="shared" si="6"/>
        <v>-0.5414996784</v>
      </c>
      <c r="H42" s="54">
        <f t="shared" si="6"/>
        <v>0.1</v>
      </c>
      <c r="I42" s="54">
        <f t="shared" si="6"/>
        <v>0.5327933742</v>
      </c>
      <c r="J42" s="54">
        <f t="shared" si="6"/>
        <v>0.0006536901136</v>
      </c>
      <c r="K42" s="54">
        <f t="shared" si="6"/>
        <v>1</v>
      </c>
      <c r="L42" s="54">
        <f t="shared" si="6"/>
        <v>0.2961956522</v>
      </c>
      <c r="M42" s="54">
        <f t="shared" si="6"/>
        <v>0</v>
      </c>
      <c r="N42" s="17"/>
    </row>
    <row r="43">
      <c r="B43" s="53" t="s">
        <v>54</v>
      </c>
      <c r="C43" s="54">
        <f t="shared" ref="C43:M43" si="7">(C9-C$36)/(C$37)</f>
        <v>0.239554987</v>
      </c>
      <c r="D43" s="54">
        <f t="shared" si="7"/>
        <v>0.4323033498</v>
      </c>
      <c r="E43" s="54">
        <f t="shared" si="7"/>
        <v>0.5712229973</v>
      </c>
      <c r="F43" s="54">
        <f t="shared" si="7"/>
        <v>0.4869009585</v>
      </c>
      <c r="G43" s="54">
        <f t="shared" si="7"/>
        <v>-0.4741706925</v>
      </c>
      <c r="H43" s="54">
        <f t="shared" si="7"/>
        <v>0.03333333333</v>
      </c>
      <c r="I43" s="54">
        <f t="shared" si="7"/>
        <v>0.4473584324</v>
      </c>
      <c r="J43" s="54">
        <f t="shared" si="7"/>
        <v>0.01012451919</v>
      </c>
      <c r="K43" s="54">
        <f t="shared" si="7"/>
        <v>0.6666666667</v>
      </c>
      <c r="L43" s="54">
        <f t="shared" si="7"/>
        <v>0.008152173913</v>
      </c>
      <c r="M43" s="54">
        <f t="shared" si="7"/>
        <v>0</v>
      </c>
      <c r="N43" s="17"/>
    </row>
    <row r="44">
      <c r="B44" s="53" t="s">
        <v>55</v>
      </c>
      <c r="C44" s="54">
        <f t="shared" ref="C44:M44" si="8">(C10-C$36)/(C$37)</f>
        <v>0.7429861028</v>
      </c>
      <c r="D44" s="54">
        <f t="shared" si="8"/>
        <v>0.4593732477</v>
      </c>
      <c r="E44" s="54">
        <f t="shared" si="8"/>
        <v>0.2062778544</v>
      </c>
      <c r="F44" s="54">
        <f t="shared" si="8"/>
        <v>0.6766773163</v>
      </c>
      <c r="G44" s="54">
        <f t="shared" si="8"/>
        <v>-0.6992436967</v>
      </c>
      <c r="H44" s="54">
        <f t="shared" si="8"/>
        <v>0.1333333333</v>
      </c>
      <c r="I44" s="54">
        <f t="shared" si="8"/>
        <v>0.7992856378</v>
      </c>
      <c r="J44" s="54">
        <f t="shared" si="8"/>
        <v>0.00006909811603</v>
      </c>
      <c r="K44" s="54">
        <f t="shared" si="8"/>
        <v>1</v>
      </c>
      <c r="L44" s="54">
        <f t="shared" si="8"/>
        <v>0.3288043478</v>
      </c>
      <c r="M44" s="54">
        <f t="shared" si="8"/>
        <v>0.00004676378738</v>
      </c>
      <c r="N44" s="17"/>
    </row>
    <row r="45">
      <c r="B45" s="53" t="s">
        <v>56</v>
      </c>
      <c r="C45" s="54">
        <f t="shared" ref="C45:M45" si="9">(C11-C$36)/(C$37)</f>
        <v>0.6181096026</v>
      </c>
      <c r="D45" s="54">
        <f t="shared" si="9"/>
        <v>0.4165164664</v>
      </c>
      <c r="E45" s="54">
        <f t="shared" si="9"/>
        <v>0.3816633989</v>
      </c>
      <c r="F45" s="54">
        <f t="shared" si="9"/>
        <v>0</v>
      </c>
      <c r="G45" s="54">
        <f t="shared" si="9"/>
        <v>0</v>
      </c>
      <c r="H45" s="54">
        <f t="shared" si="9"/>
        <v>0.1666666667</v>
      </c>
      <c r="I45" s="54">
        <f t="shared" si="9"/>
        <v>0.4102259923</v>
      </c>
      <c r="J45" s="54">
        <f t="shared" si="9"/>
        <v>0.3518454133</v>
      </c>
      <c r="K45" s="54">
        <f t="shared" si="9"/>
        <v>0</v>
      </c>
      <c r="L45" s="54">
        <f t="shared" si="9"/>
        <v>0.02717391304</v>
      </c>
      <c r="M45" s="54">
        <f t="shared" si="9"/>
        <v>0.4732930646</v>
      </c>
      <c r="N45" s="17"/>
    </row>
    <row r="46">
      <c r="B46" s="53" t="s">
        <v>57</v>
      </c>
      <c r="C46" s="54">
        <f t="shared" ref="C46:M46" si="10">(C12-C$36)/(C$37)</f>
        <v>0.5151932906</v>
      </c>
      <c r="D46" s="54">
        <f t="shared" si="10"/>
        <v>0.4759433636</v>
      </c>
      <c r="E46" s="54">
        <f t="shared" si="10"/>
        <v>0.8081374738</v>
      </c>
      <c r="F46" s="54">
        <f t="shared" si="10"/>
        <v>0.8370607029</v>
      </c>
      <c r="G46" s="54">
        <f t="shared" si="10"/>
        <v>-0.7796416696</v>
      </c>
      <c r="H46" s="54">
        <f t="shared" si="10"/>
        <v>0.2333333333</v>
      </c>
      <c r="I46" s="54">
        <f t="shared" si="10"/>
        <v>0.319111495</v>
      </c>
      <c r="J46" s="54">
        <f t="shared" si="10"/>
        <v>0.454555924</v>
      </c>
      <c r="K46" s="54">
        <f t="shared" si="10"/>
        <v>0.6666666667</v>
      </c>
      <c r="L46" s="54">
        <f t="shared" si="10"/>
        <v>0.08695652174</v>
      </c>
      <c r="M46" s="54">
        <f t="shared" si="10"/>
        <v>0.00002200086212</v>
      </c>
      <c r="N46" s="17"/>
    </row>
    <row r="47">
      <c r="B47" s="53" t="s">
        <v>58</v>
      </c>
      <c r="C47" s="54">
        <f t="shared" ref="C47:M47" si="11">(C13-C$36)/(C$37)</f>
        <v>0.02127126423</v>
      </c>
      <c r="D47" s="54">
        <f t="shared" si="11"/>
        <v>0.4432698088</v>
      </c>
      <c r="E47" s="54">
        <f t="shared" si="11"/>
        <v>0.3861480696</v>
      </c>
      <c r="F47" s="54">
        <f t="shared" si="11"/>
        <v>0.4830670927</v>
      </c>
      <c r="G47" s="54">
        <f t="shared" si="11"/>
        <v>-0.7012478084</v>
      </c>
      <c r="H47" s="54">
        <f t="shared" si="11"/>
        <v>0.1</v>
      </c>
      <c r="I47" s="54">
        <f t="shared" si="11"/>
        <v>0.07336406732</v>
      </c>
      <c r="J47" s="54">
        <f t="shared" si="11"/>
        <v>0.00001754872788</v>
      </c>
      <c r="K47" s="54">
        <f t="shared" si="11"/>
        <v>0.6666666667</v>
      </c>
      <c r="L47" s="54">
        <f t="shared" si="11"/>
        <v>0.09782608696</v>
      </c>
      <c r="M47" s="54">
        <f t="shared" si="11"/>
        <v>0</v>
      </c>
      <c r="N47" s="17"/>
    </row>
    <row r="48">
      <c r="B48" s="53" t="s">
        <v>59</v>
      </c>
      <c r="C48" s="54">
        <f t="shared" ref="C48:M48" si="12">(C14-C$36)/(C$37)</f>
        <v>0.3158158105</v>
      </c>
      <c r="D48" s="54">
        <f t="shared" si="12"/>
        <v>0.4181244767</v>
      </c>
      <c r="E48" s="54">
        <f t="shared" si="12"/>
        <v>0.3664157258</v>
      </c>
      <c r="F48" s="54">
        <f t="shared" si="12"/>
        <v>0.36485623</v>
      </c>
      <c r="G48" s="54">
        <f t="shared" si="12"/>
        <v>-0.433844686</v>
      </c>
      <c r="H48" s="54">
        <f t="shared" si="12"/>
        <v>0.06666666667</v>
      </c>
      <c r="I48" s="54">
        <f t="shared" si="12"/>
        <v>0.6537468615</v>
      </c>
      <c r="J48" s="54">
        <f t="shared" si="12"/>
        <v>0.2862822691</v>
      </c>
      <c r="K48" s="54">
        <f t="shared" si="12"/>
        <v>0</v>
      </c>
      <c r="L48" s="54">
        <f t="shared" si="12"/>
        <v>0.152173913</v>
      </c>
      <c r="M48" s="54">
        <f t="shared" si="12"/>
        <v>0.3934653879</v>
      </c>
      <c r="N48" s="17"/>
    </row>
    <row r="49">
      <c r="B49" s="53" t="s">
        <v>60</v>
      </c>
      <c r="C49" s="54">
        <f t="shared" ref="C49:M49" si="13">(C15-C$36)/(C$37)</f>
        <v>0.2081856401</v>
      </c>
      <c r="D49" s="54">
        <f t="shared" si="13"/>
        <v>0.4831929091</v>
      </c>
      <c r="E49" s="54">
        <f t="shared" si="13"/>
        <v>1</v>
      </c>
      <c r="F49" s="54">
        <f t="shared" si="13"/>
        <v>0.9865814696</v>
      </c>
      <c r="G49" s="54">
        <f t="shared" si="13"/>
        <v>-0.807768382</v>
      </c>
      <c r="H49" s="54">
        <f t="shared" si="13"/>
        <v>0.03333333333</v>
      </c>
      <c r="I49" s="54">
        <f t="shared" si="13"/>
        <v>0.1863273237</v>
      </c>
      <c r="J49" s="54">
        <f t="shared" si="13"/>
        <v>0</v>
      </c>
      <c r="K49" s="54">
        <f t="shared" si="13"/>
        <v>0.6666666667</v>
      </c>
      <c r="L49" s="54">
        <f t="shared" si="13"/>
        <v>0.4619565217</v>
      </c>
      <c r="M49" s="54">
        <f t="shared" si="13"/>
        <v>0</v>
      </c>
      <c r="N49" s="17"/>
    </row>
    <row r="50">
      <c r="B50" s="53" t="s">
        <v>61</v>
      </c>
      <c r="C50" s="54">
        <f t="shared" ref="C50:M50" si="14">(C16-C$36)/(C$37)</f>
        <v>0.5553437929</v>
      </c>
      <c r="D50" s="54">
        <f t="shared" si="14"/>
        <v>0.4262515331</v>
      </c>
      <c r="E50" s="54">
        <f t="shared" si="14"/>
        <v>0.3168328772</v>
      </c>
      <c r="F50" s="54">
        <f t="shared" si="14"/>
        <v>0.350798722</v>
      </c>
      <c r="G50" s="54">
        <f t="shared" si="14"/>
        <v>-0.4606571756</v>
      </c>
      <c r="H50" s="54">
        <f t="shared" si="14"/>
        <v>0.03333333333</v>
      </c>
      <c r="I50" s="54">
        <f t="shared" si="14"/>
        <v>1</v>
      </c>
      <c r="J50" s="54">
        <f t="shared" si="14"/>
        <v>0.3004879643</v>
      </c>
      <c r="K50" s="54">
        <f t="shared" si="14"/>
        <v>0.6666666667</v>
      </c>
      <c r="L50" s="54">
        <f t="shared" si="14"/>
        <v>0.2309782609</v>
      </c>
      <c r="M50" s="54">
        <f t="shared" si="14"/>
        <v>0</v>
      </c>
      <c r="N50" s="17"/>
    </row>
    <row r="51">
      <c r="B51" s="53" t="s">
        <v>62</v>
      </c>
      <c r="C51" s="54">
        <f t="shared" ref="C51:M51" si="15">(C17-C$36)/(C$37)</f>
        <v>0.160385339</v>
      </c>
      <c r="D51" s="54">
        <f t="shared" si="15"/>
        <v>0.4697166936</v>
      </c>
      <c r="E51" s="54">
        <f t="shared" si="15"/>
        <v>0.5744725407</v>
      </c>
      <c r="F51" s="54">
        <f t="shared" si="15"/>
        <v>0.8338658147</v>
      </c>
      <c r="G51" s="54">
        <f t="shared" si="15"/>
        <v>-0.6226981594</v>
      </c>
      <c r="H51" s="54">
        <f t="shared" si="15"/>
        <v>0.1333333333</v>
      </c>
      <c r="I51" s="54">
        <f t="shared" si="15"/>
        <v>0.138240964</v>
      </c>
      <c r="J51" s="54">
        <f t="shared" si="15"/>
        <v>0.5957913763</v>
      </c>
      <c r="K51" s="54">
        <f t="shared" si="15"/>
        <v>0.3333333333</v>
      </c>
      <c r="L51" s="54">
        <f t="shared" si="15"/>
        <v>0.1059782609</v>
      </c>
      <c r="M51" s="54">
        <f t="shared" si="15"/>
        <v>0</v>
      </c>
      <c r="N51" s="17"/>
    </row>
    <row r="52">
      <c r="B52" s="53" t="s">
        <v>63</v>
      </c>
      <c r="C52" s="54">
        <f t="shared" ref="C52:M52" si="16">(C18-C$36)/(C$37)</f>
        <v>0.8781224102</v>
      </c>
      <c r="D52" s="54">
        <f t="shared" si="16"/>
        <v>0.4932211401</v>
      </c>
      <c r="E52" s="54">
        <f t="shared" si="16"/>
        <v>0.4183124064</v>
      </c>
      <c r="F52" s="54">
        <f t="shared" si="16"/>
        <v>1</v>
      </c>
      <c r="G52" s="54">
        <f t="shared" si="16"/>
        <v>-1</v>
      </c>
      <c r="H52" s="54">
        <f t="shared" si="16"/>
        <v>0.8333333333</v>
      </c>
      <c r="I52" s="54">
        <f t="shared" si="16"/>
        <v>0.7483740137</v>
      </c>
      <c r="J52" s="54">
        <f t="shared" si="16"/>
        <v>1</v>
      </c>
      <c r="K52" s="54">
        <f t="shared" si="16"/>
        <v>0.3333333333</v>
      </c>
      <c r="L52" s="54">
        <f t="shared" si="16"/>
        <v>0.5434782609</v>
      </c>
      <c r="M52" s="54">
        <f t="shared" si="16"/>
        <v>0</v>
      </c>
      <c r="N52" s="17"/>
    </row>
    <row r="53">
      <c r="B53" s="53" t="s">
        <v>64</v>
      </c>
      <c r="C53" s="54">
        <f t="shared" ref="C53:M53" si="17">(C19-C$36)/(C$37)</f>
        <v>0.1198560638</v>
      </c>
      <c r="D53" s="54">
        <f t="shared" si="17"/>
        <v>0.4387859902</v>
      </c>
      <c r="E53" s="54">
        <f t="shared" si="17"/>
        <v>0.4118025534</v>
      </c>
      <c r="F53" s="54">
        <f t="shared" si="17"/>
        <v>0.696485623</v>
      </c>
      <c r="G53" s="54">
        <f t="shared" si="17"/>
        <v>-0.1677471481</v>
      </c>
      <c r="H53" s="54">
        <f t="shared" si="17"/>
        <v>0</v>
      </c>
      <c r="I53" s="54">
        <f t="shared" si="17"/>
        <v>0.1867479897</v>
      </c>
      <c r="J53" s="54">
        <f t="shared" si="17"/>
        <v>0</v>
      </c>
      <c r="K53" s="54">
        <f t="shared" si="17"/>
        <v>1</v>
      </c>
      <c r="L53" s="54">
        <f t="shared" si="17"/>
        <v>0.3315217391</v>
      </c>
      <c r="M53" s="54">
        <f t="shared" si="17"/>
        <v>0</v>
      </c>
      <c r="N53" s="17"/>
    </row>
    <row r="54">
      <c r="B54" s="53" t="s">
        <v>65</v>
      </c>
      <c r="C54" s="54">
        <f t="shared" ref="C54:M54" si="18">(C20-C$36)/(C$37)</f>
        <v>0.5086485552</v>
      </c>
      <c r="D54" s="54">
        <f t="shared" si="18"/>
        <v>0.4371735398</v>
      </c>
      <c r="E54" s="54">
        <f t="shared" si="18"/>
        <v>0.1367920215</v>
      </c>
      <c r="F54" s="54">
        <f t="shared" si="18"/>
        <v>0.317571885</v>
      </c>
      <c r="G54" s="54">
        <f t="shared" si="18"/>
        <v>-0.5875262079</v>
      </c>
      <c r="H54" s="54">
        <f t="shared" si="18"/>
        <v>0.1333333333</v>
      </c>
      <c r="I54" s="54">
        <f t="shared" si="18"/>
        <v>0.3989485868</v>
      </c>
      <c r="J54" s="54">
        <f t="shared" si="18"/>
        <v>0.6086622714</v>
      </c>
      <c r="K54" s="54">
        <f t="shared" si="18"/>
        <v>0</v>
      </c>
      <c r="L54" s="54">
        <f t="shared" si="18"/>
        <v>0</v>
      </c>
      <c r="M54" s="54">
        <f t="shared" si="18"/>
        <v>0.1037236904</v>
      </c>
      <c r="N54" s="17"/>
    </row>
    <row r="55">
      <c r="B55" s="53" t="s">
        <v>66</v>
      </c>
      <c r="C55" s="54">
        <f t="shared" ref="C55:M55" si="19">(C21-C$36)/(C$37)</f>
        <v>0.7236069857</v>
      </c>
      <c r="D55" s="54">
        <f t="shared" si="19"/>
        <v>0.4645824764</v>
      </c>
      <c r="E55" s="54">
        <f t="shared" si="19"/>
        <v>0.5377310005</v>
      </c>
      <c r="F55" s="54">
        <f t="shared" si="19"/>
        <v>0.8651757188</v>
      </c>
      <c r="G55" s="54">
        <f t="shared" si="19"/>
        <v>-0.7994732709</v>
      </c>
      <c r="H55" s="54">
        <f t="shared" si="19"/>
        <v>0.03333333333</v>
      </c>
      <c r="I55" s="54">
        <f t="shared" si="19"/>
        <v>0.7564771596</v>
      </c>
      <c r="J55" s="54">
        <f t="shared" si="19"/>
        <v>0.189746717</v>
      </c>
      <c r="K55" s="54">
        <f t="shared" si="19"/>
        <v>0.6666666667</v>
      </c>
      <c r="L55" s="54">
        <f t="shared" si="19"/>
        <v>1</v>
      </c>
      <c r="M55" s="54">
        <f t="shared" si="19"/>
        <v>0.001345347072</v>
      </c>
      <c r="N55" s="17"/>
    </row>
    <row r="56">
      <c r="B56" s="53" t="s">
        <v>67</v>
      </c>
      <c r="C56" s="54">
        <f t="shared" ref="C56:M56" si="20">(C22-C$36)/(C$37)</f>
        <v>0.3060535355</v>
      </c>
      <c r="D56" s="54">
        <f t="shared" si="20"/>
        <v>0.4834180377</v>
      </c>
      <c r="E56" s="54">
        <f t="shared" si="20"/>
        <v>0.4212238761</v>
      </c>
      <c r="F56" s="54">
        <f t="shared" si="20"/>
        <v>0.957827476</v>
      </c>
      <c r="G56" s="54">
        <f t="shared" si="20"/>
        <v>-0.8339342556</v>
      </c>
      <c r="H56" s="54">
        <f t="shared" si="20"/>
        <v>1</v>
      </c>
      <c r="I56" s="54">
        <f t="shared" si="20"/>
        <v>0.2490378432</v>
      </c>
      <c r="J56" s="54">
        <f t="shared" si="20"/>
        <v>0.0124354673</v>
      </c>
      <c r="K56" s="54">
        <f t="shared" si="20"/>
        <v>0.3333333333</v>
      </c>
      <c r="L56" s="54">
        <f t="shared" si="20"/>
        <v>0.1494565217</v>
      </c>
      <c r="M56" s="54">
        <f t="shared" si="20"/>
        <v>0</v>
      </c>
      <c r="N56" s="17"/>
    </row>
    <row r="57">
      <c r="B57" s="53" t="s">
        <v>68</v>
      </c>
      <c r="C57" s="54">
        <f t="shared" ref="C57:M57" si="21">(C23-C$36)/(C$37)</f>
        <v>0.4246012237</v>
      </c>
      <c r="D57" s="54">
        <f t="shared" si="21"/>
        <v>0.4572618497</v>
      </c>
      <c r="E57" s="54">
        <f t="shared" si="21"/>
        <v>0.5723012481</v>
      </c>
      <c r="F57" s="54">
        <f t="shared" si="21"/>
        <v>0.8134185304</v>
      </c>
      <c r="G57" s="54">
        <f t="shared" si="21"/>
        <v>-0.9153957427</v>
      </c>
      <c r="H57" s="54">
        <f t="shared" si="21"/>
        <v>0.1333333333</v>
      </c>
      <c r="I57" s="54">
        <f t="shared" si="21"/>
        <v>0.5650360586</v>
      </c>
      <c r="J57" s="54">
        <f t="shared" si="21"/>
        <v>0.1678097104</v>
      </c>
      <c r="K57" s="54">
        <f t="shared" si="21"/>
        <v>0.6666666667</v>
      </c>
      <c r="L57" s="54">
        <f t="shared" si="21"/>
        <v>0.3641304348</v>
      </c>
      <c r="M57" s="54">
        <f t="shared" si="21"/>
        <v>0.001305707224</v>
      </c>
      <c r="N57" s="17"/>
    </row>
    <row r="58">
      <c r="B58" s="53" t="s">
        <v>69</v>
      </c>
      <c r="C58" s="54">
        <f t="shared" ref="C58:M58" si="22">(C24-C$36)/(C$37)</f>
        <v>0</v>
      </c>
      <c r="D58" s="54">
        <f t="shared" si="22"/>
        <v>-0.2571912014</v>
      </c>
      <c r="E58" s="54">
        <f t="shared" si="22"/>
        <v>0.1519236268</v>
      </c>
      <c r="F58" s="54">
        <f t="shared" si="22"/>
        <v>0.9099041534</v>
      </c>
      <c r="G58" s="54">
        <f t="shared" si="22"/>
        <v>-0.6500765956</v>
      </c>
      <c r="H58" s="54">
        <f t="shared" si="22"/>
        <v>0</v>
      </c>
      <c r="I58" s="54">
        <f t="shared" si="22"/>
        <v>0</v>
      </c>
      <c r="J58" s="54">
        <f t="shared" si="22"/>
        <v>0</v>
      </c>
      <c r="K58" s="54">
        <f t="shared" si="22"/>
        <v>1</v>
      </c>
      <c r="L58" s="54">
        <f t="shared" si="22"/>
        <v>0.6331521739</v>
      </c>
      <c r="M58" s="54">
        <f t="shared" si="22"/>
        <v>0</v>
      </c>
      <c r="N58" s="17"/>
    </row>
    <row r="59">
      <c r="B59" s="53" t="s">
        <v>70</v>
      </c>
      <c r="C59" s="54">
        <f t="shared" ref="C59:M59" si="23">(C25-C$36)/(C$37)</f>
        <v>0.6434310902</v>
      </c>
      <c r="D59" s="54">
        <f t="shared" si="23"/>
        <v>0.469807202</v>
      </c>
      <c r="E59" s="54">
        <f t="shared" si="23"/>
        <v>0.1557167007</v>
      </c>
      <c r="F59" s="54">
        <f t="shared" si="23"/>
        <v>0.7584664537</v>
      </c>
      <c r="G59" s="54">
        <f t="shared" si="23"/>
        <v>-0.77399644</v>
      </c>
      <c r="H59" s="54">
        <f t="shared" si="23"/>
        <v>0.03333333333</v>
      </c>
      <c r="I59" s="54">
        <f t="shared" si="23"/>
        <v>0.7006025496</v>
      </c>
      <c r="J59" s="54">
        <f t="shared" si="23"/>
        <v>0.02775879712</v>
      </c>
      <c r="K59" s="54">
        <f t="shared" si="23"/>
        <v>0.6666666667</v>
      </c>
      <c r="L59" s="54">
        <f t="shared" si="23"/>
        <v>0.4918478261</v>
      </c>
      <c r="M59" s="54">
        <f t="shared" si="23"/>
        <v>0.0000521372807</v>
      </c>
      <c r="N59" s="17"/>
    </row>
    <row r="60">
      <c r="B60" s="53" t="s">
        <v>71</v>
      </c>
      <c r="C60" s="54">
        <f t="shared" ref="C60:M60" si="24">(C26-C$36)/(C$37)</f>
        <v>0.6079464406</v>
      </c>
      <c r="D60" s="54">
        <f t="shared" si="24"/>
        <v>0.4311872558</v>
      </c>
      <c r="E60" s="54">
        <f t="shared" si="24"/>
        <v>0.4336783443</v>
      </c>
      <c r="F60" s="54">
        <f t="shared" si="24"/>
        <v>0.6338658147</v>
      </c>
      <c r="G60" s="54">
        <f t="shared" si="24"/>
        <v>-0.6121046611</v>
      </c>
      <c r="H60" s="54">
        <f t="shared" si="24"/>
        <v>0.2333333333</v>
      </c>
      <c r="I60" s="54">
        <f t="shared" si="24"/>
        <v>0.4612325376</v>
      </c>
      <c r="J60" s="54">
        <f t="shared" si="24"/>
        <v>0.3919102558</v>
      </c>
      <c r="K60" s="54">
        <f t="shared" si="24"/>
        <v>0.3333333333</v>
      </c>
      <c r="L60" s="54">
        <f t="shared" si="24"/>
        <v>0.07608695652</v>
      </c>
      <c r="M60" s="54">
        <f t="shared" si="24"/>
        <v>0.06956283155</v>
      </c>
      <c r="N60" s="17"/>
    </row>
    <row r="61">
      <c r="B61" s="53" t="s">
        <v>72</v>
      </c>
      <c r="C61" s="54">
        <f t="shared" ref="C61:M61" si="25">(C27-C$36)/(C$37)</f>
        <v>0.5580895509</v>
      </c>
      <c r="D61" s="54">
        <f t="shared" si="25"/>
        <v>0.4492990148</v>
      </c>
      <c r="E61" s="54">
        <f t="shared" si="25"/>
        <v>0.0442958267</v>
      </c>
      <c r="F61" s="54">
        <f t="shared" si="25"/>
        <v>0.7686900958</v>
      </c>
      <c r="G61" s="54">
        <f t="shared" si="25"/>
        <v>-0.560805449</v>
      </c>
      <c r="H61" s="54">
        <f t="shared" si="25"/>
        <v>0</v>
      </c>
      <c r="I61" s="54">
        <f t="shared" si="25"/>
        <v>0.4425060041</v>
      </c>
      <c r="J61" s="54">
        <f t="shared" si="25"/>
        <v>0.226934665</v>
      </c>
      <c r="K61" s="54">
        <f t="shared" si="25"/>
        <v>0.3333333333</v>
      </c>
      <c r="L61" s="54">
        <f t="shared" si="25"/>
        <v>0.01630434783</v>
      </c>
      <c r="M61" s="54">
        <f t="shared" si="25"/>
        <v>0.001050913575</v>
      </c>
      <c r="N61" s="17"/>
    </row>
    <row r="62">
      <c r="B62" s="53" t="s">
        <v>73</v>
      </c>
      <c r="C62" s="54">
        <f t="shared" ref="C62:M62" si="26">(C28-C$36)/(C$37)</f>
        <v>0.6393035314</v>
      </c>
      <c r="D62" s="54">
        <f t="shared" si="26"/>
        <v>0.4395431454</v>
      </c>
      <c r="E62" s="54">
        <f t="shared" si="26"/>
        <v>0.3824470888</v>
      </c>
      <c r="F62" s="54">
        <f t="shared" si="26"/>
        <v>0.703514377</v>
      </c>
      <c r="G62" s="54">
        <f t="shared" si="26"/>
        <v>-0.6671004517</v>
      </c>
      <c r="H62" s="54">
        <f t="shared" si="26"/>
        <v>0</v>
      </c>
      <c r="I62" s="54">
        <f t="shared" si="26"/>
        <v>0.7872363153</v>
      </c>
      <c r="J62" s="54">
        <f t="shared" si="26"/>
        <v>0.4030833115</v>
      </c>
      <c r="K62" s="54">
        <f t="shared" si="26"/>
        <v>0.6666666667</v>
      </c>
      <c r="L62" s="54">
        <f t="shared" si="26"/>
        <v>0.1711956522</v>
      </c>
      <c r="M62" s="54">
        <f t="shared" si="26"/>
        <v>0.00005360452855</v>
      </c>
      <c r="N62" s="17"/>
    </row>
    <row r="63">
      <c r="B63" s="53" t="s">
        <v>74</v>
      </c>
      <c r="C63" s="54">
        <f t="shared" ref="C63:M63" si="27">(C29-C$36)/(C$37)</f>
        <v>0.691362733</v>
      </c>
      <c r="D63" s="54">
        <f t="shared" si="27"/>
        <v>0.4250393223</v>
      </c>
      <c r="E63" s="54">
        <f t="shared" si="27"/>
        <v>0.6194001822</v>
      </c>
      <c r="F63" s="54">
        <f t="shared" si="27"/>
        <v>0.2044728435</v>
      </c>
      <c r="G63" s="54">
        <f t="shared" si="27"/>
        <v>-0.4592971859</v>
      </c>
      <c r="H63" s="54">
        <f t="shared" si="27"/>
        <v>0.03333333333</v>
      </c>
      <c r="I63" s="54">
        <f t="shared" si="27"/>
        <v>0.495936199</v>
      </c>
      <c r="J63" s="54">
        <f t="shared" si="27"/>
        <v>0.8129404319</v>
      </c>
      <c r="K63" s="54">
        <f t="shared" si="27"/>
        <v>0.3333333333</v>
      </c>
      <c r="L63" s="54">
        <f t="shared" si="27"/>
        <v>0.02445652174</v>
      </c>
      <c r="M63" s="54">
        <f t="shared" si="27"/>
        <v>0.08973655864</v>
      </c>
      <c r="N63" s="17"/>
    </row>
    <row r="64">
      <c r="B64" s="53" t="s">
        <v>75</v>
      </c>
      <c r="C64" s="54">
        <f t="shared" ref="C64:M64" si="28">(C30-C$36)/(C$37)</f>
        <v>1</v>
      </c>
      <c r="D64" s="54">
        <f t="shared" si="28"/>
        <v>0.4480632034</v>
      </c>
      <c r="E64" s="54">
        <f t="shared" si="28"/>
        <v>0.2687008079</v>
      </c>
      <c r="F64" s="54">
        <f t="shared" si="28"/>
        <v>0.7188498403</v>
      </c>
      <c r="G64" s="54">
        <f t="shared" si="28"/>
        <v>-0.8081916429</v>
      </c>
      <c r="H64" s="54">
        <f t="shared" si="28"/>
        <v>0.06666666667</v>
      </c>
      <c r="I64" s="54">
        <f t="shared" si="28"/>
        <v>0.6876512363</v>
      </c>
      <c r="J64" s="54">
        <f t="shared" si="28"/>
        <v>0.4102848707</v>
      </c>
      <c r="K64" s="54">
        <f t="shared" si="28"/>
        <v>0.6666666667</v>
      </c>
      <c r="L64" s="54">
        <f t="shared" si="28"/>
        <v>0.2201086957</v>
      </c>
      <c r="M64" s="54">
        <f t="shared" si="28"/>
        <v>0.00005652213451</v>
      </c>
      <c r="N64" s="17"/>
    </row>
    <row r="65">
      <c r="B65" s="53" t="s">
        <v>76</v>
      </c>
      <c r="C65" s="54">
        <f t="shared" ref="C65:M65" si="29">(C31-C$36)/(C$37)</f>
        <v>0.5559057854</v>
      </c>
      <c r="D65" s="54">
        <f t="shared" si="29"/>
        <v>0.423654301</v>
      </c>
      <c r="E65" s="54">
        <f t="shared" si="29"/>
        <v>0.466145</v>
      </c>
      <c r="F65" s="54">
        <f t="shared" si="29"/>
        <v>0.4811501597</v>
      </c>
      <c r="G65" s="54">
        <f t="shared" si="29"/>
        <v>-0.3247614149</v>
      </c>
      <c r="H65" s="54">
        <f t="shared" si="29"/>
        <v>0.4</v>
      </c>
      <c r="I65" s="54">
        <f t="shared" si="29"/>
        <v>0.6847753922</v>
      </c>
      <c r="J65" s="54">
        <f t="shared" si="29"/>
        <v>0.5313787706</v>
      </c>
      <c r="K65" s="54">
        <f t="shared" si="29"/>
        <v>0</v>
      </c>
      <c r="L65" s="54">
        <f t="shared" si="29"/>
        <v>0.1032608696</v>
      </c>
      <c r="M65" s="54">
        <f t="shared" si="29"/>
        <v>1</v>
      </c>
      <c r="N65" s="17"/>
    </row>
    <row r="66">
      <c r="A66" s="26"/>
      <c r="B66" s="55" t="s">
        <v>77</v>
      </c>
      <c r="C66" s="54">
        <f t="shared" ref="C66:M66" si="30">(C32-C$36)/(C$37)</f>
        <v>0.8791056143</v>
      </c>
      <c r="D66" s="54">
        <f t="shared" si="30"/>
        <v>0.4582660709</v>
      </c>
      <c r="E66" s="54">
        <f t="shared" si="30"/>
        <v>0.626700078</v>
      </c>
      <c r="F66" s="54">
        <f t="shared" si="30"/>
        <v>0.8504792332</v>
      </c>
      <c r="G66" s="54">
        <f t="shared" si="30"/>
        <v>-0.8790664717</v>
      </c>
      <c r="H66" s="54">
        <f t="shared" si="30"/>
        <v>0.1333333333</v>
      </c>
      <c r="I66" s="54">
        <f t="shared" si="30"/>
        <v>0.7933655366</v>
      </c>
      <c r="J66" s="54">
        <f t="shared" si="30"/>
        <v>0.5367815852</v>
      </c>
      <c r="K66" s="54">
        <f t="shared" si="30"/>
        <v>0.6666666667</v>
      </c>
      <c r="L66" s="54">
        <f t="shared" si="30"/>
        <v>0.160326087</v>
      </c>
      <c r="M66" s="54">
        <f t="shared" si="30"/>
        <v>0.0005974846937</v>
      </c>
      <c r="N66" s="17"/>
    </row>
    <row r="67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>
      <c r="B68" s="17"/>
      <c r="C68" s="56" t="s">
        <v>3</v>
      </c>
      <c r="D68" s="15" t="s">
        <v>40</v>
      </c>
      <c r="E68" s="15" t="s">
        <v>41</v>
      </c>
      <c r="F68" s="15" t="s">
        <v>42</v>
      </c>
      <c r="G68" s="15" t="s">
        <v>43</v>
      </c>
      <c r="H68" s="15" t="s">
        <v>44</v>
      </c>
      <c r="I68" s="15" t="s">
        <v>45</v>
      </c>
      <c r="J68" s="15" t="s">
        <v>46</v>
      </c>
      <c r="K68" s="15" t="s">
        <v>47</v>
      </c>
      <c r="L68" s="15" t="s">
        <v>48</v>
      </c>
      <c r="M68" s="16" t="s">
        <v>49</v>
      </c>
      <c r="N68" s="17"/>
    </row>
    <row r="69">
      <c r="B69" s="57" t="s">
        <v>83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4"/>
      <c r="N69" s="17"/>
    </row>
    <row r="70">
      <c r="B70" s="38" t="s">
        <v>84</v>
      </c>
      <c r="C70" s="54" t="str">
        <f t="shared" ref="C70:M70" si="31">C37/$C$37*1/C69*100</f>
        <v>#DIV/0!</v>
      </c>
      <c r="D70" s="54" t="str">
        <f t="shared" si="31"/>
        <v>#DIV/0!</v>
      </c>
      <c r="E70" s="54" t="str">
        <f t="shared" si="31"/>
        <v>#DIV/0!</v>
      </c>
      <c r="F70" s="54" t="str">
        <f t="shared" si="31"/>
        <v>#DIV/0!</v>
      </c>
      <c r="G70" s="54" t="str">
        <f t="shared" si="31"/>
        <v>#DIV/0!</v>
      </c>
      <c r="H70" s="54" t="str">
        <f t="shared" si="31"/>
        <v>#DIV/0!</v>
      </c>
      <c r="I70" s="54" t="str">
        <f t="shared" si="31"/>
        <v>#DIV/0!</v>
      </c>
      <c r="J70" s="54" t="str">
        <f t="shared" si="31"/>
        <v>#DIV/0!</v>
      </c>
      <c r="K70" s="54" t="str">
        <f t="shared" si="31"/>
        <v>#DIV/0!</v>
      </c>
      <c r="L70" s="54" t="str">
        <f t="shared" si="31"/>
        <v>#DIV/0!</v>
      </c>
      <c r="M70" s="58" t="str">
        <f t="shared" si="31"/>
        <v>#DIV/0!</v>
      </c>
      <c r="N70" s="17"/>
    </row>
    <row r="71">
      <c r="B71" s="49" t="s">
        <v>85</v>
      </c>
      <c r="C71" s="59" t="str">
        <f t="shared" ref="C71:M71" si="32">C70/SUM($C$70:$M$70)</f>
        <v>#DIV/0!</v>
      </c>
      <c r="D71" s="59" t="str">
        <f t="shared" si="32"/>
        <v>#DIV/0!</v>
      </c>
      <c r="E71" s="59" t="str">
        <f t="shared" si="32"/>
        <v>#DIV/0!</v>
      </c>
      <c r="F71" s="59" t="str">
        <f t="shared" si="32"/>
        <v>#DIV/0!</v>
      </c>
      <c r="G71" s="59" t="str">
        <f t="shared" si="32"/>
        <v>#DIV/0!</v>
      </c>
      <c r="H71" s="59" t="str">
        <f t="shared" si="32"/>
        <v>#DIV/0!</v>
      </c>
      <c r="I71" s="59" t="str">
        <f t="shared" si="32"/>
        <v>#DIV/0!</v>
      </c>
      <c r="J71" s="59" t="str">
        <f t="shared" si="32"/>
        <v>#DIV/0!</v>
      </c>
      <c r="K71" s="59" t="str">
        <f t="shared" si="32"/>
        <v>#DIV/0!</v>
      </c>
      <c r="L71" s="59" t="str">
        <f t="shared" si="32"/>
        <v>#DIV/0!</v>
      </c>
      <c r="M71" s="59" t="str">
        <f t="shared" si="32"/>
        <v>#DIV/0!</v>
      </c>
      <c r="N71" s="17"/>
    </row>
    <row r="7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>
      <c r="B73" s="57" t="s">
        <v>86</v>
      </c>
      <c r="C73" s="15" t="s">
        <v>3</v>
      </c>
      <c r="D73" s="15" t="s">
        <v>40</v>
      </c>
      <c r="E73" s="15" t="s">
        <v>41</v>
      </c>
      <c r="F73" s="15" t="s">
        <v>42</v>
      </c>
      <c r="G73" s="15" t="s">
        <v>43</v>
      </c>
      <c r="H73" s="15" t="s">
        <v>44</v>
      </c>
      <c r="I73" s="15" t="s">
        <v>45</v>
      </c>
      <c r="J73" s="15" t="s">
        <v>46</v>
      </c>
      <c r="K73" s="15" t="s">
        <v>47</v>
      </c>
      <c r="L73" s="15" t="s">
        <v>48</v>
      </c>
      <c r="M73" s="16" t="s">
        <v>49</v>
      </c>
      <c r="N73" s="14" t="s">
        <v>87</v>
      </c>
      <c r="O73" s="60" t="s">
        <v>88</v>
      </c>
    </row>
    <row r="74">
      <c r="A74" s="61" t="s">
        <v>51</v>
      </c>
      <c r="B74" s="62" t="s">
        <v>52</v>
      </c>
      <c r="C74" s="54" t="str">
        <f t="shared" ref="C74:M74" si="33">(C$71)*(C41-C$36)/(C$37)</f>
        <v>#DIV/0!</v>
      </c>
      <c r="D74" s="54" t="str">
        <f t="shared" si="33"/>
        <v>#DIV/0!</v>
      </c>
      <c r="E74" s="54" t="str">
        <f t="shared" si="33"/>
        <v>#DIV/0!</v>
      </c>
      <c r="F74" s="54" t="str">
        <f t="shared" si="33"/>
        <v>#DIV/0!</v>
      </c>
      <c r="G74" s="54" t="str">
        <f t="shared" si="33"/>
        <v>#DIV/0!</v>
      </c>
      <c r="H74" s="54" t="str">
        <f t="shared" si="33"/>
        <v>#DIV/0!</v>
      </c>
      <c r="I74" s="54" t="str">
        <f t="shared" si="33"/>
        <v>#DIV/0!</v>
      </c>
      <c r="J74" s="54" t="str">
        <f t="shared" si="33"/>
        <v>#DIV/0!</v>
      </c>
      <c r="K74" s="54" t="str">
        <f t="shared" si="33"/>
        <v>#DIV/0!</v>
      </c>
      <c r="L74" s="54" t="str">
        <f t="shared" si="33"/>
        <v>#DIV/0!</v>
      </c>
      <c r="M74" s="54" t="str">
        <f t="shared" si="33"/>
        <v>#DIV/0!</v>
      </c>
      <c r="N74" s="63" t="str">
        <f t="shared" ref="N74:N99" si="35">SUM(C74:M74)</f>
        <v>#DIV/0!</v>
      </c>
      <c r="O74" s="64" t="str">
        <f t="shared" ref="O74:O99" si="36">RANK(N74,$N$74:$N$99)</f>
        <v>#DIV/0!</v>
      </c>
    </row>
    <row r="75">
      <c r="B75" s="62" t="s">
        <v>53</v>
      </c>
      <c r="C75" s="54" t="str">
        <f t="shared" ref="C75:M75" si="34">(C$71)*(C42-C$36)/(C$37)</f>
        <v>#DIV/0!</v>
      </c>
      <c r="D75" s="54" t="str">
        <f t="shared" si="34"/>
        <v>#DIV/0!</v>
      </c>
      <c r="E75" s="54" t="str">
        <f t="shared" si="34"/>
        <v>#DIV/0!</v>
      </c>
      <c r="F75" s="54" t="str">
        <f t="shared" si="34"/>
        <v>#DIV/0!</v>
      </c>
      <c r="G75" s="54" t="str">
        <f t="shared" si="34"/>
        <v>#DIV/0!</v>
      </c>
      <c r="H75" s="54" t="str">
        <f t="shared" si="34"/>
        <v>#DIV/0!</v>
      </c>
      <c r="I75" s="54" t="str">
        <f t="shared" si="34"/>
        <v>#DIV/0!</v>
      </c>
      <c r="J75" s="54" t="str">
        <f t="shared" si="34"/>
        <v>#DIV/0!</v>
      </c>
      <c r="K75" s="54" t="str">
        <f t="shared" si="34"/>
        <v>#DIV/0!</v>
      </c>
      <c r="L75" s="54" t="str">
        <f t="shared" si="34"/>
        <v>#DIV/0!</v>
      </c>
      <c r="M75" s="54" t="str">
        <f t="shared" si="34"/>
        <v>#DIV/0!</v>
      </c>
      <c r="N75" s="63" t="str">
        <f t="shared" si="35"/>
        <v>#DIV/0!</v>
      </c>
      <c r="O75" s="64" t="str">
        <f t="shared" si="36"/>
        <v>#DIV/0!</v>
      </c>
    </row>
    <row r="76">
      <c r="B76" s="62" t="s">
        <v>54</v>
      </c>
      <c r="C76" s="54" t="str">
        <f t="shared" ref="C76:M76" si="37">(C$71)*(C43-C$36)/(C$37)</f>
        <v>#DIV/0!</v>
      </c>
      <c r="D76" s="54" t="str">
        <f t="shared" si="37"/>
        <v>#DIV/0!</v>
      </c>
      <c r="E76" s="54" t="str">
        <f t="shared" si="37"/>
        <v>#DIV/0!</v>
      </c>
      <c r="F76" s="54" t="str">
        <f t="shared" si="37"/>
        <v>#DIV/0!</v>
      </c>
      <c r="G76" s="54" t="str">
        <f t="shared" si="37"/>
        <v>#DIV/0!</v>
      </c>
      <c r="H76" s="54" t="str">
        <f t="shared" si="37"/>
        <v>#DIV/0!</v>
      </c>
      <c r="I76" s="54" t="str">
        <f t="shared" si="37"/>
        <v>#DIV/0!</v>
      </c>
      <c r="J76" s="54" t="str">
        <f t="shared" si="37"/>
        <v>#DIV/0!</v>
      </c>
      <c r="K76" s="54" t="str">
        <f t="shared" si="37"/>
        <v>#DIV/0!</v>
      </c>
      <c r="L76" s="54" t="str">
        <f t="shared" si="37"/>
        <v>#DIV/0!</v>
      </c>
      <c r="M76" s="54" t="str">
        <f t="shared" si="37"/>
        <v>#DIV/0!</v>
      </c>
      <c r="N76" s="63" t="str">
        <f t="shared" si="35"/>
        <v>#DIV/0!</v>
      </c>
      <c r="O76" s="64" t="str">
        <f t="shared" si="36"/>
        <v>#DIV/0!</v>
      </c>
    </row>
    <row r="77">
      <c r="B77" s="62" t="s">
        <v>55</v>
      </c>
      <c r="C77" s="54" t="str">
        <f t="shared" ref="C77:M77" si="38">(C$71)*(C44-C$36)/(C$37)</f>
        <v>#DIV/0!</v>
      </c>
      <c r="D77" s="54" t="str">
        <f t="shared" si="38"/>
        <v>#DIV/0!</v>
      </c>
      <c r="E77" s="54" t="str">
        <f t="shared" si="38"/>
        <v>#DIV/0!</v>
      </c>
      <c r="F77" s="54" t="str">
        <f t="shared" si="38"/>
        <v>#DIV/0!</v>
      </c>
      <c r="G77" s="54" t="str">
        <f t="shared" si="38"/>
        <v>#DIV/0!</v>
      </c>
      <c r="H77" s="54" t="str">
        <f t="shared" si="38"/>
        <v>#DIV/0!</v>
      </c>
      <c r="I77" s="54" t="str">
        <f t="shared" si="38"/>
        <v>#DIV/0!</v>
      </c>
      <c r="J77" s="54" t="str">
        <f t="shared" si="38"/>
        <v>#DIV/0!</v>
      </c>
      <c r="K77" s="54" t="str">
        <f t="shared" si="38"/>
        <v>#DIV/0!</v>
      </c>
      <c r="L77" s="54" t="str">
        <f t="shared" si="38"/>
        <v>#DIV/0!</v>
      </c>
      <c r="M77" s="54" t="str">
        <f t="shared" si="38"/>
        <v>#DIV/0!</v>
      </c>
      <c r="N77" s="63" t="str">
        <f t="shared" si="35"/>
        <v>#DIV/0!</v>
      </c>
      <c r="O77" s="64" t="str">
        <f t="shared" si="36"/>
        <v>#DIV/0!</v>
      </c>
    </row>
    <row r="78">
      <c r="B78" s="62" t="s">
        <v>56</v>
      </c>
      <c r="C78" s="54" t="str">
        <f t="shared" ref="C78:M78" si="39">(C$71)*(C45-C$36)/(C$37)</f>
        <v>#DIV/0!</v>
      </c>
      <c r="D78" s="54" t="str">
        <f t="shared" si="39"/>
        <v>#DIV/0!</v>
      </c>
      <c r="E78" s="54" t="str">
        <f t="shared" si="39"/>
        <v>#DIV/0!</v>
      </c>
      <c r="F78" s="54" t="str">
        <f t="shared" si="39"/>
        <v>#DIV/0!</v>
      </c>
      <c r="G78" s="54" t="str">
        <f t="shared" si="39"/>
        <v>#DIV/0!</v>
      </c>
      <c r="H78" s="54" t="str">
        <f t="shared" si="39"/>
        <v>#DIV/0!</v>
      </c>
      <c r="I78" s="54" t="str">
        <f t="shared" si="39"/>
        <v>#DIV/0!</v>
      </c>
      <c r="J78" s="54" t="str">
        <f t="shared" si="39"/>
        <v>#DIV/0!</v>
      </c>
      <c r="K78" s="54" t="str">
        <f t="shared" si="39"/>
        <v>#DIV/0!</v>
      </c>
      <c r="L78" s="54" t="str">
        <f t="shared" si="39"/>
        <v>#DIV/0!</v>
      </c>
      <c r="M78" s="54" t="str">
        <f t="shared" si="39"/>
        <v>#DIV/0!</v>
      </c>
      <c r="N78" s="63" t="str">
        <f t="shared" si="35"/>
        <v>#DIV/0!</v>
      </c>
      <c r="O78" s="64" t="str">
        <f t="shared" si="36"/>
        <v>#DIV/0!</v>
      </c>
    </row>
    <row r="79">
      <c r="B79" s="62" t="s">
        <v>57</v>
      </c>
      <c r="C79" s="54" t="str">
        <f t="shared" ref="C79:M79" si="40">(C$71)*(C46-C$36)/(C$37)</f>
        <v>#DIV/0!</v>
      </c>
      <c r="D79" s="54" t="str">
        <f t="shared" si="40"/>
        <v>#DIV/0!</v>
      </c>
      <c r="E79" s="54" t="str">
        <f t="shared" si="40"/>
        <v>#DIV/0!</v>
      </c>
      <c r="F79" s="54" t="str">
        <f t="shared" si="40"/>
        <v>#DIV/0!</v>
      </c>
      <c r="G79" s="54" t="str">
        <f t="shared" si="40"/>
        <v>#DIV/0!</v>
      </c>
      <c r="H79" s="54" t="str">
        <f t="shared" si="40"/>
        <v>#DIV/0!</v>
      </c>
      <c r="I79" s="54" t="str">
        <f t="shared" si="40"/>
        <v>#DIV/0!</v>
      </c>
      <c r="J79" s="54" t="str">
        <f t="shared" si="40"/>
        <v>#DIV/0!</v>
      </c>
      <c r="K79" s="54" t="str">
        <f t="shared" si="40"/>
        <v>#DIV/0!</v>
      </c>
      <c r="L79" s="54" t="str">
        <f t="shared" si="40"/>
        <v>#DIV/0!</v>
      </c>
      <c r="M79" s="54" t="str">
        <f t="shared" si="40"/>
        <v>#DIV/0!</v>
      </c>
      <c r="N79" s="63" t="str">
        <f t="shared" si="35"/>
        <v>#DIV/0!</v>
      </c>
      <c r="O79" s="64" t="str">
        <f t="shared" si="36"/>
        <v>#DIV/0!</v>
      </c>
    </row>
    <row r="80">
      <c r="B80" s="62" t="s">
        <v>58</v>
      </c>
      <c r="C80" s="54" t="str">
        <f t="shared" ref="C80:M80" si="41">(C$71)*(C47-C$36)/(C$37)</f>
        <v>#DIV/0!</v>
      </c>
      <c r="D80" s="54" t="str">
        <f t="shared" si="41"/>
        <v>#DIV/0!</v>
      </c>
      <c r="E80" s="54" t="str">
        <f t="shared" si="41"/>
        <v>#DIV/0!</v>
      </c>
      <c r="F80" s="54" t="str">
        <f t="shared" si="41"/>
        <v>#DIV/0!</v>
      </c>
      <c r="G80" s="54" t="str">
        <f t="shared" si="41"/>
        <v>#DIV/0!</v>
      </c>
      <c r="H80" s="54" t="str">
        <f t="shared" si="41"/>
        <v>#DIV/0!</v>
      </c>
      <c r="I80" s="54" t="str">
        <f t="shared" si="41"/>
        <v>#DIV/0!</v>
      </c>
      <c r="J80" s="54" t="str">
        <f t="shared" si="41"/>
        <v>#DIV/0!</v>
      </c>
      <c r="K80" s="54" t="str">
        <f t="shared" si="41"/>
        <v>#DIV/0!</v>
      </c>
      <c r="L80" s="54" t="str">
        <f t="shared" si="41"/>
        <v>#DIV/0!</v>
      </c>
      <c r="M80" s="54" t="str">
        <f t="shared" si="41"/>
        <v>#DIV/0!</v>
      </c>
      <c r="N80" s="63" t="str">
        <f t="shared" si="35"/>
        <v>#DIV/0!</v>
      </c>
      <c r="O80" s="64" t="str">
        <f t="shared" si="36"/>
        <v>#DIV/0!</v>
      </c>
    </row>
    <row r="81">
      <c r="B81" s="62" t="s">
        <v>59</v>
      </c>
      <c r="C81" s="54" t="str">
        <f t="shared" ref="C81:M81" si="42">(C$71)*(C48-C$36)/(C$37)</f>
        <v>#DIV/0!</v>
      </c>
      <c r="D81" s="54" t="str">
        <f t="shared" si="42"/>
        <v>#DIV/0!</v>
      </c>
      <c r="E81" s="54" t="str">
        <f t="shared" si="42"/>
        <v>#DIV/0!</v>
      </c>
      <c r="F81" s="54" t="str">
        <f t="shared" si="42"/>
        <v>#DIV/0!</v>
      </c>
      <c r="G81" s="54" t="str">
        <f t="shared" si="42"/>
        <v>#DIV/0!</v>
      </c>
      <c r="H81" s="54" t="str">
        <f t="shared" si="42"/>
        <v>#DIV/0!</v>
      </c>
      <c r="I81" s="54" t="str">
        <f t="shared" si="42"/>
        <v>#DIV/0!</v>
      </c>
      <c r="J81" s="54" t="str">
        <f t="shared" si="42"/>
        <v>#DIV/0!</v>
      </c>
      <c r="K81" s="54" t="str">
        <f t="shared" si="42"/>
        <v>#DIV/0!</v>
      </c>
      <c r="L81" s="54" t="str">
        <f t="shared" si="42"/>
        <v>#DIV/0!</v>
      </c>
      <c r="M81" s="54" t="str">
        <f t="shared" si="42"/>
        <v>#DIV/0!</v>
      </c>
      <c r="N81" s="63" t="str">
        <f t="shared" si="35"/>
        <v>#DIV/0!</v>
      </c>
      <c r="O81" s="64" t="str">
        <f t="shared" si="36"/>
        <v>#DIV/0!</v>
      </c>
    </row>
    <row r="82">
      <c r="B82" s="62" t="s">
        <v>60</v>
      </c>
      <c r="C82" s="54" t="str">
        <f t="shared" ref="C82:M82" si="43">(C$71)*(C49-C$36)/(C$37)</f>
        <v>#DIV/0!</v>
      </c>
      <c r="D82" s="54" t="str">
        <f t="shared" si="43"/>
        <v>#DIV/0!</v>
      </c>
      <c r="E82" s="54" t="str">
        <f t="shared" si="43"/>
        <v>#DIV/0!</v>
      </c>
      <c r="F82" s="54" t="str">
        <f t="shared" si="43"/>
        <v>#DIV/0!</v>
      </c>
      <c r="G82" s="54" t="str">
        <f t="shared" si="43"/>
        <v>#DIV/0!</v>
      </c>
      <c r="H82" s="54" t="str">
        <f t="shared" si="43"/>
        <v>#DIV/0!</v>
      </c>
      <c r="I82" s="54" t="str">
        <f t="shared" si="43"/>
        <v>#DIV/0!</v>
      </c>
      <c r="J82" s="54" t="str">
        <f t="shared" si="43"/>
        <v>#DIV/0!</v>
      </c>
      <c r="K82" s="54" t="str">
        <f t="shared" si="43"/>
        <v>#DIV/0!</v>
      </c>
      <c r="L82" s="54" t="str">
        <f t="shared" si="43"/>
        <v>#DIV/0!</v>
      </c>
      <c r="M82" s="54" t="str">
        <f t="shared" si="43"/>
        <v>#DIV/0!</v>
      </c>
      <c r="N82" s="63" t="str">
        <f t="shared" si="35"/>
        <v>#DIV/0!</v>
      </c>
      <c r="O82" s="64" t="str">
        <f t="shared" si="36"/>
        <v>#DIV/0!</v>
      </c>
    </row>
    <row r="83">
      <c r="B83" s="62" t="s">
        <v>61</v>
      </c>
      <c r="C83" s="54" t="str">
        <f t="shared" ref="C83:M83" si="44">(C$71)*(C50-C$36)/(C$37)</f>
        <v>#DIV/0!</v>
      </c>
      <c r="D83" s="54" t="str">
        <f t="shared" si="44"/>
        <v>#DIV/0!</v>
      </c>
      <c r="E83" s="54" t="str">
        <f t="shared" si="44"/>
        <v>#DIV/0!</v>
      </c>
      <c r="F83" s="54" t="str">
        <f t="shared" si="44"/>
        <v>#DIV/0!</v>
      </c>
      <c r="G83" s="54" t="str">
        <f t="shared" si="44"/>
        <v>#DIV/0!</v>
      </c>
      <c r="H83" s="54" t="str">
        <f t="shared" si="44"/>
        <v>#DIV/0!</v>
      </c>
      <c r="I83" s="54" t="str">
        <f t="shared" si="44"/>
        <v>#DIV/0!</v>
      </c>
      <c r="J83" s="54" t="str">
        <f t="shared" si="44"/>
        <v>#DIV/0!</v>
      </c>
      <c r="K83" s="54" t="str">
        <f t="shared" si="44"/>
        <v>#DIV/0!</v>
      </c>
      <c r="L83" s="54" t="str">
        <f t="shared" si="44"/>
        <v>#DIV/0!</v>
      </c>
      <c r="M83" s="54" t="str">
        <f t="shared" si="44"/>
        <v>#DIV/0!</v>
      </c>
      <c r="N83" s="63" t="str">
        <f t="shared" si="35"/>
        <v>#DIV/0!</v>
      </c>
      <c r="O83" s="64" t="str">
        <f t="shared" si="36"/>
        <v>#DIV/0!</v>
      </c>
    </row>
    <row r="84">
      <c r="B84" s="62" t="s">
        <v>62</v>
      </c>
      <c r="C84" s="54" t="str">
        <f t="shared" ref="C84:M84" si="45">(C$71)*(C51-C$36)/(C$37)</f>
        <v>#DIV/0!</v>
      </c>
      <c r="D84" s="54" t="str">
        <f t="shared" si="45"/>
        <v>#DIV/0!</v>
      </c>
      <c r="E84" s="54" t="str">
        <f t="shared" si="45"/>
        <v>#DIV/0!</v>
      </c>
      <c r="F84" s="54" t="str">
        <f t="shared" si="45"/>
        <v>#DIV/0!</v>
      </c>
      <c r="G84" s="54" t="str">
        <f t="shared" si="45"/>
        <v>#DIV/0!</v>
      </c>
      <c r="H84" s="54" t="str">
        <f t="shared" si="45"/>
        <v>#DIV/0!</v>
      </c>
      <c r="I84" s="54" t="str">
        <f t="shared" si="45"/>
        <v>#DIV/0!</v>
      </c>
      <c r="J84" s="54" t="str">
        <f t="shared" si="45"/>
        <v>#DIV/0!</v>
      </c>
      <c r="K84" s="54" t="str">
        <f t="shared" si="45"/>
        <v>#DIV/0!</v>
      </c>
      <c r="L84" s="54" t="str">
        <f t="shared" si="45"/>
        <v>#DIV/0!</v>
      </c>
      <c r="M84" s="54" t="str">
        <f t="shared" si="45"/>
        <v>#DIV/0!</v>
      </c>
      <c r="N84" s="63" t="str">
        <f t="shared" si="35"/>
        <v>#DIV/0!</v>
      </c>
      <c r="O84" s="64" t="str">
        <f t="shared" si="36"/>
        <v>#DIV/0!</v>
      </c>
    </row>
    <row r="85">
      <c r="B85" s="62" t="s">
        <v>63</v>
      </c>
      <c r="C85" s="54" t="str">
        <f t="shared" ref="C85:M85" si="46">(C$71)*(C52-C$36)/(C$37)</f>
        <v>#DIV/0!</v>
      </c>
      <c r="D85" s="54" t="str">
        <f t="shared" si="46"/>
        <v>#DIV/0!</v>
      </c>
      <c r="E85" s="54" t="str">
        <f t="shared" si="46"/>
        <v>#DIV/0!</v>
      </c>
      <c r="F85" s="54" t="str">
        <f t="shared" si="46"/>
        <v>#DIV/0!</v>
      </c>
      <c r="G85" s="54" t="str">
        <f t="shared" si="46"/>
        <v>#DIV/0!</v>
      </c>
      <c r="H85" s="54" t="str">
        <f t="shared" si="46"/>
        <v>#DIV/0!</v>
      </c>
      <c r="I85" s="54" t="str">
        <f t="shared" si="46"/>
        <v>#DIV/0!</v>
      </c>
      <c r="J85" s="54" t="str">
        <f t="shared" si="46"/>
        <v>#DIV/0!</v>
      </c>
      <c r="K85" s="54" t="str">
        <f t="shared" si="46"/>
        <v>#DIV/0!</v>
      </c>
      <c r="L85" s="54" t="str">
        <f t="shared" si="46"/>
        <v>#DIV/0!</v>
      </c>
      <c r="M85" s="54" t="str">
        <f t="shared" si="46"/>
        <v>#DIV/0!</v>
      </c>
      <c r="N85" s="63" t="str">
        <f t="shared" si="35"/>
        <v>#DIV/0!</v>
      </c>
      <c r="O85" s="64" t="str">
        <f t="shared" si="36"/>
        <v>#DIV/0!</v>
      </c>
    </row>
    <row r="86">
      <c r="B86" s="62" t="s">
        <v>64</v>
      </c>
      <c r="C86" s="54" t="str">
        <f t="shared" ref="C86:M86" si="47">(C$71)*(C53-C$36)/(C$37)</f>
        <v>#DIV/0!</v>
      </c>
      <c r="D86" s="54" t="str">
        <f t="shared" si="47"/>
        <v>#DIV/0!</v>
      </c>
      <c r="E86" s="54" t="str">
        <f t="shared" si="47"/>
        <v>#DIV/0!</v>
      </c>
      <c r="F86" s="54" t="str">
        <f t="shared" si="47"/>
        <v>#DIV/0!</v>
      </c>
      <c r="G86" s="54" t="str">
        <f t="shared" si="47"/>
        <v>#DIV/0!</v>
      </c>
      <c r="H86" s="54" t="str">
        <f t="shared" si="47"/>
        <v>#DIV/0!</v>
      </c>
      <c r="I86" s="54" t="str">
        <f t="shared" si="47"/>
        <v>#DIV/0!</v>
      </c>
      <c r="J86" s="54" t="str">
        <f t="shared" si="47"/>
        <v>#DIV/0!</v>
      </c>
      <c r="K86" s="54" t="str">
        <f t="shared" si="47"/>
        <v>#DIV/0!</v>
      </c>
      <c r="L86" s="54" t="str">
        <f t="shared" si="47"/>
        <v>#DIV/0!</v>
      </c>
      <c r="M86" s="54" t="str">
        <f t="shared" si="47"/>
        <v>#DIV/0!</v>
      </c>
      <c r="N86" s="63" t="str">
        <f t="shared" si="35"/>
        <v>#DIV/0!</v>
      </c>
      <c r="O86" s="64" t="str">
        <f t="shared" si="36"/>
        <v>#DIV/0!</v>
      </c>
    </row>
    <row r="87">
      <c r="B87" s="62" t="s">
        <v>65</v>
      </c>
      <c r="C87" s="54" t="str">
        <f t="shared" ref="C87:M87" si="48">(C$71)*(C54-C$36)/(C$37)</f>
        <v>#DIV/0!</v>
      </c>
      <c r="D87" s="54" t="str">
        <f t="shared" si="48"/>
        <v>#DIV/0!</v>
      </c>
      <c r="E87" s="54" t="str">
        <f t="shared" si="48"/>
        <v>#DIV/0!</v>
      </c>
      <c r="F87" s="54" t="str">
        <f t="shared" si="48"/>
        <v>#DIV/0!</v>
      </c>
      <c r="G87" s="54" t="str">
        <f t="shared" si="48"/>
        <v>#DIV/0!</v>
      </c>
      <c r="H87" s="54" t="str">
        <f t="shared" si="48"/>
        <v>#DIV/0!</v>
      </c>
      <c r="I87" s="54" t="str">
        <f t="shared" si="48"/>
        <v>#DIV/0!</v>
      </c>
      <c r="J87" s="54" t="str">
        <f t="shared" si="48"/>
        <v>#DIV/0!</v>
      </c>
      <c r="K87" s="54" t="str">
        <f t="shared" si="48"/>
        <v>#DIV/0!</v>
      </c>
      <c r="L87" s="54" t="str">
        <f t="shared" si="48"/>
        <v>#DIV/0!</v>
      </c>
      <c r="M87" s="54" t="str">
        <f t="shared" si="48"/>
        <v>#DIV/0!</v>
      </c>
      <c r="N87" s="63" t="str">
        <f t="shared" si="35"/>
        <v>#DIV/0!</v>
      </c>
      <c r="O87" s="64" t="str">
        <f t="shared" si="36"/>
        <v>#DIV/0!</v>
      </c>
    </row>
    <row r="88">
      <c r="B88" s="62" t="s">
        <v>66</v>
      </c>
      <c r="C88" s="54" t="str">
        <f t="shared" ref="C88:M88" si="49">(C$71)*(C55-C$36)/(C$37)</f>
        <v>#DIV/0!</v>
      </c>
      <c r="D88" s="54" t="str">
        <f t="shared" si="49"/>
        <v>#DIV/0!</v>
      </c>
      <c r="E88" s="54" t="str">
        <f t="shared" si="49"/>
        <v>#DIV/0!</v>
      </c>
      <c r="F88" s="54" t="str">
        <f t="shared" si="49"/>
        <v>#DIV/0!</v>
      </c>
      <c r="G88" s="54" t="str">
        <f t="shared" si="49"/>
        <v>#DIV/0!</v>
      </c>
      <c r="H88" s="54" t="str">
        <f t="shared" si="49"/>
        <v>#DIV/0!</v>
      </c>
      <c r="I88" s="54" t="str">
        <f t="shared" si="49"/>
        <v>#DIV/0!</v>
      </c>
      <c r="J88" s="54" t="str">
        <f t="shared" si="49"/>
        <v>#DIV/0!</v>
      </c>
      <c r="K88" s="54" t="str">
        <f t="shared" si="49"/>
        <v>#DIV/0!</v>
      </c>
      <c r="L88" s="54" t="str">
        <f t="shared" si="49"/>
        <v>#DIV/0!</v>
      </c>
      <c r="M88" s="54" t="str">
        <f t="shared" si="49"/>
        <v>#DIV/0!</v>
      </c>
      <c r="N88" s="63" t="str">
        <f t="shared" si="35"/>
        <v>#DIV/0!</v>
      </c>
      <c r="O88" s="64" t="str">
        <f t="shared" si="36"/>
        <v>#DIV/0!</v>
      </c>
    </row>
    <row r="89">
      <c r="B89" s="62" t="s">
        <v>67</v>
      </c>
      <c r="C89" s="54" t="str">
        <f t="shared" ref="C89:M89" si="50">(C$71)*(C56-C$36)/(C$37)</f>
        <v>#DIV/0!</v>
      </c>
      <c r="D89" s="54" t="str">
        <f t="shared" si="50"/>
        <v>#DIV/0!</v>
      </c>
      <c r="E89" s="54" t="str">
        <f t="shared" si="50"/>
        <v>#DIV/0!</v>
      </c>
      <c r="F89" s="54" t="str">
        <f t="shared" si="50"/>
        <v>#DIV/0!</v>
      </c>
      <c r="G89" s="54" t="str">
        <f t="shared" si="50"/>
        <v>#DIV/0!</v>
      </c>
      <c r="H89" s="54" t="str">
        <f t="shared" si="50"/>
        <v>#DIV/0!</v>
      </c>
      <c r="I89" s="54" t="str">
        <f t="shared" si="50"/>
        <v>#DIV/0!</v>
      </c>
      <c r="J89" s="54" t="str">
        <f t="shared" si="50"/>
        <v>#DIV/0!</v>
      </c>
      <c r="K89" s="54" t="str">
        <f t="shared" si="50"/>
        <v>#DIV/0!</v>
      </c>
      <c r="L89" s="54" t="str">
        <f t="shared" si="50"/>
        <v>#DIV/0!</v>
      </c>
      <c r="M89" s="54" t="str">
        <f t="shared" si="50"/>
        <v>#DIV/0!</v>
      </c>
      <c r="N89" s="63" t="str">
        <f t="shared" si="35"/>
        <v>#DIV/0!</v>
      </c>
      <c r="O89" s="64" t="str">
        <f t="shared" si="36"/>
        <v>#DIV/0!</v>
      </c>
    </row>
    <row r="90">
      <c r="B90" s="62" t="s">
        <v>68</v>
      </c>
      <c r="C90" s="54" t="str">
        <f t="shared" ref="C90:M90" si="51">(C$71)*(C57-C$36)/(C$37)</f>
        <v>#DIV/0!</v>
      </c>
      <c r="D90" s="54" t="str">
        <f t="shared" si="51"/>
        <v>#DIV/0!</v>
      </c>
      <c r="E90" s="54" t="str">
        <f t="shared" si="51"/>
        <v>#DIV/0!</v>
      </c>
      <c r="F90" s="54" t="str">
        <f t="shared" si="51"/>
        <v>#DIV/0!</v>
      </c>
      <c r="G90" s="54" t="str">
        <f t="shared" si="51"/>
        <v>#DIV/0!</v>
      </c>
      <c r="H90" s="54" t="str">
        <f t="shared" si="51"/>
        <v>#DIV/0!</v>
      </c>
      <c r="I90" s="54" t="str">
        <f t="shared" si="51"/>
        <v>#DIV/0!</v>
      </c>
      <c r="J90" s="54" t="str">
        <f t="shared" si="51"/>
        <v>#DIV/0!</v>
      </c>
      <c r="K90" s="54" t="str">
        <f t="shared" si="51"/>
        <v>#DIV/0!</v>
      </c>
      <c r="L90" s="54" t="str">
        <f t="shared" si="51"/>
        <v>#DIV/0!</v>
      </c>
      <c r="M90" s="54" t="str">
        <f t="shared" si="51"/>
        <v>#DIV/0!</v>
      </c>
      <c r="N90" s="63" t="str">
        <f t="shared" si="35"/>
        <v>#DIV/0!</v>
      </c>
      <c r="O90" s="64" t="str">
        <f t="shared" si="36"/>
        <v>#DIV/0!</v>
      </c>
    </row>
    <row r="91">
      <c r="B91" s="62" t="s">
        <v>69</v>
      </c>
      <c r="C91" s="54" t="str">
        <f t="shared" ref="C91:M91" si="52">(C$71)*(C58-C$36)/(C$37)</f>
        <v>#DIV/0!</v>
      </c>
      <c r="D91" s="54" t="str">
        <f t="shared" si="52"/>
        <v>#DIV/0!</v>
      </c>
      <c r="E91" s="54" t="str">
        <f t="shared" si="52"/>
        <v>#DIV/0!</v>
      </c>
      <c r="F91" s="54" t="str">
        <f t="shared" si="52"/>
        <v>#DIV/0!</v>
      </c>
      <c r="G91" s="54" t="str">
        <f t="shared" si="52"/>
        <v>#DIV/0!</v>
      </c>
      <c r="H91" s="54" t="str">
        <f t="shared" si="52"/>
        <v>#DIV/0!</v>
      </c>
      <c r="I91" s="54" t="str">
        <f t="shared" si="52"/>
        <v>#DIV/0!</v>
      </c>
      <c r="J91" s="54" t="str">
        <f t="shared" si="52"/>
        <v>#DIV/0!</v>
      </c>
      <c r="K91" s="54" t="str">
        <f t="shared" si="52"/>
        <v>#DIV/0!</v>
      </c>
      <c r="L91" s="54" t="str">
        <f t="shared" si="52"/>
        <v>#DIV/0!</v>
      </c>
      <c r="M91" s="54" t="str">
        <f t="shared" si="52"/>
        <v>#DIV/0!</v>
      </c>
      <c r="N91" s="63" t="str">
        <f t="shared" si="35"/>
        <v>#DIV/0!</v>
      </c>
      <c r="O91" s="64" t="str">
        <f t="shared" si="36"/>
        <v>#DIV/0!</v>
      </c>
    </row>
    <row r="92">
      <c r="B92" s="62" t="s">
        <v>70</v>
      </c>
      <c r="C92" s="54" t="str">
        <f t="shared" ref="C92:M92" si="53">(C$71)*(C59-C$36)/(C$37)</f>
        <v>#DIV/0!</v>
      </c>
      <c r="D92" s="54" t="str">
        <f t="shared" si="53"/>
        <v>#DIV/0!</v>
      </c>
      <c r="E92" s="54" t="str">
        <f t="shared" si="53"/>
        <v>#DIV/0!</v>
      </c>
      <c r="F92" s="54" t="str">
        <f t="shared" si="53"/>
        <v>#DIV/0!</v>
      </c>
      <c r="G92" s="54" t="str">
        <f t="shared" si="53"/>
        <v>#DIV/0!</v>
      </c>
      <c r="H92" s="54" t="str">
        <f t="shared" si="53"/>
        <v>#DIV/0!</v>
      </c>
      <c r="I92" s="54" t="str">
        <f t="shared" si="53"/>
        <v>#DIV/0!</v>
      </c>
      <c r="J92" s="54" t="str">
        <f t="shared" si="53"/>
        <v>#DIV/0!</v>
      </c>
      <c r="K92" s="54" t="str">
        <f t="shared" si="53"/>
        <v>#DIV/0!</v>
      </c>
      <c r="L92" s="54" t="str">
        <f t="shared" si="53"/>
        <v>#DIV/0!</v>
      </c>
      <c r="M92" s="54" t="str">
        <f t="shared" si="53"/>
        <v>#DIV/0!</v>
      </c>
      <c r="N92" s="63" t="str">
        <f t="shared" si="35"/>
        <v>#DIV/0!</v>
      </c>
      <c r="O92" s="64" t="str">
        <f t="shared" si="36"/>
        <v>#DIV/0!</v>
      </c>
    </row>
    <row r="93">
      <c r="B93" s="62" t="s">
        <v>71</v>
      </c>
      <c r="C93" s="54" t="str">
        <f t="shared" ref="C93:M93" si="54">(C$71)*(C60-C$36)/(C$37)</f>
        <v>#DIV/0!</v>
      </c>
      <c r="D93" s="54" t="str">
        <f t="shared" si="54"/>
        <v>#DIV/0!</v>
      </c>
      <c r="E93" s="54" t="str">
        <f t="shared" si="54"/>
        <v>#DIV/0!</v>
      </c>
      <c r="F93" s="54" t="str">
        <f t="shared" si="54"/>
        <v>#DIV/0!</v>
      </c>
      <c r="G93" s="54" t="str">
        <f t="shared" si="54"/>
        <v>#DIV/0!</v>
      </c>
      <c r="H93" s="54" t="str">
        <f t="shared" si="54"/>
        <v>#DIV/0!</v>
      </c>
      <c r="I93" s="54" t="str">
        <f t="shared" si="54"/>
        <v>#DIV/0!</v>
      </c>
      <c r="J93" s="54" t="str">
        <f t="shared" si="54"/>
        <v>#DIV/0!</v>
      </c>
      <c r="K93" s="54" t="str">
        <f t="shared" si="54"/>
        <v>#DIV/0!</v>
      </c>
      <c r="L93" s="54" t="str">
        <f t="shared" si="54"/>
        <v>#DIV/0!</v>
      </c>
      <c r="M93" s="54" t="str">
        <f t="shared" si="54"/>
        <v>#DIV/0!</v>
      </c>
      <c r="N93" s="63" t="str">
        <f t="shared" si="35"/>
        <v>#DIV/0!</v>
      </c>
      <c r="O93" s="64" t="str">
        <f t="shared" si="36"/>
        <v>#DIV/0!</v>
      </c>
    </row>
    <row r="94">
      <c r="B94" s="62" t="s">
        <v>72</v>
      </c>
      <c r="C94" s="54" t="str">
        <f t="shared" ref="C94:M94" si="55">(C$71)*(C61-C$36)/(C$37)</f>
        <v>#DIV/0!</v>
      </c>
      <c r="D94" s="54" t="str">
        <f t="shared" si="55"/>
        <v>#DIV/0!</v>
      </c>
      <c r="E94" s="54" t="str">
        <f t="shared" si="55"/>
        <v>#DIV/0!</v>
      </c>
      <c r="F94" s="54" t="str">
        <f t="shared" si="55"/>
        <v>#DIV/0!</v>
      </c>
      <c r="G94" s="54" t="str">
        <f t="shared" si="55"/>
        <v>#DIV/0!</v>
      </c>
      <c r="H94" s="54" t="str">
        <f t="shared" si="55"/>
        <v>#DIV/0!</v>
      </c>
      <c r="I94" s="54" t="str">
        <f t="shared" si="55"/>
        <v>#DIV/0!</v>
      </c>
      <c r="J94" s="54" t="str">
        <f t="shared" si="55"/>
        <v>#DIV/0!</v>
      </c>
      <c r="K94" s="54" t="str">
        <f t="shared" si="55"/>
        <v>#DIV/0!</v>
      </c>
      <c r="L94" s="54" t="str">
        <f t="shared" si="55"/>
        <v>#DIV/0!</v>
      </c>
      <c r="M94" s="54" t="str">
        <f t="shared" si="55"/>
        <v>#DIV/0!</v>
      </c>
      <c r="N94" s="63" t="str">
        <f t="shared" si="35"/>
        <v>#DIV/0!</v>
      </c>
      <c r="O94" s="64" t="str">
        <f t="shared" si="36"/>
        <v>#DIV/0!</v>
      </c>
    </row>
    <row r="95">
      <c r="B95" s="62" t="s">
        <v>73</v>
      </c>
      <c r="C95" s="54" t="str">
        <f t="shared" ref="C95:M95" si="56">(C$71)*(C62-C$36)/(C$37)</f>
        <v>#DIV/0!</v>
      </c>
      <c r="D95" s="54" t="str">
        <f t="shared" si="56"/>
        <v>#DIV/0!</v>
      </c>
      <c r="E95" s="54" t="str">
        <f t="shared" si="56"/>
        <v>#DIV/0!</v>
      </c>
      <c r="F95" s="54" t="str">
        <f t="shared" si="56"/>
        <v>#DIV/0!</v>
      </c>
      <c r="G95" s="54" t="str">
        <f t="shared" si="56"/>
        <v>#DIV/0!</v>
      </c>
      <c r="H95" s="54" t="str">
        <f t="shared" si="56"/>
        <v>#DIV/0!</v>
      </c>
      <c r="I95" s="54" t="str">
        <f t="shared" si="56"/>
        <v>#DIV/0!</v>
      </c>
      <c r="J95" s="54" t="str">
        <f t="shared" si="56"/>
        <v>#DIV/0!</v>
      </c>
      <c r="K95" s="54" t="str">
        <f t="shared" si="56"/>
        <v>#DIV/0!</v>
      </c>
      <c r="L95" s="54" t="str">
        <f t="shared" si="56"/>
        <v>#DIV/0!</v>
      </c>
      <c r="M95" s="54" t="str">
        <f t="shared" si="56"/>
        <v>#DIV/0!</v>
      </c>
      <c r="N95" s="63" t="str">
        <f t="shared" si="35"/>
        <v>#DIV/0!</v>
      </c>
      <c r="O95" s="64" t="str">
        <f t="shared" si="36"/>
        <v>#DIV/0!</v>
      </c>
    </row>
    <row r="96">
      <c r="B96" s="62" t="s">
        <v>74</v>
      </c>
      <c r="C96" s="54" t="str">
        <f t="shared" ref="C96:M96" si="57">(C$71)*(C63-C$36)/(C$37)</f>
        <v>#DIV/0!</v>
      </c>
      <c r="D96" s="54" t="str">
        <f t="shared" si="57"/>
        <v>#DIV/0!</v>
      </c>
      <c r="E96" s="54" t="str">
        <f t="shared" si="57"/>
        <v>#DIV/0!</v>
      </c>
      <c r="F96" s="54" t="str">
        <f t="shared" si="57"/>
        <v>#DIV/0!</v>
      </c>
      <c r="G96" s="54" t="str">
        <f t="shared" si="57"/>
        <v>#DIV/0!</v>
      </c>
      <c r="H96" s="54" t="str">
        <f t="shared" si="57"/>
        <v>#DIV/0!</v>
      </c>
      <c r="I96" s="54" t="str">
        <f t="shared" si="57"/>
        <v>#DIV/0!</v>
      </c>
      <c r="J96" s="54" t="str">
        <f t="shared" si="57"/>
        <v>#DIV/0!</v>
      </c>
      <c r="K96" s="54" t="str">
        <f t="shared" si="57"/>
        <v>#DIV/0!</v>
      </c>
      <c r="L96" s="54" t="str">
        <f t="shared" si="57"/>
        <v>#DIV/0!</v>
      </c>
      <c r="M96" s="54" t="str">
        <f t="shared" si="57"/>
        <v>#DIV/0!</v>
      </c>
      <c r="N96" s="63" t="str">
        <f t="shared" si="35"/>
        <v>#DIV/0!</v>
      </c>
      <c r="O96" s="64" t="str">
        <f t="shared" si="36"/>
        <v>#DIV/0!</v>
      </c>
    </row>
    <row r="97">
      <c r="B97" s="62" t="s">
        <v>75</v>
      </c>
      <c r="C97" s="54" t="str">
        <f t="shared" ref="C97:M97" si="58">(C$71)*(C64-C$36)/(C$37)</f>
        <v>#DIV/0!</v>
      </c>
      <c r="D97" s="54" t="str">
        <f t="shared" si="58"/>
        <v>#DIV/0!</v>
      </c>
      <c r="E97" s="54" t="str">
        <f t="shared" si="58"/>
        <v>#DIV/0!</v>
      </c>
      <c r="F97" s="54" t="str">
        <f t="shared" si="58"/>
        <v>#DIV/0!</v>
      </c>
      <c r="G97" s="54" t="str">
        <f t="shared" si="58"/>
        <v>#DIV/0!</v>
      </c>
      <c r="H97" s="54" t="str">
        <f t="shared" si="58"/>
        <v>#DIV/0!</v>
      </c>
      <c r="I97" s="54" t="str">
        <f t="shared" si="58"/>
        <v>#DIV/0!</v>
      </c>
      <c r="J97" s="54" t="str">
        <f t="shared" si="58"/>
        <v>#DIV/0!</v>
      </c>
      <c r="K97" s="54" t="str">
        <f t="shared" si="58"/>
        <v>#DIV/0!</v>
      </c>
      <c r="L97" s="54" t="str">
        <f t="shared" si="58"/>
        <v>#DIV/0!</v>
      </c>
      <c r="M97" s="54" t="str">
        <f t="shared" si="58"/>
        <v>#DIV/0!</v>
      </c>
      <c r="N97" s="63" t="str">
        <f t="shared" si="35"/>
        <v>#DIV/0!</v>
      </c>
      <c r="O97" s="64" t="str">
        <f t="shared" si="36"/>
        <v>#DIV/0!</v>
      </c>
    </row>
    <row r="98">
      <c r="B98" s="62" t="s">
        <v>76</v>
      </c>
      <c r="C98" s="54" t="str">
        <f t="shared" ref="C98:M98" si="59">(C$71)*(C65-C$36)/(C$37)</f>
        <v>#DIV/0!</v>
      </c>
      <c r="D98" s="54" t="str">
        <f t="shared" si="59"/>
        <v>#DIV/0!</v>
      </c>
      <c r="E98" s="54" t="str">
        <f t="shared" si="59"/>
        <v>#DIV/0!</v>
      </c>
      <c r="F98" s="54" t="str">
        <f t="shared" si="59"/>
        <v>#DIV/0!</v>
      </c>
      <c r="G98" s="54" t="str">
        <f t="shared" si="59"/>
        <v>#DIV/0!</v>
      </c>
      <c r="H98" s="54" t="str">
        <f t="shared" si="59"/>
        <v>#DIV/0!</v>
      </c>
      <c r="I98" s="54" t="str">
        <f t="shared" si="59"/>
        <v>#DIV/0!</v>
      </c>
      <c r="J98" s="54" t="str">
        <f t="shared" si="59"/>
        <v>#DIV/0!</v>
      </c>
      <c r="K98" s="54" t="str">
        <f t="shared" si="59"/>
        <v>#DIV/0!</v>
      </c>
      <c r="L98" s="54" t="str">
        <f t="shared" si="59"/>
        <v>#DIV/0!</v>
      </c>
      <c r="M98" s="54" t="str">
        <f t="shared" si="59"/>
        <v>#DIV/0!</v>
      </c>
      <c r="N98" s="63" t="str">
        <f t="shared" si="35"/>
        <v>#DIV/0!</v>
      </c>
      <c r="O98" s="64" t="str">
        <f t="shared" si="36"/>
        <v>#DIV/0!</v>
      </c>
    </row>
    <row r="99">
      <c r="A99" s="26"/>
      <c r="B99" s="65" t="s">
        <v>77</v>
      </c>
      <c r="C99" s="54" t="str">
        <f t="shared" ref="C99:M99" si="60">(C$71)*(C66-C$36)/(C$37)</f>
        <v>#DIV/0!</v>
      </c>
      <c r="D99" s="54" t="str">
        <f t="shared" si="60"/>
        <v>#DIV/0!</v>
      </c>
      <c r="E99" s="54" t="str">
        <f t="shared" si="60"/>
        <v>#DIV/0!</v>
      </c>
      <c r="F99" s="54" t="str">
        <f t="shared" si="60"/>
        <v>#DIV/0!</v>
      </c>
      <c r="G99" s="54" t="str">
        <f t="shared" si="60"/>
        <v>#DIV/0!</v>
      </c>
      <c r="H99" s="54" t="str">
        <f t="shared" si="60"/>
        <v>#DIV/0!</v>
      </c>
      <c r="I99" s="54" t="str">
        <f t="shared" si="60"/>
        <v>#DIV/0!</v>
      </c>
      <c r="J99" s="54" t="str">
        <f t="shared" si="60"/>
        <v>#DIV/0!</v>
      </c>
      <c r="K99" s="54" t="str">
        <f t="shared" si="60"/>
        <v>#DIV/0!</v>
      </c>
      <c r="L99" s="54" t="str">
        <f t="shared" si="60"/>
        <v>#DIV/0!</v>
      </c>
      <c r="M99" s="54" t="str">
        <f t="shared" si="60"/>
        <v>#DIV/0!</v>
      </c>
      <c r="N99" s="63" t="str">
        <f t="shared" si="35"/>
        <v>#DIV/0!</v>
      </c>
      <c r="O99" s="66" t="str">
        <f t="shared" si="36"/>
        <v>#DIV/0!</v>
      </c>
    </row>
    <row r="137">
      <c r="B137" s="67"/>
      <c r="C137" s="68"/>
    </row>
    <row r="138">
      <c r="B138" s="67"/>
      <c r="C138" s="68"/>
    </row>
    <row r="139">
      <c r="B139" s="67"/>
      <c r="C139" s="68"/>
    </row>
    <row r="140">
      <c r="B140" s="67"/>
      <c r="C140" s="69"/>
    </row>
    <row r="141">
      <c r="B141" s="67"/>
      <c r="C141" s="69"/>
    </row>
    <row r="142">
      <c r="B142" s="67"/>
      <c r="C142" s="68"/>
    </row>
    <row r="143">
      <c r="B143" s="67"/>
      <c r="C143" s="68"/>
    </row>
  </sheetData>
  <mergeCells count="3">
    <mergeCell ref="A7:A32"/>
    <mergeCell ref="A41:A66"/>
    <mergeCell ref="A74:A9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14" width="12.0"/>
    <col customWidth="1" min="16" max="16" width="16.38"/>
    <col hidden="1" min="17" max="17" width="12.63"/>
  </cols>
  <sheetData>
    <row r="1">
      <c r="I1" s="2">
        <v>1.0</v>
      </c>
      <c r="J1" s="2" t="s">
        <v>32</v>
      </c>
    </row>
    <row r="2" ht="22.5" customHeight="1">
      <c r="B2" s="12" t="s">
        <v>33</v>
      </c>
      <c r="I2" s="2">
        <v>2.0</v>
      </c>
      <c r="J2" s="2" t="s">
        <v>34</v>
      </c>
    </row>
    <row r="3" ht="22.5" customHeight="1">
      <c r="B3" s="13" t="s">
        <v>35</v>
      </c>
      <c r="D3" s="2" t="s">
        <v>89</v>
      </c>
      <c r="I3" s="2">
        <v>3.0</v>
      </c>
      <c r="J3" s="2" t="s">
        <v>36</v>
      </c>
    </row>
    <row r="4">
      <c r="I4" s="2">
        <v>4.0</v>
      </c>
      <c r="J4" s="2" t="s">
        <v>37</v>
      </c>
    </row>
    <row r="5">
      <c r="I5" s="2">
        <v>5.0</v>
      </c>
      <c r="J5" s="2" t="s">
        <v>38</v>
      </c>
    </row>
    <row r="6">
      <c r="B6" s="14" t="s">
        <v>39</v>
      </c>
      <c r="C6" s="15" t="s">
        <v>90</v>
      </c>
      <c r="D6" s="15" t="s">
        <v>40</v>
      </c>
      <c r="E6" s="15" t="s">
        <v>41</v>
      </c>
      <c r="F6" s="15" t="s">
        <v>42</v>
      </c>
      <c r="G6" s="15" t="s">
        <v>43</v>
      </c>
      <c r="H6" s="15" t="s">
        <v>44</v>
      </c>
      <c r="I6" s="15" t="s">
        <v>46</v>
      </c>
      <c r="J6" s="15" t="s">
        <v>47</v>
      </c>
      <c r="K6" s="15" t="s">
        <v>48</v>
      </c>
      <c r="L6" s="16" t="s">
        <v>49</v>
      </c>
      <c r="M6" s="17"/>
      <c r="N6" s="17"/>
      <c r="Q6" s="2" t="s">
        <v>50</v>
      </c>
    </row>
    <row r="7">
      <c r="A7" s="18" t="s">
        <v>51</v>
      </c>
      <c r="B7" s="19" t="s">
        <v>52</v>
      </c>
      <c r="C7" s="20">
        <v>4.0</v>
      </c>
      <c r="D7" s="20">
        <v>4.524444469</v>
      </c>
      <c r="E7" s="20">
        <v>7.295176265</v>
      </c>
      <c r="F7" s="21">
        <v>1411.1</v>
      </c>
      <c r="G7" s="20">
        <v>6.577267987</v>
      </c>
      <c r="H7" s="21">
        <v>5.0</v>
      </c>
      <c r="I7" s="21">
        <v>16.9528</v>
      </c>
      <c r="J7" s="21">
        <v>3.0</v>
      </c>
      <c r="K7" s="23">
        <v>0.274</v>
      </c>
      <c r="L7" s="24">
        <v>0.001920329</v>
      </c>
      <c r="M7" s="17"/>
      <c r="N7" s="17"/>
      <c r="Q7" s="2">
        <v>78.475408</v>
      </c>
    </row>
    <row r="8">
      <c r="B8" s="19" t="s">
        <v>53</v>
      </c>
      <c r="C8" s="20">
        <v>5.0</v>
      </c>
      <c r="D8" s="20">
        <v>4.567703707</v>
      </c>
      <c r="E8" s="20">
        <v>7.402548465</v>
      </c>
      <c r="F8" s="21">
        <v>1440.8</v>
      </c>
      <c r="G8" s="20">
        <v>5.801627385</v>
      </c>
      <c r="H8" s="21">
        <v>3.0</v>
      </c>
      <c r="I8" s="21">
        <v>0.0596</v>
      </c>
      <c r="J8" s="21">
        <v>4.0</v>
      </c>
      <c r="K8" s="23">
        <v>0.259</v>
      </c>
      <c r="L8" s="24">
        <v>0.0</v>
      </c>
      <c r="M8" s="17"/>
      <c r="N8" s="17"/>
      <c r="Q8" s="2">
        <v>58.341489</v>
      </c>
    </row>
    <row r="9">
      <c r="B9" s="19" t="s">
        <v>54</v>
      </c>
      <c r="C9" s="20">
        <v>2.0</v>
      </c>
      <c r="D9" s="20">
        <v>4.482404077</v>
      </c>
      <c r="E9" s="20">
        <v>12.8815501</v>
      </c>
      <c r="F9" s="21">
        <v>1428.7</v>
      </c>
      <c r="G9" s="20">
        <v>6.298719772</v>
      </c>
      <c r="H9" s="21">
        <v>1.0</v>
      </c>
      <c r="I9" s="21">
        <v>0.9231</v>
      </c>
      <c r="J9" s="21">
        <v>3.0</v>
      </c>
      <c r="K9" s="23">
        <v>0.153</v>
      </c>
      <c r="L9" s="24">
        <v>0.0</v>
      </c>
      <c r="M9" s="17"/>
      <c r="N9" s="17"/>
      <c r="Q9" s="2">
        <v>127.492321</v>
      </c>
    </row>
    <row r="10">
      <c r="B10" s="19" t="s">
        <v>55</v>
      </c>
      <c r="C10" s="20">
        <v>18.0</v>
      </c>
      <c r="D10" s="20">
        <v>4.658385483</v>
      </c>
      <c r="E10" s="20">
        <v>9.312506124</v>
      </c>
      <c r="F10" s="21">
        <v>1458.4</v>
      </c>
      <c r="G10" s="20">
        <v>4.636997478</v>
      </c>
      <c r="H10" s="21">
        <v>4.0</v>
      </c>
      <c r="I10" s="21">
        <v>0.0063</v>
      </c>
      <c r="J10" s="21">
        <v>4.0</v>
      </c>
      <c r="K10" s="23">
        <v>0.271</v>
      </c>
      <c r="L10" s="25">
        <v>2.38114E-5</v>
      </c>
      <c r="M10" s="17"/>
      <c r="N10" s="17"/>
      <c r="Q10" s="2">
        <v>221.316157</v>
      </c>
    </row>
    <row r="11">
      <c r="B11" s="19" t="s">
        <v>56</v>
      </c>
      <c r="C11" s="20">
        <v>32.0</v>
      </c>
      <c r="D11" s="20">
        <v>4.379773548</v>
      </c>
      <c r="E11" s="20">
        <v>11.02771931</v>
      </c>
      <c r="F11" s="21">
        <v>1352.5</v>
      </c>
      <c r="G11" s="20">
        <v>9.799539489</v>
      </c>
      <c r="H11" s="21">
        <v>5.0</v>
      </c>
      <c r="I11" s="21">
        <v>32.0794</v>
      </c>
      <c r="J11" s="21">
        <v>1.0</v>
      </c>
      <c r="K11" s="23">
        <v>0.16</v>
      </c>
      <c r="L11" s="24">
        <v>0.240993536</v>
      </c>
      <c r="M11" s="17"/>
      <c r="N11" s="17"/>
      <c r="Q11" s="2">
        <v>358.737482</v>
      </c>
    </row>
    <row r="12">
      <c r="B12" s="19" t="s">
        <v>57</v>
      </c>
      <c r="C12" s="20">
        <v>6.0</v>
      </c>
      <c r="D12" s="20">
        <v>4.766107807</v>
      </c>
      <c r="E12" s="20">
        <v>15.19849609</v>
      </c>
      <c r="F12" s="21">
        <v>1483.5</v>
      </c>
      <c r="G12" s="20">
        <v>4.043416278</v>
      </c>
      <c r="H12" s="21">
        <v>7.0</v>
      </c>
      <c r="I12" s="21">
        <v>41.444</v>
      </c>
      <c r="J12" s="21">
        <v>3.0</v>
      </c>
      <c r="K12" s="23">
        <v>0.182</v>
      </c>
      <c r="L12" s="25">
        <v>1.12025E-5</v>
      </c>
      <c r="M12" s="17"/>
      <c r="N12" s="17"/>
      <c r="Q12" s="2">
        <v>384.381245</v>
      </c>
    </row>
    <row r="13">
      <c r="B13" s="19" t="s">
        <v>58</v>
      </c>
      <c r="C13" s="20">
        <v>2.0</v>
      </c>
      <c r="D13" s="20">
        <v>4.553697027</v>
      </c>
      <c r="E13" s="20">
        <v>11.07157792</v>
      </c>
      <c r="F13" s="21">
        <v>1428.1</v>
      </c>
      <c r="G13" s="20">
        <v>4.622201048</v>
      </c>
      <c r="H13" s="21">
        <v>3.0</v>
      </c>
      <c r="I13" s="21">
        <v>0.0016</v>
      </c>
      <c r="J13" s="21">
        <v>3.0</v>
      </c>
      <c r="K13" s="23">
        <v>0.186</v>
      </c>
      <c r="L13" s="24">
        <v>0.0</v>
      </c>
      <c r="M13" s="17"/>
      <c r="N13" s="17"/>
      <c r="Q13" s="2">
        <v>69.031028</v>
      </c>
    </row>
    <row r="14">
      <c r="B14" s="19" t="s">
        <v>59</v>
      </c>
      <c r="C14" s="20">
        <v>9.0</v>
      </c>
      <c r="D14" s="20">
        <v>4.390227223</v>
      </c>
      <c r="E14" s="20">
        <v>10.87860206</v>
      </c>
      <c r="F14" s="21">
        <v>1409.6</v>
      </c>
      <c r="G14" s="20">
        <v>6.596448166</v>
      </c>
      <c r="H14" s="21">
        <v>2.0</v>
      </c>
      <c r="I14" s="21">
        <v>26.1017</v>
      </c>
      <c r="J14" s="21">
        <v>1.0</v>
      </c>
      <c r="K14" s="23">
        <v>0.206</v>
      </c>
      <c r="L14" s="24">
        <v>0.200346513</v>
      </c>
      <c r="M14" s="17"/>
      <c r="N14" s="17"/>
      <c r="Q14" s="2">
        <v>115.016114</v>
      </c>
    </row>
    <row r="15">
      <c r="B15" s="19" t="s">
        <v>60</v>
      </c>
      <c r="C15" s="20">
        <v>2.0</v>
      </c>
      <c r="D15" s="20">
        <v>4.813237102</v>
      </c>
      <c r="E15" s="20">
        <v>17.07484876</v>
      </c>
      <c r="F15" s="21">
        <v>1506.9</v>
      </c>
      <c r="G15" s="20">
        <v>3.835755723</v>
      </c>
      <c r="H15" s="21">
        <v>1.0</v>
      </c>
      <c r="I15" s="21">
        <v>0.0</v>
      </c>
      <c r="J15" s="21">
        <v>3.0</v>
      </c>
      <c r="K15" s="23">
        <v>0.32</v>
      </c>
      <c r="L15" s="24">
        <v>0.0</v>
      </c>
      <c r="M15" s="17"/>
      <c r="N15" s="17"/>
      <c r="Q15" s="2">
        <v>266.016554</v>
      </c>
    </row>
    <row r="16">
      <c r="B16" s="19" t="s">
        <v>61</v>
      </c>
      <c r="C16" s="20">
        <v>9.0</v>
      </c>
      <c r="D16" s="20">
        <v>4.443061217</v>
      </c>
      <c r="E16" s="20">
        <v>10.39369804</v>
      </c>
      <c r="F16" s="21">
        <v>1407.4</v>
      </c>
      <c r="G16" s="20">
        <v>6.398490566</v>
      </c>
      <c r="H16" s="21">
        <v>1.0</v>
      </c>
      <c r="I16" s="21">
        <v>27.3969</v>
      </c>
      <c r="J16" s="21">
        <v>3.0</v>
      </c>
      <c r="K16" s="23">
        <v>0.235</v>
      </c>
      <c r="L16" s="24">
        <v>0.0</v>
      </c>
      <c r="M16" s="17"/>
      <c r="N16" s="17"/>
      <c r="Q16" s="2">
        <v>132.219759</v>
      </c>
    </row>
    <row r="17">
      <c r="B17" s="19" t="s">
        <v>62</v>
      </c>
      <c r="C17" s="20">
        <v>3.0</v>
      </c>
      <c r="D17" s="20">
        <v>4.725628225</v>
      </c>
      <c r="E17" s="20">
        <v>12.91332957</v>
      </c>
      <c r="F17" s="21">
        <v>1483.0</v>
      </c>
      <c r="G17" s="20">
        <v>5.202136004</v>
      </c>
      <c r="H17" s="21">
        <v>4.0</v>
      </c>
      <c r="I17" s="21">
        <v>54.3211</v>
      </c>
      <c r="J17" s="21">
        <v>2.0</v>
      </c>
      <c r="K17" s="23">
        <v>0.189</v>
      </c>
      <c r="L17" s="24">
        <v>0.0</v>
      </c>
      <c r="M17" s="17"/>
      <c r="N17" s="17"/>
      <c r="Q17" s="2">
        <v>276.224599</v>
      </c>
    </row>
    <row r="18">
      <c r="B18" s="19" t="s">
        <v>63</v>
      </c>
      <c r="C18" s="20">
        <v>15.0</v>
      </c>
      <c r="D18" s="20">
        <v>4.878430632</v>
      </c>
      <c r="E18" s="20">
        <v>11.3861346</v>
      </c>
      <c r="F18" s="21">
        <v>1509.0</v>
      </c>
      <c r="G18" s="20">
        <v>2.416502595</v>
      </c>
      <c r="H18" s="21">
        <v>25.0</v>
      </c>
      <c r="I18" s="21">
        <v>91.1747</v>
      </c>
      <c r="J18" s="21">
        <v>2.0</v>
      </c>
      <c r="K18" s="23">
        <v>0.35</v>
      </c>
      <c r="L18" s="24">
        <v>0.0</v>
      </c>
      <c r="M18" s="17"/>
      <c r="N18" s="17"/>
      <c r="Q18" s="2">
        <v>279.364232</v>
      </c>
    </row>
    <row r="19">
      <c r="B19" s="19" t="s">
        <v>64</v>
      </c>
      <c r="C19" s="20">
        <v>1.0</v>
      </c>
      <c r="D19" s="20">
        <v>4.524547722</v>
      </c>
      <c r="E19" s="20">
        <v>11.32247037</v>
      </c>
      <c r="F19" s="21">
        <v>1461.5</v>
      </c>
      <c r="G19" s="20">
        <v>8.561056106</v>
      </c>
      <c r="H19" s="21">
        <v>0.0</v>
      </c>
      <c r="I19" s="21">
        <v>0.0</v>
      </c>
      <c r="J19" s="21">
        <v>4.0</v>
      </c>
      <c r="K19" s="23">
        <v>0.272</v>
      </c>
      <c r="L19" s="24">
        <v>0.0</v>
      </c>
      <c r="M19" s="17"/>
      <c r="N19" s="17"/>
      <c r="Q19" s="2">
        <v>152.805334</v>
      </c>
    </row>
    <row r="20">
      <c r="B20" s="19" t="s">
        <v>65</v>
      </c>
      <c r="C20" s="20">
        <v>10.0</v>
      </c>
      <c r="D20" s="20">
        <v>4.514065182</v>
      </c>
      <c r="E20" s="20">
        <v>8.632957435</v>
      </c>
      <c r="F20" s="21">
        <v>1402.2</v>
      </c>
      <c r="G20" s="20">
        <v>5.46181182</v>
      </c>
      <c r="H20" s="21">
        <v>4.0</v>
      </c>
      <c r="I20" s="21">
        <v>55.4946</v>
      </c>
      <c r="J20" s="21">
        <v>1.0</v>
      </c>
      <c r="K20" s="23">
        <v>0.15</v>
      </c>
      <c r="L20" s="24">
        <v>0.052814505</v>
      </c>
      <c r="M20" s="17"/>
      <c r="N20" s="17"/>
      <c r="Q20" s="2">
        <v>303.553555</v>
      </c>
    </row>
    <row r="21">
      <c r="B21" s="19" t="s">
        <v>66</v>
      </c>
      <c r="C21" s="20">
        <v>23.0</v>
      </c>
      <c r="D21" s="20">
        <v>4.692250679</v>
      </c>
      <c r="E21" s="20">
        <v>12.55400934</v>
      </c>
      <c r="F21" s="21">
        <v>1487.9</v>
      </c>
      <c r="G21" s="20">
        <v>3.896998834</v>
      </c>
      <c r="H21" s="21">
        <v>1.0</v>
      </c>
      <c r="I21" s="21">
        <v>17.3001</v>
      </c>
      <c r="J21" s="21">
        <v>3.0</v>
      </c>
      <c r="K21" s="23">
        <v>0.518</v>
      </c>
      <c r="L21" s="24">
        <v>6.8503E-4</v>
      </c>
      <c r="M21" s="17"/>
      <c r="N21" s="17"/>
      <c r="Q21" s="2">
        <v>227.741077</v>
      </c>
    </row>
    <row r="22">
      <c r="B22" s="19" t="s">
        <v>67</v>
      </c>
      <c r="C22" s="20">
        <v>3.0</v>
      </c>
      <c r="D22" s="20">
        <v>4.814700663</v>
      </c>
      <c r="E22" s="20">
        <v>11.41460782</v>
      </c>
      <c r="F22" s="21">
        <v>1502.4</v>
      </c>
      <c r="G22" s="20">
        <v>3.642572113</v>
      </c>
      <c r="H22" s="21">
        <v>30.0</v>
      </c>
      <c r="I22" s="21">
        <v>1.1338</v>
      </c>
      <c r="J22" s="21">
        <v>2.0</v>
      </c>
      <c r="K22" s="23">
        <v>0.205</v>
      </c>
      <c r="L22" s="24">
        <v>0.0</v>
      </c>
      <c r="M22" s="17"/>
      <c r="N22" s="17"/>
      <c r="Q22" s="2">
        <v>292.5947258</v>
      </c>
    </row>
    <row r="23">
      <c r="B23" s="19" t="s">
        <v>68</v>
      </c>
      <c r="C23" s="20">
        <v>14.0</v>
      </c>
      <c r="D23" s="20">
        <v>4.644659285</v>
      </c>
      <c r="E23" s="20">
        <v>12.89209504</v>
      </c>
      <c r="F23" s="21">
        <v>1479.8</v>
      </c>
      <c r="G23" s="20">
        <v>3.041138948</v>
      </c>
      <c r="H23" s="21">
        <v>4.0</v>
      </c>
      <c r="I23" s="21">
        <v>15.3</v>
      </c>
      <c r="J23" s="21">
        <v>3.0</v>
      </c>
      <c r="K23" s="23">
        <v>0.284</v>
      </c>
      <c r="L23" s="24">
        <v>6.64846E-4</v>
      </c>
      <c r="M23" s="17"/>
      <c r="N23" s="17"/>
      <c r="Q23" s="2">
        <v>178.912019</v>
      </c>
    </row>
    <row r="24">
      <c r="B24" s="19" t="s">
        <v>69</v>
      </c>
      <c r="C24" s="20">
        <v>0.0</v>
      </c>
      <c r="D24" s="20">
        <v>4.4281</v>
      </c>
      <c r="E24" s="20">
        <v>8.780939579</v>
      </c>
      <c r="F24" s="21">
        <v>1494.9</v>
      </c>
      <c r="G24" s="20">
        <v>5.0</v>
      </c>
      <c r="H24" s="21">
        <v>0.0</v>
      </c>
      <c r="I24" s="21">
        <v>0.0</v>
      </c>
      <c r="J24" s="21">
        <v>4.0</v>
      </c>
      <c r="K24" s="23">
        <v>0.383</v>
      </c>
      <c r="L24" s="24">
        <v>0.0</v>
      </c>
      <c r="M24" s="17"/>
      <c r="N24" s="17"/>
      <c r="Q24" s="2">
        <v>0.040113</v>
      </c>
    </row>
    <row r="25">
      <c r="B25" s="19" t="s">
        <v>70</v>
      </c>
      <c r="C25" s="20">
        <v>13.0</v>
      </c>
      <c r="D25" s="20">
        <v>4.72621662</v>
      </c>
      <c r="E25" s="20">
        <v>8.8180346</v>
      </c>
      <c r="F25" s="21">
        <v>1471.2</v>
      </c>
      <c r="G25" s="20">
        <v>4.085095217</v>
      </c>
      <c r="H25" s="21">
        <v>1.0</v>
      </c>
      <c r="I25" s="21">
        <v>2.5309</v>
      </c>
      <c r="J25" s="21">
        <v>3.0</v>
      </c>
      <c r="K25" s="23">
        <v>0.331</v>
      </c>
      <c r="L25" s="25">
        <v>2.65475E-5</v>
      </c>
      <c r="M25" s="17"/>
      <c r="N25" s="17"/>
      <c r="Q25" s="2">
        <v>218.657696</v>
      </c>
    </row>
    <row r="26">
      <c r="B26" s="19" t="s">
        <v>71</v>
      </c>
      <c r="C26" s="20">
        <v>7.0</v>
      </c>
      <c r="D26" s="20">
        <v>4.47514835</v>
      </c>
      <c r="E26" s="20">
        <v>11.53640844</v>
      </c>
      <c r="F26" s="21">
        <v>1451.7</v>
      </c>
      <c r="G26" s="20">
        <v>5.280348193</v>
      </c>
      <c r="H26" s="21">
        <v>7.0</v>
      </c>
      <c r="I26" s="21">
        <v>35.7323</v>
      </c>
      <c r="J26" s="21">
        <v>2.0</v>
      </c>
      <c r="K26" s="23">
        <v>0.178</v>
      </c>
      <c r="L26" s="25">
        <v>0.035420322</v>
      </c>
      <c r="M26" s="17"/>
      <c r="N26" s="17"/>
      <c r="Q26" s="2">
        <v>313.819425</v>
      </c>
    </row>
    <row r="27">
      <c r="B27" s="19" t="s">
        <v>72</v>
      </c>
      <c r="C27" s="20">
        <v>5.0</v>
      </c>
      <c r="D27" s="20">
        <v>4.592892895</v>
      </c>
      <c r="E27" s="20">
        <v>7.728374943</v>
      </c>
      <c r="F27" s="21">
        <v>1472.8</v>
      </c>
      <c r="G27" s="20">
        <v>5.659092169</v>
      </c>
      <c r="H27" s="21">
        <v>0.0</v>
      </c>
      <c r="I27" s="21">
        <v>20.6907</v>
      </c>
      <c r="J27" s="21">
        <v>2.0</v>
      </c>
      <c r="K27" s="23">
        <v>0.156</v>
      </c>
      <c r="L27" s="24">
        <v>5.35109E-4</v>
      </c>
      <c r="M27" s="17"/>
      <c r="N27" s="17"/>
      <c r="Q27" s="2">
        <v>300.274991</v>
      </c>
    </row>
    <row r="28">
      <c r="B28" s="19" t="s">
        <v>73</v>
      </c>
      <c r="C28" s="20">
        <v>6.0</v>
      </c>
      <c r="D28" s="20">
        <v>4.529469988</v>
      </c>
      <c r="E28" s="20">
        <v>11.03538354</v>
      </c>
      <c r="F28" s="21">
        <v>1462.6</v>
      </c>
      <c r="G28" s="20">
        <v>4.874312242</v>
      </c>
      <c r="H28" s="21">
        <v>0.0</v>
      </c>
      <c r="I28" s="21">
        <v>36.751</v>
      </c>
      <c r="J28" s="21">
        <v>3.0</v>
      </c>
      <c r="K28" s="23">
        <v>0.213</v>
      </c>
      <c r="L28" s="25">
        <v>2.72946E-5</v>
      </c>
      <c r="M28" s="17"/>
      <c r="N28" s="17"/>
      <c r="Q28" s="2">
        <v>193.346548</v>
      </c>
    </row>
    <row r="29">
      <c r="B29" s="19" t="s">
        <v>74</v>
      </c>
      <c r="C29" s="20">
        <v>16.0</v>
      </c>
      <c r="D29" s="20">
        <v>4.435180634</v>
      </c>
      <c r="E29" s="20">
        <v>13.35270719</v>
      </c>
      <c r="F29" s="21">
        <v>1384.5</v>
      </c>
      <c r="G29" s="20">
        <v>6.40853142</v>
      </c>
      <c r="H29" s="21">
        <v>1.0</v>
      </c>
      <c r="I29" s="21">
        <v>74.1196</v>
      </c>
      <c r="J29" s="21">
        <v>2.0</v>
      </c>
      <c r="K29" s="23">
        <v>0.159</v>
      </c>
      <c r="L29" s="25">
        <v>0.045692473</v>
      </c>
      <c r="M29" s="17"/>
      <c r="N29" s="17"/>
      <c r="Q29" s="2">
        <v>331.905612</v>
      </c>
    </row>
    <row r="30">
      <c r="B30" s="19" t="s">
        <v>75</v>
      </c>
      <c r="C30" s="20">
        <v>17.0</v>
      </c>
      <c r="D30" s="20">
        <v>4.584858885</v>
      </c>
      <c r="E30" s="20">
        <v>9.922982165</v>
      </c>
      <c r="F30" s="21">
        <v>1465.0</v>
      </c>
      <c r="G30" s="20">
        <v>3.832630772</v>
      </c>
      <c r="H30" s="21">
        <v>2.0</v>
      </c>
      <c r="I30" s="21">
        <v>37.4076</v>
      </c>
      <c r="J30" s="21">
        <v>3.0</v>
      </c>
      <c r="K30" s="23">
        <v>0.231</v>
      </c>
      <c r="L30" s="25">
        <v>2.87802E-5</v>
      </c>
      <c r="M30" s="17"/>
      <c r="N30" s="17"/>
      <c r="Q30" s="2">
        <v>346.231208</v>
      </c>
    </row>
    <row r="31">
      <c r="B31" s="19" t="s">
        <v>76</v>
      </c>
      <c r="C31" s="20">
        <v>16.0</v>
      </c>
      <c r="D31" s="20">
        <v>4.426176611</v>
      </c>
      <c r="E31" s="20">
        <v>11.8539217</v>
      </c>
      <c r="F31" s="21">
        <v>1427.8</v>
      </c>
      <c r="G31" s="20">
        <v>7.401813981</v>
      </c>
      <c r="H31" s="21">
        <v>12.0</v>
      </c>
      <c r="I31" s="21">
        <v>48.4483</v>
      </c>
      <c r="J31" s="21">
        <v>1.0</v>
      </c>
      <c r="K31" s="23">
        <v>0.188</v>
      </c>
      <c r="L31" s="25">
        <v>0.509184592</v>
      </c>
      <c r="M31" s="17"/>
      <c r="N31" s="17"/>
      <c r="Q31" s="2">
        <v>193.280254</v>
      </c>
    </row>
    <row r="32">
      <c r="A32" s="26"/>
      <c r="B32" s="27" t="s">
        <v>77</v>
      </c>
      <c r="C32" s="20">
        <v>7.0</v>
      </c>
      <c r="D32" s="28">
        <v>4.651187727</v>
      </c>
      <c r="E32" s="28">
        <v>13.42409778</v>
      </c>
      <c r="F32" s="29">
        <v>1485.6</v>
      </c>
      <c r="G32" s="28">
        <v>3.309359296</v>
      </c>
      <c r="H32" s="29">
        <v>4.0</v>
      </c>
      <c r="I32" s="29">
        <v>48.9409</v>
      </c>
      <c r="J32" s="29">
        <v>3.0</v>
      </c>
      <c r="K32" s="31">
        <v>0.209</v>
      </c>
      <c r="L32" s="32">
        <v>3.0423E-4</v>
      </c>
      <c r="M32" s="17"/>
      <c r="N32" s="17"/>
      <c r="Q32" s="2">
        <v>263.816626</v>
      </c>
    </row>
    <row r="3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33"/>
      <c r="M33" s="17"/>
      <c r="N33" s="17"/>
    </row>
    <row r="34">
      <c r="B34" s="34" t="s">
        <v>78</v>
      </c>
      <c r="C34" s="35">
        <v>1.0</v>
      </c>
      <c r="D34" s="36">
        <v>1.0</v>
      </c>
      <c r="E34" s="36">
        <v>1.0</v>
      </c>
      <c r="F34" s="36">
        <v>1.0</v>
      </c>
      <c r="G34" s="36">
        <v>0.0</v>
      </c>
      <c r="H34" s="36">
        <v>1.0</v>
      </c>
      <c r="I34" s="36">
        <v>1.0</v>
      </c>
      <c r="J34" s="36">
        <v>1.0</v>
      </c>
      <c r="K34" s="36">
        <v>1.0</v>
      </c>
      <c r="L34" s="37">
        <v>1.0</v>
      </c>
      <c r="M34" s="17"/>
      <c r="N34" s="17"/>
    </row>
    <row r="35">
      <c r="B35" s="38" t="s">
        <v>79</v>
      </c>
      <c r="C35" s="21">
        <v>32.0</v>
      </c>
      <c r="D35" s="21">
        <v>8.173</v>
      </c>
      <c r="E35" s="39">
        <f t="shared" ref="E35:L35" si="1">IF(E34=1, MAX(E7:E32), min(E7:E32))</f>
        <v>17.07484876</v>
      </c>
      <c r="F35" s="40">
        <f t="shared" si="1"/>
        <v>1509</v>
      </c>
      <c r="G35" s="39">
        <f t="shared" si="1"/>
        <v>2.416502595</v>
      </c>
      <c r="H35" s="40">
        <f t="shared" si="1"/>
        <v>30</v>
      </c>
      <c r="I35" s="40">
        <f t="shared" si="1"/>
        <v>91.1747</v>
      </c>
      <c r="J35" s="40">
        <f t="shared" si="1"/>
        <v>4</v>
      </c>
      <c r="K35" s="41">
        <f t="shared" si="1"/>
        <v>0.518</v>
      </c>
      <c r="L35" s="42">
        <f t="shared" si="1"/>
        <v>0.509184592</v>
      </c>
      <c r="M35" s="17"/>
      <c r="N35" s="17"/>
    </row>
    <row r="36">
      <c r="B36" s="38" t="s">
        <v>80</v>
      </c>
      <c r="C36" s="44">
        <v>0.0</v>
      </c>
      <c r="D36" s="44">
        <v>0.0</v>
      </c>
      <c r="E36" s="43">
        <f t="shared" ref="E36:L36" si="2">IF(E34=1, Min(E7:E32), MAX(E7:E32))</f>
        <v>7.295176265</v>
      </c>
      <c r="F36" s="45">
        <f t="shared" si="2"/>
        <v>1352.5</v>
      </c>
      <c r="G36" s="43">
        <f t="shared" si="2"/>
        <v>9.799539489</v>
      </c>
      <c r="H36" s="45">
        <f t="shared" si="2"/>
        <v>0</v>
      </c>
      <c r="I36" s="45">
        <f t="shared" si="2"/>
        <v>0</v>
      </c>
      <c r="J36" s="45">
        <f t="shared" si="2"/>
        <v>1</v>
      </c>
      <c r="K36" s="47">
        <f t="shared" si="2"/>
        <v>0.15</v>
      </c>
      <c r="L36" s="48">
        <f t="shared" si="2"/>
        <v>0</v>
      </c>
      <c r="M36" s="17"/>
      <c r="N36" s="17"/>
    </row>
    <row r="37">
      <c r="B37" s="49" t="s">
        <v>81</v>
      </c>
      <c r="C37" s="50">
        <f t="shared" ref="C37:L37" si="3">ABS(C35-C36)</f>
        <v>32</v>
      </c>
      <c r="D37" s="50">
        <f t="shared" si="3"/>
        <v>8.173</v>
      </c>
      <c r="E37" s="50">
        <f t="shared" si="3"/>
        <v>9.779672495</v>
      </c>
      <c r="F37" s="50">
        <f t="shared" si="3"/>
        <v>156.5</v>
      </c>
      <c r="G37" s="50">
        <f t="shared" si="3"/>
        <v>7.383036894</v>
      </c>
      <c r="H37" s="50">
        <f t="shared" si="3"/>
        <v>30</v>
      </c>
      <c r="I37" s="50">
        <f t="shared" si="3"/>
        <v>91.1747</v>
      </c>
      <c r="J37" s="50">
        <f t="shared" si="3"/>
        <v>3</v>
      </c>
      <c r="K37" s="50">
        <f t="shared" si="3"/>
        <v>0.368</v>
      </c>
      <c r="L37" s="51">
        <f t="shared" si="3"/>
        <v>0.509184592</v>
      </c>
      <c r="M37" s="17"/>
      <c r="N37" s="17"/>
    </row>
    <row r="38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>
      <c r="B40" s="14" t="s">
        <v>82</v>
      </c>
      <c r="C40" s="15" t="s">
        <v>90</v>
      </c>
      <c r="D40" s="15" t="s">
        <v>40</v>
      </c>
      <c r="E40" s="15" t="s">
        <v>41</v>
      </c>
      <c r="F40" s="15" t="s">
        <v>42</v>
      </c>
      <c r="G40" s="15" t="s">
        <v>43</v>
      </c>
      <c r="H40" s="15" t="s">
        <v>44</v>
      </c>
      <c r="I40" s="15" t="s">
        <v>46</v>
      </c>
      <c r="J40" s="15" t="s">
        <v>47</v>
      </c>
      <c r="K40" s="15" t="s">
        <v>48</v>
      </c>
      <c r="L40" s="16" t="s">
        <v>49</v>
      </c>
      <c r="M40" s="17"/>
      <c r="N40" s="17"/>
    </row>
    <row r="41">
      <c r="A41" s="52" t="s">
        <v>51</v>
      </c>
      <c r="B41" s="53" t="s">
        <v>52</v>
      </c>
      <c r="C41" s="54">
        <f t="shared" ref="C41:F41" si="4">(C7-C$36)/(C$37)</f>
        <v>0.125</v>
      </c>
      <c r="D41" s="54">
        <f t="shared" si="4"/>
        <v>0.5535842982</v>
      </c>
      <c r="E41" s="54">
        <f t="shared" si="4"/>
        <v>0</v>
      </c>
      <c r="F41" s="54">
        <f t="shared" si="4"/>
        <v>0.3744408946</v>
      </c>
      <c r="G41" s="54">
        <f t="shared" ref="G41:G66" si="7">ABS(G7-G$36)/(G$37)</f>
        <v>0.4364425572</v>
      </c>
      <c r="H41" s="54">
        <f t="shared" ref="H41:L41" si="5">(H7-H$36)/(H$37)</f>
        <v>0.1666666667</v>
      </c>
      <c r="I41" s="54">
        <f t="shared" si="5"/>
        <v>0.1859375463</v>
      </c>
      <c r="J41" s="54">
        <f t="shared" si="5"/>
        <v>0.6666666667</v>
      </c>
      <c r="K41" s="54">
        <f t="shared" si="5"/>
        <v>0.3369565217</v>
      </c>
      <c r="L41" s="54">
        <f t="shared" si="5"/>
        <v>0.003771380812</v>
      </c>
      <c r="M41" s="17"/>
      <c r="N41" s="17"/>
    </row>
    <row r="42">
      <c r="B42" s="53" t="s">
        <v>53</v>
      </c>
      <c r="C42" s="54">
        <f t="shared" ref="C42:F42" si="6">(C8-C$36)/(C$37)</f>
        <v>0.15625</v>
      </c>
      <c r="D42" s="54">
        <f t="shared" si="6"/>
        <v>0.558877243</v>
      </c>
      <c r="E42" s="54">
        <f t="shared" si="6"/>
        <v>0.01097912022</v>
      </c>
      <c r="F42" s="54">
        <f t="shared" si="6"/>
        <v>0.5642172524</v>
      </c>
      <c r="G42" s="54">
        <f t="shared" si="7"/>
        <v>0.5414996784</v>
      </c>
      <c r="H42" s="54">
        <f t="shared" ref="H42:L42" si="8">(H8-H$36)/(H$37)</f>
        <v>0.1</v>
      </c>
      <c r="I42" s="54">
        <f t="shared" si="8"/>
        <v>0.0006536901136</v>
      </c>
      <c r="J42" s="54">
        <f t="shared" si="8"/>
        <v>1</v>
      </c>
      <c r="K42" s="54">
        <f t="shared" si="8"/>
        <v>0.2961956522</v>
      </c>
      <c r="L42" s="54">
        <f t="shared" si="8"/>
        <v>0</v>
      </c>
      <c r="M42" s="17"/>
      <c r="N42" s="17"/>
    </row>
    <row r="43">
      <c r="B43" s="53" t="s">
        <v>54</v>
      </c>
      <c r="C43" s="54">
        <f t="shared" ref="C43:F43" si="9">(C9-C$36)/(C$37)</f>
        <v>0.0625</v>
      </c>
      <c r="D43" s="54">
        <f t="shared" si="9"/>
        <v>0.5484404842</v>
      </c>
      <c r="E43" s="54">
        <f t="shared" si="9"/>
        <v>0.5712229973</v>
      </c>
      <c r="F43" s="54">
        <f t="shared" si="9"/>
        <v>0.4869009585</v>
      </c>
      <c r="G43" s="54">
        <f t="shared" si="7"/>
        <v>0.4741706925</v>
      </c>
      <c r="H43" s="54">
        <f t="shared" ref="H43:L43" si="10">(H9-H$36)/(H$37)</f>
        <v>0.03333333333</v>
      </c>
      <c r="I43" s="54">
        <f t="shared" si="10"/>
        <v>0.01012451919</v>
      </c>
      <c r="J43" s="54">
        <f t="shared" si="10"/>
        <v>0.6666666667</v>
      </c>
      <c r="K43" s="54">
        <f t="shared" si="10"/>
        <v>0.008152173913</v>
      </c>
      <c r="L43" s="54">
        <f t="shared" si="10"/>
        <v>0</v>
      </c>
      <c r="M43" s="17"/>
      <c r="N43" s="17"/>
    </row>
    <row r="44">
      <c r="B44" s="53" t="s">
        <v>55</v>
      </c>
      <c r="C44" s="54">
        <f t="shared" ref="C44:F44" si="11">(C10-C$36)/(C$37)</f>
        <v>0.5625</v>
      </c>
      <c r="D44" s="54">
        <f t="shared" si="11"/>
        <v>0.5699725294</v>
      </c>
      <c r="E44" s="54">
        <f t="shared" si="11"/>
        <v>0.2062778544</v>
      </c>
      <c r="F44" s="54">
        <f t="shared" si="11"/>
        <v>0.6766773163</v>
      </c>
      <c r="G44" s="54">
        <f t="shared" si="7"/>
        <v>0.6992436967</v>
      </c>
      <c r="H44" s="54">
        <f t="shared" ref="H44:L44" si="12">(H10-H$36)/(H$37)</f>
        <v>0.1333333333</v>
      </c>
      <c r="I44" s="54">
        <f t="shared" si="12"/>
        <v>0.00006909811603</v>
      </c>
      <c r="J44" s="54">
        <f t="shared" si="12"/>
        <v>1</v>
      </c>
      <c r="K44" s="54">
        <f t="shared" si="12"/>
        <v>0.3288043478</v>
      </c>
      <c r="L44" s="54">
        <f t="shared" si="12"/>
        <v>0.00004676378738</v>
      </c>
      <c r="M44" s="17"/>
      <c r="N44" s="17"/>
    </row>
    <row r="45">
      <c r="B45" s="53" t="s">
        <v>56</v>
      </c>
      <c r="C45" s="54">
        <f t="shared" ref="C45:F45" si="13">(C11-C$36)/(C$37)</f>
        <v>1</v>
      </c>
      <c r="D45" s="54">
        <f t="shared" si="13"/>
        <v>0.5358832189</v>
      </c>
      <c r="E45" s="54">
        <f t="shared" si="13"/>
        <v>0.3816633989</v>
      </c>
      <c r="F45" s="54">
        <f t="shared" si="13"/>
        <v>0</v>
      </c>
      <c r="G45" s="54">
        <f t="shared" si="7"/>
        <v>0</v>
      </c>
      <c r="H45" s="54">
        <f t="shared" ref="H45:L45" si="14">(H11-H$36)/(H$37)</f>
        <v>0.1666666667</v>
      </c>
      <c r="I45" s="54">
        <f t="shared" si="14"/>
        <v>0.3518454133</v>
      </c>
      <c r="J45" s="54">
        <f t="shared" si="14"/>
        <v>0</v>
      </c>
      <c r="K45" s="54">
        <f t="shared" si="14"/>
        <v>0.02717391304</v>
      </c>
      <c r="L45" s="54">
        <f t="shared" si="14"/>
        <v>0.4732930646</v>
      </c>
      <c r="M45" s="17"/>
      <c r="N45" s="17"/>
    </row>
    <row r="46">
      <c r="B46" s="53" t="s">
        <v>57</v>
      </c>
      <c r="C46" s="54">
        <f t="shared" ref="C46:F46" si="15">(C12-C$36)/(C$37)</f>
        <v>0.1875</v>
      </c>
      <c r="D46" s="54">
        <f t="shared" si="15"/>
        <v>0.5831527966</v>
      </c>
      <c r="E46" s="54">
        <f t="shared" si="15"/>
        <v>0.8081374738</v>
      </c>
      <c r="F46" s="54">
        <f t="shared" si="15"/>
        <v>0.8370607029</v>
      </c>
      <c r="G46" s="54">
        <f t="shared" si="7"/>
        <v>0.7796416696</v>
      </c>
      <c r="H46" s="54">
        <f t="shared" ref="H46:L46" si="16">(H12-H$36)/(H$37)</f>
        <v>0.2333333333</v>
      </c>
      <c r="I46" s="54">
        <f t="shared" si="16"/>
        <v>0.454555924</v>
      </c>
      <c r="J46" s="54">
        <f t="shared" si="16"/>
        <v>0.6666666667</v>
      </c>
      <c r="K46" s="54">
        <f t="shared" si="16"/>
        <v>0.08695652174</v>
      </c>
      <c r="L46" s="54">
        <f t="shared" si="16"/>
        <v>0.00002200086212</v>
      </c>
      <c r="M46" s="17"/>
      <c r="N46" s="17"/>
    </row>
    <row r="47">
      <c r="B47" s="53" t="s">
        <v>58</v>
      </c>
      <c r="C47" s="54">
        <f t="shared" ref="C47:F47" si="17">(C13-C$36)/(C$37)</f>
        <v>0.0625</v>
      </c>
      <c r="D47" s="54">
        <f t="shared" si="17"/>
        <v>0.5571634684</v>
      </c>
      <c r="E47" s="54">
        <f t="shared" si="17"/>
        <v>0.3861480696</v>
      </c>
      <c r="F47" s="54">
        <f t="shared" si="17"/>
        <v>0.4830670927</v>
      </c>
      <c r="G47" s="54">
        <f t="shared" si="7"/>
        <v>0.7012478084</v>
      </c>
      <c r="H47" s="54">
        <f t="shared" ref="H47:L47" si="18">(H13-H$36)/(H$37)</f>
        <v>0.1</v>
      </c>
      <c r="I47" s="54">
        <f t="shared" si="18"/>
        <v>0.00001754872788</v>
      </c>
      <c r="J47" s="54">
        <f t="shared" si="18"/>
        <v>0.6666666667</v>
      </c>
      <c r="K47" s="54">
        <f t="shared" si="18"/>
        <v>0.09782608696</v>
      </c>
      <c r="L47" s="54">
        <f t="shared" si="18"/>
        <v>0</v>
      </c>
      <c r="M47" s="17"/>
      <c r="N47" s="17"/>
    </row>
    <row r="48">
      <c r="B48" s="53" t="s">
        <v>59</v>
      </c>
      <c r="C48" s="54">
        <f t="shared" ref="C48:F48" si="19">(C14-C$36)/(C$37)</f>
        <v>0.28125</v>
      </c>
      <c r="D48" s="54">
        <f t="shared" si="19"/>
        <v>0.5371622688</v>
      </c>
      <c r="E48" s="54">
        <f t="shared" si="19"/>
        <v>0.3664157258</v>
      </c>
      <c r="F48" s="54">
        <f t="shared" si="19"/>
        <v>0.36485623</v>
      </c>
      <c r="G48" s="54">
        <f t="shared" si="7"/>
        <v>0.433844686</v>
      </c>
      <c r="H48" s="54">
        <f t="shared" ref="H48:L48" si="20">(H14-H$36)/(H$37)</f>
        <v>0.06666666667</v>
      </c>
      <c r="I48" s="54">
        <f t="shared" si="20"/>
        <v>0.2862822691</v>
      </c>
      <c r="J48" s="54">
        <f t="shared" si="20"/>
        <v>0</v>
      </c>
      <c r="K48" s="54">
        <f t="shared" si="20"/>
        <v>0.152173913</v>
      </c>
      <c r="L48" s="54">
        <f t="shared" si="20"/>
        <v>0.3934653879</v>
      </c>
      <c r="M48" s="17"/>
      <c r="N48" s="17"/>
    </row>
    <row r="49">
      <c r="B49" s="53" t="s">
        <v>60</v>
      </c>
      <c r="C49" s="54">
        <f t="shared" ref="C49:F49" si="21">(C15-C$36)/(C$37)</f>
        <v>0.0625</v>
      </c>
      <c r="D49" s="54">
        <f t="shared" si="21"/>
        <v>0.5889192588</v>
      </c>
      <c r="E49" s="54">
        <f t="shared" si="21"/>
        <v>1</v>
      </c>
      <c r="F49" s="54">
        <f t="shared" si="21"/>
        <v>0.9865814696</v>
      </c>
      <c r="G49" s="54">
        <f t="shared" si="7"/>
        <v>0.807768382</v>
      </c>
      <c r="H49" s="54">
        <f t="shared" ref="H49:L49" si="22">(H15-H$36)/(H$37)</f>
        <v>0.03333333333</v>
      </c>
      <c r="I49" s="54">
        <f t="shared" si="22"/>
        <v>0</v>
      </c>
      <c r="J49" s="54">
        <f t="shared" si="22"/>
        <v>0.6666666667</v>
      </c>
      <c r="K49" s="54">
        <f t="shared" si="22"/>
        <v>0.4619565217</v>
      </c>
      <c r="L49" s="54">
        <f t="shared" si="22"/>
        <v>0</v>
      </c>
      <c r="M49" s="17"/>
      <c r="N49" s="17"/>
    </row>
    <row r="50">
      <c r="B50" s="53" t="s">
        <v>61</v>
      </c>
      <c r="C50" s="54">
        <f t="shared" ref="C50:F50" si="23">(C16-C$36)/(C$37)</f>
        <v>0.28125</v>
      </c>
      <c r="D50" s="54">
        <f t="shared" si="23"/>
        <v>0.5436267242</v>
      </c>
      <c r="E50" s="54">
        <f t="shared" si="23"/>
        <v>0.3168328772</v>
      </c>
      <c r="F50" s="54">
        <f t="shared" si="23"/>
        <v>0.350798722</v>
      </c>
      <c r="G50" s="54">
        <f t="shared" si="7"/>
        <v>0.4606571756</v>
      </c>
      <c r="H50" s="54">
        <f t="shared" ref="H50:L50" si="24">(H16-H$36)/(H$37)</f>
        <v>0.03333333333</v>
      </c>
      <c r="I50" s="54">
        <f t="shared" si="24"/>
        <v>0.3004879643</v>
      </c>
      <c r="J50" s="54">
        <f t="shared" si="24"/>
        <v>0.6666666667</v>
      </c>
      <c r="K50" s="54">
        <f t="shared" si="24"/>
        <v>0.2309782609</v>
      </c>
      <c r="L50" s="54">
        <f t="shared" si="24"/>
        <v>0</v>
      </c>
      <c r="M50" s="17"/>
      <c r="N50" s="17"/>
    </row>
    <row r="51">
      <c r="B51" s="53" t="s">
        <v>62</v>
      </c>
      <c r="C51" s="54">
        <f t="shared" ref="C51:F51" si="25">(C17-C$36)/(C$37)</f>
        <v>0.09375</v>
      </c>
      <c r="D51" s="54">
        <f t="shared" si="25"/>
        <v>0.5781999541</v>
      </c>
      <c r="E51" s="54">
        <f t="shared" si="25"/>
        <v>0.5744725407</v>
      </c>
      <c r="F51" s="54">
        <f t="shared" si="25"/>
        <v>0.8338658147</v>
      </c>
      <c r="G51" s="54">
        <f t="shared" si="7"/>
        <v>0.6226981594</v>
      </c>
      <c r="H51" s="54">
        <f t="shared" ref="H51:L51" si="26">(H17-H$36)/(H$37)</f>
        <v>0.1333333333</v>
      </c>
      <c r="I51" s="54">
        <f t="shared" si="26"/>
        <v>0.5957913763</v>
      </c>
      <c r="J51" s="54">
        <f t="shared" si="26"/>
        <v>0.3333333333</v>
      </c>
      <c r="K51" s="54">
        <f t="shared" si="26"/>
        <v>0.1059782609</v>
      </c>
      <c r="L51" s="54">
        <f t="shared" si="26"/>
        <v>0</v>
      </c>
      <c r="M51" s="17"/>
      <c r="N51" s="17"/>
    </row>
    <row r="52">
      <c r="B52" s="53" t="s">
        <v>63</v>
      </c>
      <c r="C52" s="54">
        <f t="shared" ref="C52:F52" si="27">(C18-C$36)/(C$37)</f>
        <v>0.46875</v>
      </c>
      <c r="D52" s="54">
        <f t="shared" si="27"/>
        <v>0.596895954</v>
      </c>
      <c r="E52" s="54">
        <f t="shared" si="27"/>
        <v>0.4183124064</v>
      </c>
      <c r="F52" s="54">
        <f t="shared" si="27"/>
        <v>1</v>
      </c>
      <c r="G52" s="54">
        <f t="shared" si="7"/>
        <v>1</v>
      </c>
      <c r="H52" s="54">
        <f t="shared" ref="H52:L52" si="28">(H18-H$36)/(H$37)</f>
        <v>0.8333333333</v>
      </c>
      <c r="I52" s="54">
        <f t="shared" si="28"/>
        <v>1</v>
      </c>
      <c r="J52" s="54">
        <f t="shared" si="28"/>
        <v>0.3333333333</v>
      </c>
      <c r="K52" s="54">
        <f t="shared" si="28"/>
        <v>0.5434782609</v>
      </c>
      <c r="L52" s="54">
        <f t="shared" si="28"/>
        <v>0</v>
      </c>
      <c r="M52" s="17"/>
      <c r="N52" s="17"/>
    </row>
    <row r="53">
      <c r="B53" s="53" t="s">
        <v>64</v>
      </c>
      <c r="C53" s="54">
        <f t="shared" ref="C53:F53" si="29">(C19-C$36)/(C$37)</f>
        <v>0.03125</v>
      </c>
      <c r="D53" s="54">
        <f t="shared" si="29"/>
        <v>0.5535969316</v>
      </c>
      <c r="E53" s="54">
        <f t="shared" si="29"/>
        <v>0.4118025534</v>
      </c>
      <c r="F53" s="54">
        <f t="shared" si="29"/>
        <v>0.696485623</v>
      </c>
      <c r="G53" s="54">
        <f t="shared" si="7"/>
        <v>0.1677471481</v>
      </c>
      <c r="H53" s="54">
        <f t="shared" ref="H53:L53" si="30">(H19-H$36)/(H$37)</f>
        <v>0</v>
      </c>
      <c r="I53" s="54">
        <f t="shared" si="30"/>
        <v>0</v>
      </c>
      <c r="J53" s="54">
        <f t="shared" si="30"/>
        <v>1</v>
      </c>
      <c r="K53" s="54">
        <f t="shared" si="30"/>
        <v>0.3315217391</v>
      </c>
      <c r="L53" s="54">
        <f t="shared" si="30"/>
        <v>0</v>
      </c>
      <c r="M53" s="17"/>
      <c r="N53" s="17"/>
    </row>
    <row r="54">
      <c r="B54" s="53" t="s">
        <v>65</v>
      </c>
      <c r="C54" s="54">
        <f t="shared" ref="C54:F54" si="31">(C20-C$36)/(C$37)</f>
        <v>0.3125</v>
      </c>
      <c r="D54" s="54">
        <f t="shared" si="31"/>
        <v>0.5523143499</v>
      </c>
      <c r="E54" s="54">
        <f t="shared" si="31"/>
        <v>0.1367920215</v>
      </c>
      <c r="F54" s="54">
        <f t="shared" si="31"/>
        <v>0.317571885</v>
      </c>
      <c r="G54" s="54">
        <f t="shared" si="7"/>
        <v>0.5875262079</v>
      </c>
      <c r="H54" s="54">
        <f t="shared" ref="H54:L54" si="32">(H20-H$36)/(H$37)</f>
        <v>0.1333333333</v>
      </c>
      <c r="I54" s="54">
        <f t="shared" si="32"/>
        <v>0.6086622714</v>
      </c>
      <c r="J54" s="54">
        <f t="shared" si="32"/>
        <v>0</v>
      </c>
      <c r="K54" s="54">
        <f t="shared" si="32"/>
        <v>0</v>
      </c>
      <c r="L54" s="54">
        <f t="shared" si="32"/>
        <v>0.1037236904</v>
      </c>
      <c r="M54" s="17"/>
      <c r="N54" s="17"/>
    </row>
    <row r="55">
      <c r="B55" s="53" t="s">
        <v>66</v>
      </c>
      <c r="C55" s="54">
        <f t="shared" ref="C55:F55" si="33">(C21-C$36)/(C$37)</f>
        <v>0.71875</v>
      </c>
      <c r="D55" s="54">
        <f t="shared" si="33"/>
        <v>0.5741160748</v>
      </c>
      <c r="E55" s="54">
        <f t="shared" si="33"/>
        <v>0.5377310005</v>
      </c>
      <c r="F55" s="54">
        <f t="shared" si="33"/>
        <v>0.8651757188</v>
      </c>
      <c r="G55" s="54">
        <f t="shared" si="7"/>
        <v>0.7994732709</v>
      </c>
      <c r="H55" s="54">
        <f t="shared" ref="H55:L55" si="34">(H21-H$36)/(H$37)</f>
        <v>0.03333333333</v>
      </c>
      <c r="I55" s="54">
        <f t="shared" si="34"/>
        <v>0.189746717</v>
      </c>
      <c r="J55" s="54">
        <f t="shared" si="34"/>
        <v>0.6666666667</v>
      </c>
      <c r="K55" s="54">
        <f t="shared" si="34"/>
        <v>1</v>
      </c>
      <c r="L55" s="54">
        <f t="shared" si="34"/>
        <v>0.001345347072</v>
      </c>
      <c r="M55" s="17"/>
      <c r="N55" s="17"/>
    </row>
    <row r="56">
      <c r="B56" s="53" t="s">
        <v>67</v>
      </c>
      <c r="C56" s="54">
        <f t="shared" ref="C56:F56" si="35">(C22-C$36)/(C$37)</f>
        <v>0.09375</v>
      </c>
      <c r="D56" s="54">
        <f t="shared" si="35"/>
        <v>0.5890983315</v>
      </c>
      <c r="E56" s="54">
        <f t="shared" si="35"/>
        <v>0.4212238761</v>
      </c>
      <c r="F56" s="54">
        <f t="shared" si="35"/>
        <v>0.957827476</v>
      </c>
      <c r="G56" s="54">
        <f t="shared" si="7"/>
        <v>0.8339342556</v>
      </c>
      <c r="H56" s="54">
        <f t="shared" ref="H56:L56" si="36">(H22-H$36)/(H$37)</f>
        <v>1</v>
      </c>
      <c r="I56" s="54">
        <f t="shared" si="36"/>
        <v>0.0124354673</v>
      </c>
      <c r="J56" s="54">
        <f t="shared" si="36"/>
        <v>0.3333333333</v>
      </c>
      <c r="K56" s="54">
        <f t="shared" si="36"/>
        <v>0.1494565217</v>
      </c>
      <c r="L56" s="54">
        <f t="shared" si="36"/>
        <v>0</v>
      </c>
      <c r="M56" s="17"/>
      <c r="N56" s="17"/>
    </row>
    <row r="57">
      <c r="B57" s="53" t="s">
        <v>68</v>
      </c>
      <c r="C57" s="54">
        <f t="shared" ref="C57:F57" si="37">(C23-C$36)/(C$37)</f>
        <v>0.4375</v>
      </c>
      <c r="D57" s="54">
        <f t="shared" si="37"/>
        <v>0.5682930729</v>
      </c>
      <c r="E57" s="54">
        <f t="shared" si="37"/>
        <v>0.5723012481</v>
      </c>
      <c r="F57" s="54">
        <f t="shared" si="37"/>
        <v>0.8134185304</v>
      </c>
      <c r="G57" s="54">
        <f t="shared" si="7"/>
        <v>0.9153957427</v>
      </c>
      <c r="H57" s="54">
        <f t="shared" ref="H57:L57" si="38">(H23-H$36)/(H$37)</f>
        <v>0.1333333333</v>
      </c>
      <c r="I57" s="54">
        <f t="shared" si="38"/>
        <v>0.1678097104</v>
      </c>
      <c r="J57" s="54">
        <f t="shared" si="38"/>
        <v>0.6666666667</v>
      </c>
      <c r="K57" s="54">
        <f t="shared" si="38"/>
        <v>0.3641304348</v>
      </c>
      <c r="L57" s="54">
        <f t="shared" si="38"/>
        <v>0.001305707224</v>
      </c>
      <c r="M57" s="17"/>
      <c r="N57" s="17"/>
    </row>
    <row r="58">
      <c r="B58" s="53" t="s">
        <v>69</v>
      </c>
      <c r="C58" s="54">
        <f t="shared" ref="C58:F58" si="39">(C24-C$36)/(C$37)</f>
        <v>0</v>
      </c>
      <c r="D58" s="54">
        <f t="shared" si="39"/>
        <v>0.5417961581</v>
      </c>
      <c r="E58" s="54">
        <f t="shared" si="39"/>
        <v>0.1519236268</v>
      </c>
      <c r="F58" s="54">
        <f t="shared" si="39"/>
        <v>0.9099041534</v>
      </c>
      <c r="G58" s="54">
        <f t="shared" si="7"/>
        <v>0.6500765956</v>
      </c>
      <c r="H58" s="54">
        <f t="shared" ref="H58:L58" si="40">(H24-H$36)/(H$37)</f>
        <v>0</v>
      </c>
      <c r="I58" s="54">
        <f t="shared" si="40"/>
        <v>0</v>
      </c>
      <c r="J58" s="54">
        <f t="shared" si="40"/>
        <v>1</v>
      </c>
      <c r="K58" s="54">
        <f t="shared" si="40"/>
        <v>0.6331521739</v>
      </c>
      <c r="L58" s="54">
        <f t="shared" si="40"/>
        <v>0</v>
      </c>
      <c r="M58" s="17"/>
      <c r="N58" s="17"/>
    </row>
    <row r="59">
      <c r="B59" s="53" t="s">
        <v>70</v>
      </c>
      <c r="C59" s="54">
        <f t="shared" ref="C59:F59" si="41">(C25-C$36)/(C$37)</f>
        <v>0.40625</v>
      </c>
      <c r="D59" s="54">
        <f t="shared" si="41"/>
        <v>0.5782719467</v>
      </c>
      <c r="E59" s="54">
        <f t="shared" si="41"/>
        <v>0.1557167007</v>
      </c>
      <c r="F59" s="54">
        <f t="shared" si="41"/>
        <v>0.7584664537</v>
      </c>
      <c r="G59" s="54">
        <f t="shared" si="7"/>
        <v>0.77399644</v>
      </c>
      <c r="H59" s="54">
        <f t="shared" ref="H59:L59" si="42">(H25-H$36)/(H$37)</f>
        <v>0.03333333333</v>
      </c>
      <c r="I59" s="54">
        <f t="shared" si="42"/>
        <v>0.02775879712</v>
      </c>
      <c r="J59" s="54">
        <f t="shared" si="42"/>
        <v>0.6666666667</v>
      </c>
      <c r="K59" s="54">
        <f t="shared" si="42"/>
        <v>0.4918478261</v>
      </c>
      <c r="L59" s="54">
        <f t="shared" si="42"/>
        <v>0.0000521372807</v>
      </c>
      <c r="M59" s="17"/>
      <c r="N59" s="17"/>
    </row>
    <row r="60">
      <c r="B60" s="53" t="s">
        <v>71</v>
      </c>
      <c r="C60" s="54">
        <f t="shared" ref="C60:F60" si="43">(C26-C$36)/(C$37)</f>
        <v>0.21875</v>
      </c>
      <c r="D60" s="54">
        <f t="shared" si="43"/>
        <v>0.5475527163</v>
      </c>
      <c r="E60" s="54">
        <f t="shared" si="43"/>
        <v>0.4336783443</v>
      </c>
      <c r="F60" s="54">
        <f t="shared" si="43"/>
        <v>0.6338658147</v>
      </c>
      <c r="G60" s="54">
        <f t="shared" si="7"/>
        <v>0.6121046611</v>
      </c>
      <c r="H60" s="54">
        <f t="shared" ref="H60:L60" si="44">(H26-H$36)/(H$37)</f>
        <v>0.2333333333</v>
      </c>
      <c r="I60" s="54">
        <f t="shared" si="44"/>
        <v>0.3919102558</v>
      </c>
      <c r="J60" s="54">
        <f t="shared" si="44"/>
        <v>0.3333333333</v>
      </c>
      <c r="K60" s="54">
        <f t="shared" si="44"/>
        <v>0.07608695652</v>
      </c>
      <c r="L60" s="54">
        <f t="shared" si="44"/>
        <v>0.06956283155</v>
      </c>
      <c r="M60" s="17"/>
      <c r="N60" s="17"/>
    </row>
    <row r="61">
      <c r="B61" s="53" t="s">
        <v>72</v>
      </c>
      <c r="C61" s="54">
        <f t="shared" ref="C61:F61" si="45">(C27-C$36)/(C$37)</f>
        <v>0.15625</v>
      </c>
      <c r="D61" s="54">
        <f t="shared" si="45"/>
        <v>0.5619592432</v>
      </c>
      <c r="E61" s="54">
        <f t="shared" si="45"/>
        <v>0.0442958267</v>
      </c>
      <c r="F61" s="54">
        <f t="shared" si="45"/>
        <v>0.7686900958</v>
      </c>
      <c r="G61" s="54">
        <f t="shared" si="7"/>
        <v>0.560805449</v>
      </c>
      <c r="H61" s="54">
        <f t="shared" ref="H61:L61" si="46">(H27-H$36)/(H$37)</f>
        <v>0</v>
      </c>
      <c r="I61" s="54">
        <f t="shared" si="46"/>
        <v>0.226934665</v>
      </c>
      <c r="J61" s="54">
        <f t="shared" si="46"/>
        <v>0.3333333333</v>
      </c>
      <c r="K61" s="54">
        <f t="shared" si="46"/>
        <v>0.01630434783</v>
      </c>
      <c r="L61" s="54">
        <f t="shared" si="46"/>
        <v>0.001050913575</v>
      </c>
      <c r="M61" s="17"/>
      <c r="N61" s="17"/>
    </row>
    <row r="62">
      <c r="B62" s="53" t="s">
        <v>73</v>
      </c>
      <c r="C62" s="54">
        <f t="shared" ref="C62:F62" si="47">(C28-C$36)/(C$37)</f>
        <v>0.1875</v>
      </c>
      <c r="D62" s="54">
        <f t="shared" si="47"/>
        <v>0.554199191</v>
      </c>
      <c r="E62" s="54">
        <f t="shared" si="47"/>
        <v>0.3824470888</v>
      </c>
      <c r="F62" s="54">
        <f t="shared" si="47"/>
        <v>0.703514377</v>
      </c>
      <c r="G62" s="54">
        <f t="shared" si="7"/>
        <v>0.6671004517</v>
      </c>
      <c r="H62" s="54">
        <f t="shared" ref="H62:L62" si="48">(H28-H$36)/(H$37)</f>
        <v>0</v>
      </c>
      <c r="I62" s="54">
        <f t="shared" si="48"/>
        <v>0.4030833115</v>
      </c>
      <c r="J62" s="54">
        <f t="shared" si="48"/>
        <v>0.6666666667</v>
      </c>
      <c r="K62" s="54">
        <f t="shared" si="48"/>
        <v>0.1711956522</v>
      </c>
      <c r="L62" s="54">
        <f t="shared" si="48"/>
        <v>0.00005360452855</v>
      </c>
      <c r="M62" s="17"/>
      <c r="N62" s="17"/>
    </row>
    <row r="63">
      <c r="B63" s="53" t="s">
        <v>74</v>
      </c>
      <c r="C63" s="54">
        <f t="shared" ref="C63:F63" si="49">(C29-C$36)/(C$37)</f>
        <v>0.5</v>
      </c>
      <c r="D63" s="54">
        <f t="shared" si="49"/>
        <v>0.5426625026</v>
      </c>
      <c r="E63" s="54">
        <f t="shared" si="49"/>
        <v>0.6194001822</v>
      </c>
      <c r="F63" s="54">
        <f t="shared" si="49"/>
        <v>0.2044728435</v>
      </c>
      <c r="G63" s="54">
        <f t="shared" si="7"/>
        <v>0.4592971859</v>
      </c>
      <c r="H63" s="54">
        <f t="shared" ref="H63:L63" si="50">(H29-H$36)/(H$37)</f>
        <v>0.03333333333</v>
      </c>
      <c r="I63" s="54">
        <f t="shared" si="50"/>
        <v>0.8129404319</v>
      </c>
      <c r="J63" s="54">
        <f t="shared" si="50"/>
        <v>0.3333333333</v>
      </c>
      <c r="K63" s="54">
        <f t="shared" si="50"/>
        <v>0.02445652174</v>
      </c>
      <c r="L63" s="54">
        <f t="shared" si="50"/>
        <v>0.08973655864</v>
      </c>
      <c r="M63" s="17"/>
      <c r="N63" s="17"/>
    </row>
    <row r="64">
      <c r="B64" s="53" t="s">
        <v>75</v>
      </c>
      <c r="C64" s="54">
        <f t="shared" ref="C64:F64" si="51">(C30-C$36)/(C$37)</f>
        <v>0.53125</v>
      </c>
      <c r="D64" s="54">
        <f t="shared" si="51"/>
        <v>0.5609762492</v>
      </c>
      <c r="E64" s="54">
        <f t="shared" si="51"/>
        <v>0.2687008079</v>
      </c>
      <c r="F64" s="54">
        <f t="shared" si="51"/>
        <v>0.7188498403</v>
      </c>
      <c r="G64" s="54">
        <f t="shared" si="7"/>
        <v>0.8081916429</v>
      </c>
      <c r="H64" s="54">
        <f t="shared" ref="H64:L64" si="52">(H30-H$36)/(H$37)</f>
        <v>0.06666666667</v>
      </c>
      <c r="I64" s="54">
        <f t="shared" si="52"/>
        <v>0.4102848707</v>
      </c>
      <c r="J64" s="54">
        <f t="shared" si="52"/>
        <v>0.6666666667</v>
      </c>
      <c r="K64" s="54">
        <f t="shared" si="52"/>
        <v>0.2201086957</v>
      </c>
      <c r="L64" s="54">
        <f t="shared" si="52"/>
        <v>0.00005652213451</v>
      </c>
      <c r="M64" s="17"/>
      <c r="N64" s="17"/>
    </row>
    <row r="65">
      <c r="B65" s="53" t="s">
        <v>76</v>
      </c>
      <c r="C65" s="54">
        <f t="shared" ref="C65:F65" si="53">(C31-C$36)/(C$37)</f>
        <v>0.5</v>
      </c>
      <c r="D65" s="54">
        <f t="shared" si="53"/>
        <v>0.5415608236</v>
      </c>
      <c r="E65" s="54">
        <f t="shared" si="53"/>
        <v>0.466145</v>
      </c>
      <c r="F65" s="54">
        <f t="shared" si="53"/>
        <v>0.4811501597</v>
      </c>
      <c r="G65" s="54">
        <f t="shared" si="7"/>
        <v>0.3247614149</v>
      </c>
      <c r="H65" s="54">
        <f t="shared" ref="H65:L65" si="54">(H31-H$36)/(H$37)</f>
        <v>0.4</v>
      </c>
      <c r="I65" s="54">
        <f t="shared" si="54"/>
        <v>0.5313787706</v>
      </c>
      <c r="J65" s="54">
        <f t="shared" si="54"/>
        <v>0</v>
      </c>
      <c r="K65" s="54">
        <f t="shared" si="54"/>
        <v>0.1032608696</v>
      </c>
      <c r="L65" s="54">
        <f t="shared" si="54"/>
        <v>1</v>
      </c>
      <c r="M65" s="17"/>
      <c r="N65" s="17"/>
    </row>
    <row r="66">
      <c r="A66" s="26"/>
      <c r="B66" s="55" t="s">
        <v>77</v>
      </c>
      <c r="C66" s="54">
        <f t="shared" ref="C66:F66" si="55">(C32-C$36)/(C$37)</f>
        <v>0.21875</v>
      </c>
      <c r="D66" s="54">
        <f t="shared" si="55"/>
        <v>0.5690918545</v>
      </c>
      <c r="E66" s="54">
        <f t="shared" si="55"/>
        <v>0.626700078</v>
      </c>
      <c r="F66" s="54">
        <f t="shared" si="55"/>
        <v>0.8504792332</v>
      </c>
      <c r="G66" s="54">
        <f t="shared" si="7"/>
        <v>0.8790664717</v>
      </c>
      <c r="H66" s="54">
        <f t="shared" ref="H66:L66" si="56">(H32-H$36)/(H$37)</f>
        <v>0.1333333333</v>
      </c>
      <c r="I66" s="54">
        <f t="shared" si="56"/>
        <v>0.5367815852</v>
      </c>
      <c r="J66" s="54">
        <f t="shared" si="56"/>
        <v>0.6666666667</v>
      </c>
      <c r="K66" s="54">
        <f t="shared" si="56"/>
        <v>0.160326087</v>
      </c>
      <c r="L66" s="54">
        <f t="shared" si="56"/>
        <v>0.0005974846937</v>
      </c>
      <c r="M66" s="17"/>
      <c r="N66" s="17"/>
    </row>
    <row r="67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>
      <c r="B68" s="17"/>
      <c r="C68" s="15" t="s">
        <v>90</v>
      </c>
      <c r="D68" s="15" t="s">
        <v>40</v>
      </c>
      <c r="E68" s="15" t="s">
        <v>41</v>
      </c>
      <c r="F68" s="15" t="s">
        <v>42</v>
      </c>
      <c r="G68" s="15" t="s">
        <v>43</v>
      </c>
      <c r="H68" s="15" t="s">
        <v>44</v>
      </c>
      <c r="I68" s="15" t="s">
        <v>46</v>
      </c>
      <c r="J68" s="15" t="s">
        <v>47</v>
      </c>
      <c r="K68" s="15" t="s">
        <v>48</v>
      </c>
      <c r="L68" s="16" t="s">
        <v>49</v>
      </c>
      <c r="M68" s="17"/>
      <c r="N68" s="17"/>
    </row>
    <row r="69">
      <c r="B69" s="57" t="s">
        <v>91</v>
      </c>
      <c r="C69" s="21">
        <v>1.0</v>
      </c>
      <c r="D69" s="21">
        <v>1.0</v>
      </c>
      <c r="E69" s="21">
        <v>0.4</v>
      </c>
      <c r="F69" s="21">
        <v>1.0</v>
      </c>
      <c r="G69" s="21">
        <v>0.5</v>
      </c>
      <c r="H69" s="21">
        <v>10.0</v>
      </c>
      <c r="I69" s="21">
        <v>8.0</v>
      </c>
      <c r="J69" s="21">
        <v>0.5</v>
      </c>
      <c r="K69" s="21">
        <v>0.01</v>
      </c>
      <c r="L69" s="24">
        <v>1.0</v>
      </c>
      <c r="M69" s="17"/>
      <c r="N69" s="17"/>
    </row>
    <row r="70">
      <c r="B70" s="38" t="s">
        <v>84</v>
      </c>
      <c r="C70" s="70">
        <f t="shared" ref="C70:L70" si="57">C37/$C$37*1/C69*100</f>
        <v>100</v>
      </c>
      <c r="D70" s="70">
        <f t="shared" si="57"/>
        <v>25.540625</v>
      </c>
      <c r="E70" s="70">
        <f t="shared" si="57"/>
        <v>76.40369137</v>
      </c>
      <c r="F70" s="70">
        <f t="shared" si="57"/>
        <v>489.0625</v>
      </c>
      <c r="G70" s="70">
        <f t="shared" si="57"/>
        <v>46.14398059</v>
      </c>
      <c r="H70" s="70">
        <f t="shared" si="57"/>
        <v>9.375</v>
      </c>
      <c r="I70" s="70">
        <f t="shared" si="57"/>
        <v>35.61511719</v>
      </c>
      <c r="J70" s="70">
        <f t="shared" si="57"/>
        <v>18.75</v>
      </c>
      <c r="K70" s="70">
        <f t="shared" si="57"/>
        <v>115</v>
      </c>
      <c r="L70" s="71">
        <f t="shared" si="57"/>
        <v>1.59120185</v>
      </c>
      <c r="M70" s="17"/>
      <c r="N70" s="17"/>
    </row>
    <row r="71">
      <c r="B71" s="49" t="s">
        <v>85</v>
      </c>
      <c r="C71" s="72">
        <f t="shared" ref="C71:L71" si="58">C70/SUM($C$70:$L$70)</f>
        <v>0.1089939501</v>
      </c>
      <c r="D71" s="72">
        <f t="shared" si="58"/>
        <v>0.02783773608</v>
      </c>
      <c r="E71" s="72">
        <f t="shared" si="58"/>
        <v>0.08327540127</v>
      </c>
      <c r="F71" s="72">
        <f t="shared" si="58"/>
        <v>0.5330485374</v>
      </c>
      <c r="G71" s="72">
        <f t="shared" si="58"/>
        <v>0.05029414719</v>
      </c>
      <c r="H71" s="72">
        <f t="shared" si="58"/>
        <v>0.01021818283</v>
      </c>
      <c r="I71" s="72">
        <f t="shared" si="58"/>
        <v>0.03881832307</v>
      </c>
      <c r="J71" s="72">
        <f t="shared" si="58"/>
        <v>0.02043636565</v>
      </c>
      <c r="K71" s="72">
        <f t="shared" si="58"/>
        <v>0.1253430427</v>
      </c>
      <c r="L71" s="72">
        <f t="shared" si="58"/>
        <v>0.001734313751</v>
      </c>
      <c r="M71" s="17"/>
      <c r="N71" s="17"/>
    </row>
    <row r="7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>
      <c r="B73" s="57" t="s">
        <v>86</v>
      </c>
      <c r="C73" s="15" t="s">
        <v>90</v>
      </c>
      <c r="D73" s="15" t="s">
        <v>40</v>
      </c>
      <c r="E73" s="15" t="s">
        <v>41</v>
      </c>
      <c r="F73" s="15" t="s">
        <v>42</v>
      </c>
      <c r="G73" s="15" t="s">
        <v>43</v>
      </c>
      <c r="H73" s="15" t="s">
        <v>44</v>
      </c>
      <c r="I73" s="15" t="s">
        <v>46</v>
      </c>
      <c r="J73" s="15" t="s">
        <v>47</v>
      </c>
      <c r="K73" s="15" t="s">
        <v>48</v>
      </c>
      <c r="L73" s="16" t="s">
        <v>49</v>
      </c>
      <c r="M73" s="73"/>
      <c r="N73" s="14" t="s">
        <v>87</v>
      </c>
      <c r="O73" s="60" t="s">
        <v>88</v>
      </c>
    </row>
    <row r="74">
      <c r="A74" s="61" t="s">
        <v>51</v>
      </c>
      <c r="B74" s="62" t="s">
        <v>52</v>
      </c>
      <c r="C74" s="74">
        <f t="shared" ref="C74:L74" si="59">C41*C$71</f>
        <v>0.01362424377</v>
      </c>
      <c r="D74" s="74">
        <f t="shared" si="59"/>
        <v>0.01541053359</v>
      </c>
      <c r="E74" s="74">
        <f t="shared" si="59"/>
        <v>0</v>
      </c>
      <c r="F74" s="74">
        <f t="shared" si="59"/>
        <v>0.1995951712</v>
      </c>
      <c r="G74" s="74">
        <f t="shared" si="59"/>
        <v>0.02195050621</v>
      </c>
      <c r="H74" s="74">
        <f t="shared" si="59"/>
        <v>0.001703030471</v>
      </c>
      <c r="I74" s="74">
        <f t="shared" si="59"/>
        <v>0.007217783742</v>
      </c>
      <c r="J74" s="74">
        <f t="shared" si="59"/>
        <v>0.01362424377</v>
      </c>
      <c r="K74" s="74">
        <f t="shared" si="59"/>
        <v>0.04223515568</v>
      </c>
      <c r="L74" s="74">
        <f t="shared" si="59"/>
        <v>0.000006540757602</v>
      </c>
      <c r="M74" s="17"/>
      <c r="N74" s="75">
        <f t="shared" ref="N74:N99" si="61">SUM(C74:L74)</f>
        <v>0.3153672092</v>
      </c>
      <c r="O74" s="64">
        <f t="shared" ref="O74:O99" si="62">RANK(N74,$N$74:$N$99)</f>
        <v>23</v>
      </c>
      <c r="P74" s="76" t="s">
        <v>52</v>
      </c>
    </row>
    <row r="75">
      <c r="B75" s="62" t="s">
        <v>53</v>
      </c>
      <c r="C75" s="74">
        <f t="shared" ref="C75:L75" si="60">C42*C$71</f>
        <v>0.01703030471</v>
      </c>
      <c r="D75" s="74">
        <f t="shared" si="60"/>
        <v>0.01555787719</v>
      </c>
      <c r="E75" s="74">
        <f t="shared" si="60"/>
        <v>0.0009142906416</v>
      </c>
      <c r="F75" s="74">
        <f t="shared" si="60"/>
        <v>0.3007551812</v>
      </c>
      <c r="G75" s="74">
        <f t="shared" si="60"/>
        <v>0.02723426453</v>
      </c>
      <c r="H75" s="74">
        <f t="shared" si="60"/>
        <v>0.001021818283</v>
      </c>
      <c r="I75" s="74">
        <f t="shared" si="60"/>
        <v>0.00002537515402</v>
      </c>
      <c r="J75" s="74">
        <f t="shared" si="60"/>
        <v>0.02043636565</v>
      </c>
      <c r="K75" s="74">
        <f t="shared" si="60"/>
        <v>0.03712606426</v>
      </c>
      <c r="L75" s="74">
        <f t="shared" si="60"/>
        <v>0</v>
      </c>
      <c r="M75" s="17"/>
      <c r="N75" s="75">
        <f t="shared" si="61"/>
        <v>0.4201015416</v>
      </c>
      <c r="O75" s="64">
        <f t="shared" si="62"/>
        <v>18</v>
      </c>
      <c r="P75" s="76" t="s">
        <v>53</v>
      </c>
    </row>
    <row r="76">
      <c r="B76" s="62" t="s">
        <v>54</v>
      </c>
      <c r="C76" s="74">
        <f t="shared" ref="C76:L76" si="63">C43*C$71</f>
        <v>0.006812121883</v>
      </c>
      <c r="D76" s="74">
        <f t="shared" si="63"/>
        <v>0.01526734145</v>
      </c>
      <c r="E76" s="74">
        <f t="shared" si="63"/>
        <v>0.04756882431</v>
      </c>
      <c r="F76" s="74">
        <f t="shared" si="63"/>
        <v>0.2595418438</v>
      </c>
      <c r="G76" s="74">
        <f t="shared" si="63"/>
        <v>0.0238480106</v>
      </c>
      <c r="H76" s="74">
        <f t="shared" si="63"/>
        <v>0.0003406060942</v>
      </c>
      <c r="I76" s="74">
        <f t="shared" si="63"/>
        <v>0.0003930168569</v>
      </c>
      <c r="J76" s="74">
        <f t="shared" si="63"/>
        <v>0.01362424377</v>
      </c>
      <c r="K76" s="74">
        <f t="shared" si="63"/>
        <v>0.001021818283</v>
      </c>
      <c r="L76" s="74">
        <f t="shared" si="63"/>
        <v>0</v>
      </c>
      <c r="M76" s="17"/>
      <c r="N76" s="75">
        <f t="shared" si="61"/>
        <v>0.368417827</v>
      </c>
      <c r="O76" s="64">
        <f t="shared" si="62"/>
        <v>20</v>
      </c>
      <c r="P76" s="76" t="s">
        <v>54</v>
      </c>
    </row>
    <row r="77">
      <c r="B77" s="62" t="s">
        <v>55</v>
      </c>
      <c r="C77" s="74">
        <f t="shared" ref="C77:L77" si="64">C44*C$71</f>
        <v>0.06130909695</v>
      </c>
      <c r="D77" s="74">
        <f t="shared" si="64"/>
        <v>0.01586674485</v>
      </c>
      <c r="E77" s="74">
        <f t="shared" si="64"/>
        <v>0.0171778711</v>
      </c>
      <c r="F77" s="74">
        <f t="shared" si="64"/>
        <v>0.3607018537</v>
      </c>
      <c r="G77" s="74">
        <f t="shared" si="64"/>
        <v>0.03516786541</v>
      </c>
      <c r="H77" s="74">
        <f t="shared" si="64"/>
        <v>0.001362424377</v>
      </c>
      <c r="I77" s="74">
        <f t="shared" si="64"/>
        <v>0.000002682272992</v>
      </c>
      <c r="J77" s="74">
        <f t="shared" si="64"/>
        <v>0.02043636565</v>
      </c>
      <c r="K77" s="74">
        <f t="shared" si="64"/>
        <v>0.04121333739</v>
      </c>
      <c r="L77" s="74">
        <f t="shared" si="64"/>
        <v>0.00000008110307951</v>
      </c>
      <c r="M77" s="17"/>
      <c r="N77" s="75">
        <f t="shared" si="61"/>
        <v>0.5532383228</v>
      </c>
      <c r="O77" s="64">
        <f t="shared" si="62"/>
        <v>12</v>
      </c>
      <c r="P77" s="76" t="s">
        <v>55</v>
      </c>
    </row>
    <row r="78">
      <c r="B78" s="62" t="s">
        <v>56</v>
      </c>
      <c r="C78" s="74">
        <f t="shared" ref="C78:L78" si="65">C45*C$71</f>
        <v>0.1089939501</v>
      </c>
      <c r="D78" s="74">
        <f t="shared" si="65"/>
        <v>0.01491777562</v>
      </c>
      <c r="E78" s="74">
        <f t="shared" si="65"/>
        <v>0.0317831727</v>
      </c>
      <c r="F78" s="74">
        <f t="shared" si="65"/>
        <v>0</v>
      </c>
      <c r="G78" s="74">
        <f t="shared" si="65"/>
        <v>0</v>
      </c>
      <c r="H78" s="74">
        <f t="shared" si="65"/>
        <v>0.001703030471</v>
      </c>
      <c r="I78" s="74">
        <f t="shared" si="65"/>
        <v>0.01365804892</v>
      </c>
      <c r="J78" s="74">
        <f t="shared" si="65"/>
        <v>0</v>
      </c>
      <c r="K78" s="74">
        <f t="shared" si="65"/>
        <v>0.003406060942</v>
      </c>
      <c r="L78" s="74">
        <f t="shared" si="65"/>
        <v>0.0008208386702</v>
      </c>
      <c r="M78" s="17"/>
      <c r="N78" s="75">
        <f t="shared" si="61"/>
        <v>0.1752828775</v>
      </c>
      <c r="O78" s="64">
        <f t="shared" si="62"/>
        <v>26</v>
      </c>
      <c r="P78" s="76" t="s">
        <v>56</v>
      </c>
    </row>
    <row r="79">
      <c r="B79" s="62" t="s">
        <v>57</v>
      </c>
      <c r="C79" s="74">
        <f t="shared" ref="C79:L79" si="66">C46*C$71</f>
        <v>0.02043636565</v>
      </c>
      <c r="D79" s="74">
        <f t="shared" si="66"/>
        <v>0.01623365365</v>
      </c>
      <c r="E79" s="74">
        <f t="shared" si="66"/>
        <v>0.06729797241</v>
      </c>
      <c r="F79" s="74">
        <f t="shared" si="66"/>
        <v>0.4461939834</v>
      </c>
      <c r="G79" s="74">
        <f t="shared" si="66"/>
        <v>0.03921141289</v>
      </c>
      <c r="H79" s="74">
        <f t="shared" si="66"/>
        <v>0.002384242659</v>
      </c>
      <c r="I79" s="74">
        <f t="shared" si="66"/>
        <v>0.01764509871</v>
      </c>
      <c r="J79" s="74">
        <f t="shared" si="66"/>
        <v>0.01362424377</v>
      </c>
      <c r="K79" s="74">
        <f t="shared" si="66"/>
        <v>0.01089939501</v>
      </c>
      <c r="L79" s="74">
        <f t="shared" si="66"/>
        <v>0.0000000381563977</v>
      </c>
      <c r="M79" s="17"/>
      <c r="N79" s="75">
        <f t="shared" si="61"/>
        <v>0.6339264063</v>
      </c>
      <c r="O79" s="64">
        <f t="shared" si="62"/>
        <v>8</v>
      </c>
      <c r="P79" s="76" t="s">
        <v>57</v>
      </c>
    </row>
    <row r="80">
      <c r="B80" s="62" t="s">
        <v>58</v>
      </c>
      <c r="C80" s="74">
        <f t="shared" ref="C80:L80" si="67">C47*C$71</f>
        <v>0.006812121883</v>
      </c>
      <c r="D80" s="74">
        <f t="shared" si="67"/>
        <v>0.01551016958</v>
      </c>
      <c r="E80" s="74">
        <f t="shared" si="67"/>
        <v>0.03215663544</v>
      </c>
      <c r="F80" s="74">
        <f t="shared" si="67"/>
        <v>0.2574982072</v>
      </c>
      <c r="G80" s="74">
        <f t="shared" si="67"/>
        <v>0.03526866049</v>
      </c>
      <c r="H80" s="74">
        <f t="shared" si="67"/>
        <v>0.001021818283</v>
      </c>
      <c r="I80" s="74">
        <f t="shared" si="67"/>
        <v>0.0000006812121883</v>
      </c>
      <c r="J80" s="74">
        <f t="shared" si="67"/>
        <v>0.01362424377</v>
      </c>
      <c r="K80" s="74">
        <f t="shared" si="67"/>
        <v>0.01226181939</v>
      </c>
      <c r="L80" s="74">
        <f t="shared" si="67"/>
        <v>0</v>
      </c>
      <c r="M80" s="17"/>
      <c r="N80" s="75">
        <f t="shared" si="61"/>
        <v>0.3741543572</v>
      </c>
      <c r="O80" s="64">
        <f t="shared" si="62"/>
        <v>19</v>
      </c>
      <c r="P80" s="76" t="s">
        <v>58</v>
      </c>
    </row>
    <row r="81">
      <c r="B81" s="62" t="s">
        <v>59</v>
      </c>
      <c r="C81" s="74">
        <f t="shared" ref="C81:L81" si="68">C48*C$71</f>
        <v>0.03065454848</v>
      </c>
      <c r="D81" s="74">
        <f t="shared" si="68"/>
        <v>0.01495338147</v>
      </c>
      <c r="E81" s="74">
        <f t="shared" si="68"/>
        <v>0.03051341659</v>
      </c>
      <c r="F81" s="74">
        <f t="shared" si="68"/>
        <v>0.1944860798</v>
      </c>
      <c r="G81" s="74">
        <f t="shared" si="68"/>
        <v>0.0218198485</v>
      </c>
      <c r="H81" s="74">
        <f t="shared" si="68"/>
        <v>0.0006812121883</v>
      </c>
      <c r="I81" s="74">
        <f t="shared" si="68"/>
        <v>0.01111299761</v>
      </c>
      <c r="J81" s="74">
        <f t="shared" si="68"/>
        <v>0</v>
      </c>
      <c r="K81" s="74">
        <f t="shared" si="68"/>
        <v>0.01907394127</v>
      </c>
      <c r="L81" s="74">
        <f t="shared" si="68"/>
        <v>0.0006823924327</v>
      </c>
      <c r="M81" s="17"/>
      <c r="N81" s="75">
        <f t="shared" si="61"/>
        <v>0.3239778183</v>
      </c>
      <c r="O81" s="64">
        <f t="shared" si="62"/>
        <v>22</v>
      </c>
      <c r="P81" s="76" t="s">
        <v>59</v>
      </c>
    </row>
    <row r="82">
      <c r="B82" s="62" t="s">
        <v>60</v>
      </c>
      <c r="C82" s="74">
        <f t="shared" ref="C82:L82" si="69">C49*C$71</f>
        <v>0.006812121883</v>
      </c>
      <c r="D82" s="74">
        <f t="shared" si="69"/>
        <v>0.0163941789</v>
      </c>
      <c r="E82" s="74">
        <f t="shared" si="69"/>
        <v>0.08327540127</v>
      </c>
      <c r="F82" s="74">
        <f t="shared" si="69"/>
        <v>0.5258958094</v>
      </c>
      <c r="G82" s="74">
        <f t="shared" si="69"/>
        <v>0.0406260219</v>
      </c>
      <c r="H82" s="74">
        <f t="shared" si="69"/>
        <v>0.0003406060942</v>
      </c>
      <c r="I82" s="74">
        <f t="shared" si="69"/>
        <v>0</v>
      </c>
      <c r="J82" s="74">
        <f t="shared" si="69"/>
        <v>0.01362424377</v>
      </c>
      <c r="K82" s="74">
        <f t="shared" si="69"/>
        <v>0.05790303601</v>
      </c>
      <c r="L82" s="74">
        <f t="shared" si="69"/>
        <v>0</v>
      </c>
      <c r="M82" s="17"/>
      <c r="N82" s="75">
        <f t="shared" si="61"/>
        <v>0.7448714192</v>
      </c>
      <c r="O82" s="64">
        <f t="shared" si="62"/>
        <v>3</v>
      </c>
      <c r="P82" s="76" t="s">
        <v>60</v>
      </c>
    </row>
    <row r="83">
      <c r="B83" s="62" t="s">
        <v>61</v>
      </c>
      <c r="C83" s="74">
        <f t="shared" ref="C83:L83" si="70">C50*C$71</f>
        <v>0.03065454848</v>
      </c>
      <c r="D83" s="74">
        <f t="shared" si="70"/>
        <v>0.01513333727</v>
      </c>
      <c r="E83" s="74">
        <f t="shared" si="70"/>
        <v>0.02638438499</v>
      </c>
      <c r="F83" s="74">
        <f t="shared" si="70"/>
        <v>0.1869927457</v>
      </c>
      <c r="G83" s="74">
        <f t="shared" si="70"/>
        <v>0.02316835979</v>
      </c>
      <c r="H83" s="74">
        <f t="shared" si="70"/>
        <v>0.0003406060942</v>
      </c>
      <c r="I83" s="74">
        <f t="shared" si="70"/>
        <v>0.01166443888</v>
      </c>
      <c r="J83" s="74">
        <f t="shared" si="70"/>
        <v>0.01362424377</v>
      </c>
      <c r="K83" s="74">
        <f t="shared" si="70"/>
        <v>0.028951518</v>
      </c>
      <c r="L83" s="74">
        <f t="shared" si="70"/>
        <v>0</v>
      </c>
      <c r="M83" s="17"/>
      <c r="N83" s="75">
        <f t="shared" si="61"/>
        <v>0.336914183</v>
      </c>
      <c r="O83" s="64">
        <f t="shared" si="62"/>
        <v>21</v>
      </c>
      <c r="P83" s="76" t="s">
        <v>61</v>
      </c>
    </row>
    <row r="84">
      <c r="B84" s="62" t="s">
        <v>62</v>
      </c>
      <c r="C84" s="74">
        <f t="shared" ref="C84:L84" si="71">C51*C$71</f>
        <v>0.01021818283</v>
      </c>
      <c r="D84" s="74">
        <f t="shared" si="71"/>
        <v>0.01609577772</v>
      </c>
      <c r="E84" s="74">
        <f t="shared" si="71"/>
        <v>0.04783943134</v>
      </c>
      <c r="F84" s="74">
        <f t="shared" si="71"/>
        <v>0.4444909529</v>
      </c>
      <c r="G84" s="74">
        <f t="shared" si="71"/>
        <v>0.03131807289</v>
      </c>
      <c r="H84" s="74">
        <f t="shared" si="71"/>
        <v>0.001362424377</v>
      </c>
      <c r="I84" s="74">
        <f t="shared" si="71"/>
        <v>0.02312762213</v>
      </c>
      <c r="J84" s="74">
        <f t="shared" si="71"/>
        <v>0.006812121883</v>
      </c>
      <c r="K84" s="74">
        <f t="shared" si="71"/>
        <v>0.01328363767</v>
      </c>
      <c r="L84" s="74">
        <f t="shared" si="71"/>
        <v>0</v>
      </c>
      <c r="M84" s="17"/>
      <c r="N84" s="75">
        <f t="shared" si="61"/>
        <v>0.5945482237</v>
      </c>
      <c r="O84" s="64">
        <f t="shared" si="62"/>
        <v>9</v>
      </c>
      <c r="P84" s="76" t="s">
        <v>62</v>
      </c>
    </row>
    <row r="85">
      <c r="B85" s="62" t="s">
        <v>63</v>
      </c>
      <c r="C85" s="74">
        <f t="shared" ref="C85:L85" si="72">C52*C$71</f>
        <v>0.05109091413</v>
      </c>
      <c r="D85" s="74">
        <f t="shared" si="72"/>
        <v>0.01661623203</v>
      </c>
      <c r="E85" s="74">
        <f t="shared" si="72"/>
        <v>0.0348351335</v>
      </c>
      <c r="F85" s="74">
        <f t="shared" si="72"/>
        <v>0.5330485374</v>
      </c>
      <c r="G85" s="74">
        <f t="shared" si="72"/>
        <v>0.05029414719</v>
      </c>
      <c r="H85" s="74">
        <f t="shared" si="72"/>
        <v>0.008515152354</v>
      </c>
      <c r="I85" s="74">
        <f t="shared" si="72"/>
        <v>0.03881832307</v>
      </c>
      <c r="J85" s="74">
        <f t="shared" si="72"/>
        <v>0.006812121883</v>
      </c>
      <c r="K85" s="74">
        <f t="shared" si="72"/>
        <v>0.06812121883</v>
      </c>
      <c r="L85" s="74">
        <f t="shared" si="72"/>
        <v>0</v>
      </c>
      <c r="M85" s="17"/>
      <c r="N85" s="75">
        <f t="shared" si="61"/>
        <v>0.8081517804</v>
      </c>
      <c r="O85" s="64">
        <f t="shared" si="62"/>
        <v>1</v>
      </c>
      <c r="P85" s="76" t="s">
        <v>63</v>
      </c>
    </row>
    <row r="86">
      <c r="B86" s="62" t="s">
        <v>64</v>
      </c>
      <c r="C86" s="74">
        <f t="shared" ref="C86:L86" si="73">C53*C$71</f>
        <v>0.003406060942</v>
      </c>
      <c r="D86" s="74">
        <f t="shared" si="73"/>
        <v>0.01541088527</v>
      </c>
      <c r="E86" s="74">
        <f t="shared" si="73"/>
        <v>0.03429302288</v>
      </c>
      <c r="F86" s="74">
        <f t="shared" si="73"/>
        <v>0.3712606426</v>
      </c>
      <c r="G86" s="74">
        <f t="shared" si="73"/>
        <v>0.008436699756</v>
      </c>
      <c r="H86" s="74">
        <f t="shared" si="73"/>
        <v>0</v>
      </c>
      <c r="I86" s="74">
        <f t="shared" si="73"/>
        <v>0</v>
      </c>
      <c r="J86" s="74">
        <f t="shared" si="73"/>
        <v>0.02043636565</v>
      </c>
      <c r="K86" s="74">
        <f t="shared" si="73"/>
        <v>0.04155394349</v>
      </c>
      <c r="L86" s="74">
        <f t="shared" si="73"/>
        <v>0</v>
      </c>
      <c r="M86" s="17"/>
      <c r="N86" s="75">
        <f t="shared" si="61"/>
        <v>0.4947976206</v>
      </c>
      <c r="O86" s="64">
        <f t="shared" si="62"/>
        <v>14</v>
      </c>
      <c r="P86" s="76" t="s">
        <v>64</v>
      </c>
    </row>
    <row r="87">
      <c r="B87" s="62" t="s">
        <v>65</v>
      </c>
      <c r="C87" s="74">
        <f t="shared" ref="C87:L87" si="74">C54*C$71</f>
        <v>0.03406060942</v>
      </c>
      <c r="D87" s="74">
        <f t="shared" si="74"/>
        <v>0.0153751811</v>
      </c>
      <c r="E87" s="74">
        <f t="shared" si="74"/>
        <v>0.01139141048</v>
      </c>
      <c r="F87" s="74">
        <f t="shared" si="74"/>
        <v>0.1692812288</v>
      </c>
      <c r="G87" s="74">
        <f t="shared" si="74"/>
        <v>0.02954912958</v>
      </c>
      <c r="H87" s="74">
        <f t="shared" si="74"/>
        <v>0.001362424377</v>
      </c>
      <c r="I87" s="74">
        <f t="shared" si="74"/>
        <v>0.02362724869</v>
      </c>
      <c r="J87" s="74">
        <f t="shared" si="74"/>
        <v>0</v>
      </c>
      <c r="K87" s="74">
        <f t="shared" si="74"/>
        <v>0</v>
      </c>
      <c r="L87" s="74">
        <f t="shared" si="74"/>
        <v>0.0001798894226</v>
      </c>
      <c r="M87" s="17"/>
      <c r="N87" s="75">
        <f t="shared" si="61"/>
        <v>0.2848271219</v>
      </c>
      <c r="O87" s="64">
        <f t="shared" si="62"/>
        <v>25</v>
      </c>
      <c r="P87" s="76" t="s">
        <v>65</v>
      </c>
    </row>
    <row r="88">
      <c r="B88" s="62" t="s">
        <v>66</v>
      </c>
      <c r="C88" s="74">
        <f t="shared" ref="C88:L88" si="75">C55*C$71</f>
        <v>0.07833940166</v>
      </c>
      <c r="D88" s="74">
        <f t="shared" si="75"/>
        <v>0.01598209177</v>
      </c>
      <c r="E88" s="74">
        <f t="shared" si="75"/>
        <v>0.04477976484</v>
      </c>
      <c r="F88" s="74">
        <f t="shared" si="75"/>
        <v>0.4611806515</v>
      </c>
      <c r="G88" s="74">
        <f t="shared" si="75"/>
        <v>0.04020882636</v>
      </c>
      <c r="H88" s="74">
        <f t="shared" si="75"/>
        <v>0.0003406060942</v>
      </c>
      <c r="I88" s="74">
        <f t="shared" si="75"/>
        <v>0.007365649362</v>
      </c>
      <c r="J88" s="74">
        <f t="shared" si="75"/>
        <v>0.01362424377</v>
      </c>
      <c r="K88" s="74">
        <f t="shared" si="75"/>
        <v>0.1253430427</v>
      </c>
      <c r="L88" s="74">
        <f t="shared" si="75"/>
        <v>0.000002333253927</v>
      </c>
      <c r="M88" s="17"/>
      <c r="N88" s="75">
        <f t="shared" si="61"/>
        <v>0.7871666113</v>
      </c>
      <c r="O88" s="64">
        <f t="shared" si="62"/>
        <v>2</v>
      </c>
      <c r="P88" s="76" t="s">
        <v>66</v>
      </c>
    </row>
    <row r="89">
      <c r="B89" s="62" t="s">
        <v>67</v>
      </c>
      <c r="C89" s="74">
        <f t="shared" ref="C89:L89" si="76">C56*C$71</f>
        <v>0.01021818283</v>
      </c>
      <c r="D89" s="74">
        <f t="shared" si="76"/>
        <v>0.01639916387</v>
      </c>
      <c r="E89" s="74">
        <f t="shared" si="76"/>
        <v>0.0350775873</v>
      </c>
      <c r="F89" s="74">
        <f t="shared" si="76"/>
        <v>0.5105685352</v>
      </c>
      <c r="G89" s="74">
        <f t="shared" si="76"/>
        <v>0.0419420122</v>
      </c>
      <c r="H89" s="74">
        <f t="shared" si="76"/>
        <v>0.01021818283</v>
      </c>
      <c r="I89" s="74">
        <f t="shared" si="76"/>
        <v>0.000482723987</v>
      </c>
      <c r="J89" s="74">
        <f t="shared" si="76"/>
        <v>0.006812121883</v>
      </c>
      <c r="K89" s="74">
        <f t="shared" si="76"/>
        <v>0.01873333518</v>
      </c>
      <c r="L89" s="74">
        <f t="shared" si="76"/>
        <v>0</v>
      </c>
      <c r="M89" s="17"/>
      <c r="N89" s="75">
        <f t="shared" si="61"/>
        <v>0.6504518452</v>
      </c>
      <c r="O89" s="64">
        <f t="shared" si="62"/>
        <v>5</v>
      </c>
      <c r="P89" s="76" t="s">
        <v>67</v>
      </c>
    </row>
    <row r="90">
      <c r="B90" s="62" t="s">
        <v>68</v>
      </c>
      <c r="C90" s="74">
        <f t="shared" ref="C90:L90" si="77">C57*C$71</f>
        <v>0.04768485318</v>
      </c>
      <c r="D90" s="74">
        <f t="shared" si="77"/>
        <v>0.01581999258</v>
      </c>
      <c r="E90" s="74">
        <f t="shared" si="77"/>
        <v>0.04765861608</v>
      </c>
      <c r="F90" s="74">
        <f t="shared" si="77"/>
        <v>0.4335915579</v>
      </c>
      <c r="G90" s="74">
        <f t="shared" si="77"/>
        <v>0.04603904822</v>
      </c>
      <c r="H90" s="74">
        <f t="shared" si="77"/>
        <v>0.001362424377</v>
      </c>
      <c r="I90" s="74">
        <f t="shared" si="77"/>
        <v>0.006514091551</v>
      </c>
      <c r="J90" s="74">
        <f t="shared" si="77"/>
        <v>0.01362424377</v>
      </c>
      <c r="K90" s="74">
        <f t="shared" si="77"/>
        <v>0.04564121662</v>
      </c>
      <c r="L90" s="74">
        <f t="shared" si="77"/>
        <v>0.000002264505993</v>
      </c>
      <c r="M90" s="17"/>
      <c r="N90" s="75">
        <f t="shared" si="61"/>
        <v>0.6579383088</v>
      </c>
      <c r="O90" s="64">
        <f t="shared" si="62"/>
        <v>4</v>
      </c>
      <c r="P90" s="76" t="s">
        <v>68</v>
      </c>
    </row>
    <row r="91">
      <c r="B91" s="62" t="s">
        <v>69</v>
      </c>
      <c r="C91" s="74">
        <f t="shared" ref="C91:L91" si="78">C58*C$71</f>
        <v>0</v>
      </c>
      <c r="D91" s="74">
        <f t="shared" si="78"/>
        <v>0.01508237846</v>
      </c>
      <c r="E91" s="74">
        <f t="shared" si="78"/>
        <v>0.01265150098</v>
      </c>
      <c r="F91" s="74">
        <f t="shared" si="78"/>
        <v>0.4850230781</v>
      </c>
      <c r="G91" s="74">
        <f t="shared" si="78"/>
        <v>0.03269504798</v>
      </c>
      <c r="H91" s="74">
        <f t="shared" si="78"/>
        <v>0</v>
      </c>
      <c r="I91" s="74">
        <f t="shared" si="78"/>
        <v>0</v>
      </c>
      <c r="J91" s="74">
        <f t="shared" si="78"/>
        <v>0.02043636565</v>
      </c>
      <c r="K91" s="74">
        <f t="shared" si="78"/>
        <v>0.07936121994</v>
      </c>
      <c r="L91" s="74">
        <f t="shared" si="78"/>
        <v>0</v>
      </c>
      <c r="M91" s="17"/>
      <c r="N91" s="75">
        <f t="shared" si="61"/>
        <v>0.6452495911</v>
      </c>
      <c r="O91" s="64">
        <f t="shared" si="62"/>
        <v>7</v>
      </c>
      <c r="P91" s="76" t="s">
        <v>69</v>
      </c>
    </row>
    <row r="92">
      <c r="B92" s="62" t="s">
        <v>70</v>
      </c>
      <c r="C92" s="74">
        <f t="shared" ref="C92:L92" si="79">C59*C$71</f>
        <v>0.04427879224</v>
      </c>
      <c r="D92" s="74">
        <f t="shared" si="79"/>
        <v>0.01609778183</v>
      </c>
      <c r="E92" s="74">
        <f t="shared" si="79"/>
        <v>0.01296737074</v>
      </c>
      <c r="F92" s="74">
        <f t="shared" si="79"/>
        <v>0.4042994338</v>
      </c>
      <c r="G92" s="74">
        <f t="shared" si="79"/>
        <v>0.03892749088</v>
      </c>
      <c r="H92" s="74">
        <f t="shared" si="79"/>
        <v>0.0003406060942</v>
      </c>
      <c r="I92" s="74">
        <f t="shared" si="79"/>
        <v>0.001077549955</v>
      </c>
      <c r="J92" s="74">
        <f t="shared" si="79"/>
        <v>0.01362424377</v>
      </c>
      <c r="K92" s="74">
        <f t="shared" si="79"/>
        <v>0.06164970304</v>
      </c>
      <c r="L92" s="74">
        <f t="shared" si="79"/>
        <v>0.00000009042240285</v>
      </c>
      <c r="M92" s="17"/>
      <c r="N92" s="75">
        <f t="shared" si="61"/>
        <v>0.5932630628</v>
      </c>
      <c r="O92" s="64">
        <f t="shared" si="62"/>
        <v>10</v>
      </c>
      <c r="P92" s="76" t="s">
        <v>70</v>
      </c>
    </row>
    <row r="93">
      <c r="B93" s="62" t="s">
        <v>71</v>
      </c>
      <c r="C93" s="74">
        <f t="shared" ref="C93:L93" si="80">C60*C$71</f>
        <v>0.02384242659</v>
      </c>
      <c r="D93" s="74">
        <f t="shared" si="80"/>
        <v>0.015242628</v>
      </c>
      <c r="E93" s="74">
        <f t="shared" si="80"/>
        <v>0.03611473814</v>
      </c>
      <c r="F93" s="74">
        <f t="shared" si="80"/>
        <v>0.3378812454</v>
      </c>
      <c r="G93" s="74">
        <f t="shared" si="80"/>
        <v>0.03078528192</v>
      </c>
      <c r="H93" s="74">
        <f t="shared" si="80"/>
        <v>0.002384242659</v>
      </c>
      <c r="I93" s="74">
        <f t="shared" si="80"/>
        <v>0.01521329892</v>
      </c>
      <c r="J93" s="74">
        <f t="shared" si="80"/>
        <v>0.006812121883</v>
      </c>
      <c r="K93" s="74">
        <f t="shared" si="80"/>
        <v>0.009536970637</v>
      </c>
      <c r="L93" s="74">
        <f t="shared" si="80"/>
        <v>0.0001206437753</v>
      </c>
      <c r="M93" s="17"/>
      <c r="N93" s="75">
        <f t="shared" si="61"/>
        <v>0.477933598</v>
      </c>
      <c r="O93" s="64">
        <f t="shared" si="62"/>
        <v>16</v>
      </c>
      <c r="P93" s="76" t="s">
        <v>71</v>
      </c>
    </row>
    <row r="94">
      <c r="B94" s="62" t="s">
        <v>72</v>
      </c>
      <c r="C94" s="74">
        <f t="shared" ref="C94:L94" si="81">C61*C$71</f>
        <v>0.01703030471</v>
      </c>
      <c r="D94" s="74">
        <f t="shared" si="81"/>
        <v>0.0156436731</v>
      </c>
      <c r="E94" s="74">
        <f t="shared" si="81"/>
        <v>0.003688752743</v>
      </c>
      <c r="F94" s="74">
        <f t="shared" si="81"/>
        <v>0.4097491313</v>
      </c>
      <c r="G94" s="74">
        <f t="shared" si="81"/>
        <v>0.0282052318</v>
      </c>
      <c r="H94" s="74">
        <f t="shared" si="81"/>
        <v>0</v>
      </c>
      <c r="I94" s="74">
        <f t="shared" si="81"/>
        <v>0.008809223141</v>
      </c>
      <c r="J94" s="74">
        <f t="shared" si="81"/>
        <v>0.006812121883</v>
      </c>
      <c r="K94" s="74">
        <f t="shared" si="81"/>
        <v>0.002043636565</v>
      </c>
      <c r="L94" s="74">
        <f t="shared" si="81"/>
        <v>0.000001822613864</v>
      </c>
      <c r="M94" s="17"/>
      <c r="N94" s="75">
        <f t="shared" si="61"/>
        <v>0.4919838978</v>
      </c>
      <c r="O94" s="64">
        <f t="shared" si="62"/>
        <v>15</v>
      </c>
      <c r="P94" s="76" t="s">
        <v>72</v>
      </c>
    </row>
    <row r="95">
      <c r="B95" s="62" t="s">
        <v>73</v>
      </c>
      <c r="C95" s="74">
        <f t="shared" ref="C95:L95" si="82">C62*C$71</f>
        <v>0.02043636565</v>
      </c>
      <c r="D95" s="74">
        <f t="shared" si="82"/>
        <v>0.01542765081</v>
      </c>
      <c r="E95" s="74">
        <f t="shared" si="82"/>
        <v>0.03184843478</v>
      </c>
      <c r="F95" s="74">
        <f t="shared" si="82"/>
        <v>0.3750073097</v>
      </c>
      <c r="G95" s="74">
        <f t="shared" si="82"/>
        <v>0.03355124831</v>
      </c>
      <c r="H95" s="74">
        <f t="shared" si="82"/>
        <v>0</v>
      </c>
      <c r="I95" s="74">
        <f t="shared" si="82"/>
        <v>0.01564701821</v>
      </c>
      <c r="J95" s="74">
        <f t="shared" si="82"/>
        <v>0.01362424377</v>
      </c>
      <c r="K95" s="74">
        <f t="shared" si="82"/>
        <v>0.02145818393</v>
      </c>
      <c r="L95" s="74">
        <f t="shared" si="82"/>
        <v>0.00000009296707098</v>
      </c>
      <c r="M95" s="17"/>
      <c r="N95" s="75">
        <f t="shared" si="61"/>
        <v>0.5270005481</v>
      </c>
      <c r="O95" s="64">
        <f t="shared" si="62"/>
        <v>13</v>
      </c>
      <c r="P95" s="76" t="s">
        <v>73</v>
      </c>
    </row>
    <row r="96">
      <c r="B96" s="62" t="s">
        <v>74</v>
      </c>
      <c r="C96" s="74">
        <f t="shared" ref="C96:L96" si="83">C63*C$71</f>
        <v>0.05449697507</v>
      </c>
      <c r="D96" s="74">
        <f t="shared" si="83"/>
        <v>0.01510649553</v>
      </c>
      <c r="E96" s="74">
        <f t="shared" si="83"/>
        <v>0.05158079872</v>
      </c>
      <c r="F96" s="74">
        <f t="shared" si="83"/>
        <v>0.1089939501</v>
      </c>
      <c r="G96" s="74">
        <f t="shared" si="83"/>
        <v>0.02309996027</v>
      </c>
      <c r="H96" s="74">
        <f t="shared" si="83"/>
        <v>0.0003406060942</v>
      </c>
      <c r="I96" s="74">
        <f t="shared" si="83"/>
        <v>0.03155698432</v>
      </c>
      <c r="J96" s="74">
        <f t="shared" si="83"/>
        <v>0.006812121883</v>
      </c>
      <c r="K96" s="74">
        <f t="shared" si="83"/>
        <v>0.003065454848</v>
      </c>
      <c r="L96" s="74">
        <f t="shared" si="83"/>
        <v>0.0001556313476</v>
      </c>
      <c r="M96" s="17"/>
      <c r="N96" s="75">
        <f t="shared" si="61"/>
        <v>0.2952089782</v>
      </c>
      <c r="O96" s="64">
        <f t="shared" si="62"/>
        <v>24</v>
      </c>
      <c r="P96" s="76" t="s">
        <v>74</v>
      </c>
    </row>
    <row r="97">
      <c r="B97" s="62" t="s">
        <v>75</v>
      </c>
      <c r="C97" s="74">
        <f t="shared" ref="C97:L97" si="84">C64*C$71</f>
        <v>0.05790303601</v>
      </c>
      <c r="D97" s="74">
        <f t="shared" si="84"/>
        <v>0.01561630877</v>
      </c>
      <c r="E97" s="74">
        <f t="shared" si="84"/>
        <v>0.0223761676</v>
      </c>
      <c r="F97" s="74">
        <f t="shared" si="84"/>
        <v>0.3831818559</v>
      </c>
      <c r="G97" s="74">
        <f t="shared" si="84"/>
        <v>0.04064730945</v>
      </c>
      <c r="H97" s="74">
        <f t="shared" si="84"/>
        <v>0.0006812121883</v>
      </c>
      <c r="I97" s="74">
        <f t="shared" si="84"/>
        <v>0.01592657066</v>
      </c>
      <c r="J97" s="74">
        <f t="shared" si="84"/>
        <v>0.01362424377</v>
      </c>
      <c r="K97" s="74">
        <f t="shared" si="84"/>
        <v>0.02758909363</v>
      </c>
      <c r="L97" s="74">
        <f t="shared" si="84"/>
        <v>0.00000009802711511</v>
      </c>
      <c r="M97" s="17"/>
      <c r="N97" s="75">
        <f t="shared" si="61"/>
        <v>0.577545896</v>
      </c>
      <c r="O97" s="64">
        <f t="shared" si="62"/>
        <v>11</v>
      </c>
      <c r="P97" s="76" t="s">
        <v>75</v>
      </c>
    </row>
    <row r="98">
      <c r="B98" s="62" t="s">
        <v>76</v>
      </c>
      <c r="C98" s="74">
        <f t="shared" ref="C98:L98" si="85">C65*C$71</f>
        <v>0.05449697507</v>
      </c>
      <c r="D98" s="74">
        <f t="shared" si="85"/>
        <v>0.01507582728</v>
      </c>
      <c r="E98" s="74">
        <f t="shared" si="85"/>
        <v>0.03881841192</v>
      </c>
      <c r="F98" s="74">
        <f t="shared" si="85"/>
        <v>0.2564763889</v>
      </c>
      <c r="G98" s="74">
        <f t="shared" si="85"/>
        <v>0.0163335984</v>
      </c>
      <c r="H98" s="74">
        <f t="shared" si="85"/>
        <v>0.00408727313</v>
      </c>
      <c r="I98" s="74">
        <f t="shared" si="85"/>
        <v>0.02062723279</v>
      </c>
      <c r="J98" s="74">
        <f t="shared" si="85"/>
        <v>0</v>
      </c>
      <c r="K98" s="74">
        <f t="shared" si="85"/>
        <v>0.01294303158</v>
      </c>
      <c r="L98" s="74">
        <f t="shared" si="85"/>
        <v>0.001734313751</v>
      </c>
      <c r="M98" s="17"/>
      <c r="N98" s="75">
        <f t="shared" si="61"/>
        <v>0.4205930528</v>
      </c>
      <c r="O98" s="64">
        <f t="shared" si="62"/>
        <v>17</v>
      </c>
      <c r="P98" s="76" t="s">
        <v>76</v>
      </c>
    </row>
    <row r="99">
      <c r="A99" s="26"/>
      <c r="B99" s="65" t="s">
        <v>77</v>
      </c>
      <c r="C99" s="74">
        <f t="shared" ref="C99:L99" si="86">C66*C$71</f>
        <v>0.02384242659</v>
      </c>
      <c r="D99" s="74">
        <f t="shared" si="86"/>
        <v>0.01584222885</v>
      </c>
      <c r="E99" s="74">
        <f t="shared" si="86"/>
        <v>0.05218870047</v>
      </c>
      <c r="F99" s="74">
        <f t="shared" si="86"/>
        <v>0.4533467113</v>
      </c>
      <c r="G99" s="74">
        <f t="shared" si="86"/>
        <v>0.04421189852</v>
      </c>
      <c r="H99" s="74">
        <f t="shared" si="86"/>
        <v>0.001362424377</v>
      </c>
      <c r="I99" s="74">
        <f t="shared" si="86"/>
        <v>0.02083696099</v>
      </c>
      <c r="J99" s="74">
        <f t="shared" si="86"/>
        <v>0.01362424377</v>
      </c>
      <c r="K99" s="74">
        <f t="shared" si="86"/>
        <v>0.02009575956</v>
      </c>
      <c r="L99" s="74">
        <f t="shared" si="86"/>
        <v>0.00000103622592</v>
      </c>
      <c r="M99" s="17"/>
      <c r="N99" s="75">
        <f t="shared" si="61"/>
        <v>0.6453523907</v>
      </c>
      <c r="O99" s="64">
        <f t="shared" si="62"/>
        <v>6</v>
      </c>
      <c r="P99" s="77" t="s">
        <v>77</v>
      </c>
    </row>
    <row r="100"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5">
      <c r="A105" s="79" t="s">
        <v>92</v>
      </c>
    </row>
    <row r="106">
      <c r="A106" s="79" t="s">
        <v>93</v>
      </c>
    </row>
    <row r="107">
      <c r="A107" s="79" t="s">
        <v>94</v>
      </c>
    </row>
    <row r="108">
      <c r="A108" s="79" t="s">
        <v>95</v>
      </c>
    </row>
    <row r="109">
      <c r="A109" s="80"/>
    </row>
    <row r="110">
      <c r="A110" s="80"/>
    </row>
    <row r="111">
      <c r="A111" s="79" t="s">
        <v>96</v>
      </c>
    </row>
    <row r="112">
      <c r="A112" s="79" t="s">
        <v>97</v>
      </c>
    </row>
    <row r="113">
      <c r="A113" s="79" t="s">
        <v>98</v>
      </c>
    </row>
    <row r="114">
      <c r="A114" s="79" t="s">
        <v>99</v>
      </c>
    </row>
    <row r="115">
      <c r="A115" s="79" t="s">
        <v>100</v>
      </c>
    </row>
    <row r="137">
      <c r="B137" s="67"/>
      <c r="C137" s="68"/>
    </row>
    <row r="138">
      <c r="B138" s="67"/>
      <c r="C138" s="68"/>
    </row>
    <row r="139">
      <c r="B139" s="67"/>
      <c r="C139" s="68"/>
    </row>
    <row r="140">
      <c r="B140" s="67"/>
      <c r="C140" s="69"/>
    </row>
    <row r="141">
      <c r="B141" s="67"/>
      <c r="C141" s="69"/>
    </row>
    <row r="142">
      <c r="B142" s="67"/>
      <c r="C142" s="68"/>
    </row>
    <row r="143">
      <c r="B143" s="67"/>
      <c r="C143" s="68"/>
    </row>
  </sheetData>
  <mergeCells count="3">
    <mergeCell ref="A7:A32"/>
    <mergeCell ref="A41:A66"/>
    <mergeCell ref="A74:A99"/>
  </mergeCells>
  <conditionalFormatting sqref="O74:O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13" width="12.0"/>
    <col customWidth="1" min="15" max="15" width="16.0"/>
    <col hidden="1" min="16" max="16" width="12.63"/>
  </cols>
  <sheetData>
    <row r="1">
      <c r="I1" s="2">
        <v>1.0</v>
      </c>
      <c r="J1" s="2" t="s">
        <v>32</v>
      </c>
    </row>
    <row r="2" ht="22.5" customHeight="1">
      <c r="B2" s="12" t="s">
        <v>33</v>
      </c>
      <c r="I2" s="2">
        <v>2.0</v>
      </c>
      <c r="J2" s="2" t="s">
        <v>34</v>
      </c>
    </row>
    <row r="3" ht="22.5" customHeight="1">
      <c r="B3" s="13" t="s">
        <v>35</v>
      </c>
      <c r="I3" s="2">
        <v>3.0</v>
      </c>
      <c r="J3" s="2" t="s">
        <v>36</v>
      </c>
    </row>
    <row r="4">
      <c r="I4" s="2">
        <v>4.0</v>
      </c>
      <c r="J4" s="2" t="s">
        <v>37</v>
      </c>
    </row>
    <row r="5">
      <c r="I5" s="2">
        <v>5.0</v>
      </c>
      <c r="J5" s="2" t="s">
        <v>38</v>
      </c>
    </row>
    <row r="6">
      <c r="B6" s="14" t="s">
        <v>39</v>
      </c>
      <c r="C6" s="15" t="s">
        <v>90</v>
      </c>
      <c r="D6" s="15" t="s">
        <v>40</v>
      </c>
      <c r="E6" s="15" t="s">
        <v>41</v>
      </c>
      <c r="F6" s="15" t="s">
        <v>42</v>
      </c>
      <c r="G6" s="15" t="s">
        <v>43</v>
      </c>
      <c r="H6" s="15" t="s">
        <v>44</v>
      </c>
      <c r="I6" s="15" t="s">
        <v>46</v>
      </c>
      <c r="J6" s="15" t="s">
        <v>47</v>
      </c>
      <c r="K6" s="15" t="s">
        <v>48</v>
      </c>
      <c r="L6" s="16" t="s">
        <v>49</v>
      </c>
      <c r="M6" s="17"/>
      <c r="P6" s="2" t="s">
        <v>50</v>
      </c>
    </row>
    <row r="7">
      <c r="A7" s="18" t="s">
        <v>51</v>
      </c>
      <c r="B7" s="19" t="s">
        <v>52</v>
      </c>
      <c r="C7" s="20">
        <v>4.0</v>
      </c>
      <c r="D7" s="20">
        <v>4.524444469</v>
      </c>
      <c r="E7" s="20">
        <v>7.295176265</v>
      </c>
      <c r="F7" s="21">
        <v>1411.1</v>
      </c>
      <c r="G7" s="20">
        <v>6.577267987</v>
      </c>
      <c r="H7" s="21">
        <v>5.0</v>
      </c>
      <c r="I7" s="21">
        <v>16.9528</v>
      </c>
      <c r="J7" s="21">
        <v>3.0</v>
      </c>
      <c r="K7" s="23">
        <v>0.274</v>
      </c>
      <c r="L7" s="24">
        <v>0.001920329</v>
      </c>
      <c r="M7" s="17"/>
      <c r="P7" s="2">
        <v>78.475408</v>
      </c>
    </row>
    <row r="8">
      <c r="B8" s="19" t="s">
        <v>53</v>
      </c>
      <c r="C8" s="20">
        <v>5.0</v>
      </c>
      <c r="D8" s="20">
        <v>4.567703707</v>
      </c>
      <c r="E8" s="20">
        <v>7.402548465</v>
      </c>
      <c r="F8" s="21">
        <v>1440.8</v>
      </c>
      <c r="G8" s="20">
        <v>5.801627385</v>
      </c>
      <c r="H8" s="21">
        <v>3.0</v>
      </c>
      <c r="I8" s="21">
        <v>0.0596</v>
      </c>
      <c r="J8" s="21">
        <v>4.0</v>
      </c>
      <c r="K8" s="23">
        <v>0.259</v>
      </c>
      <c r="L8" s="24">
        <v>0.0</v>
      </c>
      <c r="M8" s="17"/>
      <c r="P8" s="2">
        <v>58.341489</v>
      </c>
    </row>
    <row r="9">
      <c r="B9" s="19" t="s">
        <v>54</v>
      </c>
      <c r="C9" s="20">
        <v>2.0</v>
      </c>
      <c r="D9" s="20">
        <v>4.482404077</v>
      </c>
      <c r="E9" s="20">
        <v>12.8815501</v>
      </c>
      <c r="F9" s="21">
        <v>1428.7</v>
      </c>
      <c r="G9" s="20">
        <v>6.298719772</v>
      </c>
      <c r="H9" s="21">
        <v>1.0</v>
      </c>
      <c r="I9" s="21">
        <v>0.9231</v>
      </c>
      <c r="J9" s="21">
        <v>3.0</v>
      </c>
      <c r="K9" s="23">
        <v>0.153</v>
      </c>
      <c r="L9" s="24">
        <v>0.0</v>
      </c>
      <c r="M9" s="17"/>
      <c r="P9" s="2">
        <v>127.492321</v>
      </c>
    </row>
    <row r="10">
      <c r="B10" s="19" t="s">
        <v>55</v>
      </c>
      <c r="C10" s="20">
        <v>18.0</v>
      </c>
      <c r="D10" s="20">
        <v>4.658385483</v>
      </c>
      <c r="E10" s="20">
        <v>9.312506124</v>
      </c>
      <c r="F10" s="21">
        <v>1458.4</v>
      </c>
      <c r="G10" s="20">
        <v>4.636997478</v>
      </c>
      <c r="H10" s="21">
        <v>4.0</v>
      </c>
      <c r="I10" s="21">
        <v>0.0063</v>
      </c>
      <c r="J10" s="21">
        <v>4.0</v>
      </c>
      <c r="K10" s="23">
        <v>0.271</v>
      </c>
      <c r="L10" s="25">
        <v>2.38114E-5</v>
      </c>
      <c r="M10" s="17"/>
      <c r="P10" s="2">
        <v>221.316157</v>
      </c>
    </row>
    <row r="11">
      <c r="B11" s="19" t="s">
        <v>56</v>
      </c>
      <c r="C11" s="20">
        <v>32.0</v>
      </c>
      <c r="D11" s="20">
        <v>4.379773548</v>
      </c>
      <c r="E11" s="20">
        <v>11.02771931</v>
      </c>
      <c r="F11" s="21">
        <v>1352.5</v>
      </c>
      <c r="G11" s="20">
        <v>9.799539489</v>
      </c>
      <c r="H11" s="21">
        <v>5.0</v>
      </c>
      <c r="I11" s="21">
        <v>32.0794</v>
      </c>
      <c r="J11" s="21">
        <v>1.0</v>
      </c>
      <c r="K11" s="23">
        <v>0.16</v>
      </c>
      <c r="L11" s="24">
        <v>0.240993536</v>
      </c>
      <c r="M11" s="17"/>
      <c r="P11" s="2">
        <v>358.737482</v>
      </c>
    </row>
    <row r="12">
      <c r="B12" s="19" t="s">
        <v>57</v>
      </c>
      <c r="C12" s="20">
        <v>6.0</v>
      </c>
      <c r="D12" s="20">
        <v>4.766107807</v>
      </c>
      <c r="E12" s="20">
        <v>15.19849609</v>
      </c>
      <c r="F12" s="21">
        <v>1483.5</v>
      </c>
      <c r="G12" s="20">
        <v>4.043416278</v>
      </c>
      <c r="H12" s="21">
        <v>7.0</v>
      </c>
      <c r="I12" s="21">
        <v>41.444</v>
      </c>
      <c r="J12" s="21">
        <v>3.0</v>
      </c>
      <c r="K12" s="23">
        <v>0.182</v>
      </c>
      <c r="L12" s="25">
        <v>1.12025E-5</v>
      </c>
      <c r="M12" s="17"/>
      <c r="P12" s="2">
        <v>384.381245</v>
      </c>
    </row>
    <row r="13">
      <c r="B13" s="19" t="s">
        <v>58</v>
      </c>
      <c r="C13" s="20">
        <v>2.0</v>
      </c>
      <c r="D13" s="20">
        <v>4.553697027</v>
      </c>
      <c r="E13" s="20">
        <v>11.07157792</v>
      </c>
      <c r="F13" s="21">
        <v>1428.1</v>
      </c>
      <c r="G13" s="20">
        <v>4.622201048</v>
      </c>
      <c r="H13" s="21">
        <v>3.0</v>
      </c>
      <c r="I13" s="21">
        <v>0.0016</v>
      </c>
      <c r="J13" s="21">
        <v>3.0</v>
      </c>
      <c r="K13" s="23">
        <v>0.186</v>
      </c>
      <c r="L13" s="24">
        <v>0.0</v>
      </c>
      <c r="M13" s="17"/>
      <c r="P13" s="2">
        <v>69.031028</v>
      </c>
    </row>
    <row r="14">
      <c r="B14" s="19" t="s">
        <v>59</v>
      </c>
      <c r="C14" s="20">
        <v>9.0</v>
      </c>
      <c r="D14" s="20">
        <v>4.390227223</v>
      </c>
      <c r="E14" s="20">
        <v>10.87860206</v>
      </c>
      <c r="F14" s="21">
        <v>1409.6</v>
      </c>
      <c r="G14" s="20">
        <v>6.596448166</v>
      </c>
      <c r="H14" s="21">
        <v>2.0</v>
      </c>
      <c r="I14" s="21">
        <v>26.1017</v>
      </c>
      <c r="J14" s="21">
        <v>1.0</v>
      </c>
      <c r="K14" s="23">
        <v>0.206</v>
      </c>
      <c r="L14" s="24">
        <v>0.200346513</v>
      </c>
      <c r="M14" s="17"/>
      <c r="P14" s="2">
        <v>115.016114</v>
      </c>
    </row>
    <row r="15">
      <c r="B15" s="19" t="s">
        <v>60</v>
      </c>
      <c r="C15" s="20">
        <v>2.0</v>
      </c>
      <c r="D15" s="20">
        <v>4.813237102</v>
      </c>
      <c r="E15" s="20">
        <v>17.07484876</v>
      </c>
      <c r="F15" s="21">
        <v>1506.9</v>
      </c>
      <c r="G15" s="20">
        <v>3.835755723</v>
      </c>
      <c r="H15" s="21">
        <v>1.0</v>
      </c>
      <c r="I15" s="21">
        <v>0.0</v>
      </c>
      <c r="J15" s="21">
        <v>3.0</v>
      </c>
      <c r="K15" s="23">
        <v>0.32</v>
      </c>
      <c r="L15" s="24">
        <v>0.0</v>
      </c>
      <c r="M15" s="17"/>
      <c r="P15" s="2">
        <v>266.016554</v>
      </c>
    </row>
    <row r="16">
      <c r="B16" s="19" t="s">
        <v>61</v>
      </c>
      <c r="C16" s="20">
        <v>9.0</v>
      </c>
      <c r="D16" s="20">
        <v>4.443061217</v>
      </c>
      <c r="E16" s="20">
        <v>10.39369804</v>
      </c>
      <c r="F16" s="21">
        <v>1407.4</v>
      </c>
      <c r="G16" s="20">
        <v>6.398490566</v>
      </c>
      <c r="H16" s="21">
        <v>1.0</v>
      </c>
      <c r="I16" s="21">
        <v>27.3969</v>
      </c>
      <c r="J16" s="21">
        <v>3.0</v>
      </c>
      <c r="K16" s="23">
        <v>0.235</v>
      </c>
      <c r="L16" s="24">
        <v>0.0</v>
      </c>
      <c r="M16" s="17"/>
      <c r="P16" s="2">
        <v>132.219759</v>
      </c>
    </row>
    <row r="17">
      <c r="B17" s="19" t="s">
        <v>62</v>
      </c>
      <c r="C17" s="20">
        <v>3.0</v>
      </c>
      <c r="D17" s="20">
        <v>4.725628225</v>
      </c>
      <c r="E17" s="20">
        <v>12.91332957</v>
      </c>
      <c r="F17" s="21">
        <v>1483.0</v>
      </c>
      <c r="G17" s="20">
        <v>5.202136004</v>
      </c>
      <c r="H17" s="21">
        <v>4.0</v>
      </c>
      <c r="I17" s="21">
        <v>54.3211</v>
      </c>
      <c r="J17" s="21">
        <v>2.0</v>
      </c>
      <c r="K17" s="23">
        <v>0.189</v>
      </c>
      <c r="L17" s="24">
        <v>0.0</v>
      </c>
      <c r="M17" s="17"/>
      <c r="P17" s="2">
        <v>276.224599</v>
      </c>
    </row>
    <row r="18">
      <c r="B18" s="19" t="s">
        <v>63</v>
      </c>
      <c r="C18" s="20">
        <v>15.0</v>
      </c>
      <c r="D18" s="20">
        <v>4.878430632</v>
      </c>
      <c r="E18" s="20">
        <v>11.3861346</v>
      </c>
      <c r="F18" s="21">
        <v>1509.0</v>
      </c>
      <c r="G18" s="20">
        <v>2.416502595</v>
      </c>
      <c r="H18" s="21">
        <v>25.0</v>
      </c>
      <c r="I18" s="21">
        <v>91.1747</v>
      </c>
      <c r="J18" s="21">
        <v>2.0</v>
      </c>
      <c r="K18" s="23">
        <v>0.35</v>
      </c>
      <c r="L18" s="24">
        <v>0.0</v>
      </c>
      <c r="M18" s="17"/>
      <c r="P18" s="2">
        <v>279.364232</v>
      </c>
    </row>
    <row r="19">
      <c r="B19" s="19" t="s">
        <v>64</v>
      </c>
      <c r="C19" s="20">
        <v>1.0</v>
      </c>
      <c r="D19" s="20">
        <v>4.524547722</v>
      </c>
      <c r="E19" s="20">
        <v>11.32247037</v>
      </c>
      <c r="F19" s="21">
        <v>1461.5</v>
      </c>
      <c r="G19" s="20">
        <v>8.561056106</v>
      </c>
      <c r="H19" s="21">
        <v>0.0</v>
      </c>
      <c r="I19" s="21">
        <v>0.0</v>
      </c>
      <c r="J19" s="21">
        <v>4.0</v>
      </c>
      <c r="K19" s="23">
        <v>0.272</v>
      </c>
      <c r="L19" s="24">
        <v>0.0</v>
      </c>
      <c r="M19" s="17"/>
      <c r="P19" s="2">
        <v>152.805334</v>
      </c>
    </row>
    <row r="20">
      <c r="B20" s="19" t="s">
        <v>65</v>
      </c>
      <c r="C20" s="20">
        <v>10.0</v>
      </c>
      <c r="D20" s="20">
        <v>4.514065182</v>
      </c>
      <c r="E20" s="20">
        <v>8.632957435</v>
      </c>
      <c r="F20" s="21">
        <v>1402.2</v>
      </c>
      <c r="G20" s="20">
        <v>5.46181182</v>
      </c>
      <c r="H20" s="21">
        <v>4.0</v>
      </c>
      <c r="I20" s="21">
        <v>55.4946</v>
      </c>
      <c r="J20" s="21">
        <v>1.0</v>
      </c>
      <c r="K20" s="23">
        <v>0.15</v>
      </c>
      <c r="L20" s="24">
        <v>0.052814505</v>
      </c>
      <c r="M20" s="17"/>
      <c r="P20" s="2">
        <v>303.553555</v>
      </c>
    </row>
    <row r="21">
      <c r="B21" s="19" t="s">
        <v>66</v>
      </c>
      <c r="C21" s="20">
        <v>23.0</v>
      </c>
      <c r="D21" s="20">
        <v>4.692250679</v>
      </c>
      <c r="E21" s="20">
        <v>12.55400934</v>
      </c>
      <c r="F21" s="21">
        <v>1487.9</v>
      </c>
      <c r="G21" s="20">
        <v>3.896998834</v>
      </c>
      <c r="H21" s="21">
        <v>1.0</v>
      </c>
      <c r="I21" s="21">
        <v>17.3001</v>
      </c>
      <c r="J21" s="21">
        <v>3.0</v>
      </c>
      <c r="K21" s="23">
        <v>0.518</v>
      </c>
      <c r="L21" s="24">
        <v>6.8503E-4</v>
      </c>
      <c r="M21" s="17"/>
      <c r="P21" s="2">
        <v>227.741077</v>
      </c>
    </row>
    <row r="22">
      <c r="B22" s="19" t="s">
        <v>67</v>
      </c>
      <c r="C22" s="20">
        <v>3.0</v>
      </c>
      <c r="D22" s="20">
        <v>4.814700663</v>
      </c>
      <c r="E22" s="20">
        <v>11.41460782</v>
      </c>
      <c r="F22" s="21">
        <v>1502.4</v>
      </c>
      <c r="G22" s="20">
        <v>3.642572113</v>
      </c>
      <c r="H22" s="21">
        <v>30.0</v>
      </c>
      <c r="I22" s="21">
        <v>1.1338</v>
      </c>
      <c r="J22" s="21">
        <v>2.0</v>
      </c>
      <c r="K22" s="23">
        <v>0.205</v>
      </c>
      <c r="L22" s="24">
        <v>0.0</v>
      </c>
      <c r="M22" s="17"/>
      <c r="P22" s="2">
        <v>292.5947258</v>
      </c>
    </row>
    <row r="23">
      <c r="B23" s="19" t="s">
        <v>68</v>
      </c>
      <c r="C23" s="20">
        <v>14.0</v>
      </c>
      <c r="D23" s="20">
        <v>4.644659285</v>
      </c>
      <c r="E23" s="20">
        <v>12.89209504</v>
      </c>
      <c r="F23" s="21">
        <v>1479.8</v>
      </c>
      <c r="G23" s="20">
        <v>3.041138948</v>
      </c>
      <c r="H23" s="21">
        <v>4.0</v>
      </c>
      <c r="I23" s="21">
        <v>15.3</v>
      </c>
      <c r="J23" s="21">
        <v>3.0</v>
      </c>
      <c r="K23" s="23">
        <v>0.284</v>
      </c>
      <c r="L23" s="24">
        <v>6.64846E-4</v>
      </c>
      <c r="M23" s="17"/>
      <c r="P23" s="2">
        <v>178.912019</v>
      </c>
    </row>
    <row r="24">
      <c r="B24" s="19" t="s">
        <v>69</v>
      </c>
      <c r="C24" s="20">
        <v>0.0</v>
      </c>
      <c r="D24" s="20">
        <v>0.0</v>
      </c>
      <c r="E24" s="20">
        <v>8.780939579</v>
      </c>
      <c r="F24" s="21">
        <v>1494.9</v>
      </c>
      <c r="G24" s="20">
        <v>5.0</v>
      </c>
      <c r="H24" s="21">
        <v>0.0</v>
      </c>
      <c r="I24" s="21">
        <v>0.0</v>
      </c>
      <c r="J24" s="21">
        <v>4.0</v>
      </c>
      <c r="K24" s="23">
        <v>0.383</v>
      </c>
      <c r="L24" s="24">
        <v>0.0</v>
      </c>
      <c r="M24" s="17"/>
      <c r="P24" s="2">
        <v>0.040113</v>
      </c>
    </row>
    <row r="25">
      <c r="B25" s="19" t="s">
        <v>70</v>
      </c>
      <c r="C25" s="20">
        <v>13.0</v>
      </c>
      <c r="D25" s="20">
        <v>4.72621662</v>
      </c>
      <c r="E25" s="20">
        <v>8.8180346</v>
      </c>
      <c r="F25" s="21">
        <v>1471.2</v>
      </c>
      <c r="G25" s="20">
        <v>4.085095217</v>
      </c>
      <c r="H25" s="21">
        <v>1.0</v>
      </c>
      <c r="I25" s="21">
        <v>2.5309</v>
      </c>
      <c r="J25" s="21">
        <v>3.0</v>
      </c>
      <c r="K25" s="23">
        <v>0.331</v>
      </c>
      <c r="L25" s="25">
        <v>2.65475E-5</v>
      </c>
      <c r="M25" s="17"/>
      <c r="P25" s="2">
        <v>218.657696</v>
      </c>
    </row>
    <row r="26">
      <c r="B26" s="19" t="s">
        <v>71</v>
      </c>
      <c r="C26" s="20">
        <v>7.0</v>
      </c>
      <c r="D26" s="20">
        <v>4.47514835</v>
      </c>
      <c r="E26" s="20">
        <v>11.53640844</v>
      </c>
      <c r="F26" s="21">
        <v>1451.7</v>
      </c>
      <c r="G26" s="20">
        <v>5.280348193</v>
      </c>
      <c r="H26" s="21">
        <v>7.0</v>
      </c>
      <c r="I26" s="21">
        <v>35.7323</v>
      </c>
      <c r="J26" s="21">
        <v>2.0</v>
      </c>
      <c r="K26" s="23">
        <v>0.178</v>
      </c>
      <c r="L26" s="25">
        <v>0.035420322</v>
      </c>
      <c r="M26" s="17"/>
      <c r="P26" s="2">
        <v>313.819425</v>
      </c>
    </row>
    <row r="27">
      <c r="B27" s="19" t="s">
        <v>72</v>
      </c>
      <c r="C27" s="20">
        <v>5.0</v>
      </c>
      <c r="D27" s="20">
        <v>4.592892895</v>
      </c>
      <c r="E27" s="20">
        <v>7.728374943</v>
      </c>
      <c r="F27" s="21">
        <v>1472.8</v>
      </c>
      <c r="G27" s="20">
        <v>5.659092169</v>
      </c>
      <c r="H27" s="21">
        <v>0.0</v>
      </c>
      <c r="I27" s="21">
        <v>20.6907</v>
      </c>
      <c r="J27" s="21">
        <v>2.0</v>
      </c>
      <c r="K27" s="23">
        <v>0.156</v>
      </c>
      <c r="L27" s="24">
        <v>5.35109E-4</v>
      </c>
      <c r="M27" s="17"/>
      <c r="P27" s="2">
        <v>300.274991</v>
      </c>
    </row>
    <row r="28">
      <c r="B28" s="19" t="s">
        <v>73</v>
      </c>
      <c r="C28" s="20">
        <v>6.0</v>
      </c>
      <c r="D28" s="20">
        <v>4.529469988</v>
      </c>
      <c r="E28" s="20">
        <v>11.03538354</v>
      </c>
      <c r="F28" s="21">
        <v>1462.6</v>
      </c>
      <c r="G28" s="20">
        <v>4.874312242</v>
      </c>
      <c r="H28" s="21">
        <v>0.0</v>
      </c>
      <c r="I28" s="21">
        <v>36.751</v>
      </c>
      <c r="J28" s="21">
        <v>3.0</v>
      </c>
      <c r="K28" s="23">
        <v>0.213</v>
      </c>
      <c r="L28" s="25">
        <v>2.72946E-5</v>
      </c>
      <c r="M28" s="17"/>
      <c r="P28" s="2">
        <v>193.346548</v>
      </c>
    </row>
    <row r="29">
      <c r="B29" s="19" t="s">
        <v>74</v>
      </c>
      <c r="C29" s="20">
        <v>16.0</v>
      </c>
      <c r="D29" s="20">
        <v>4.435180634</v>
      </c>
      <c r="E29" s="20">
        <v>13.35270719</v>
      </c>
      <c r="F29" s="21">
        <v>1384.5</v>
      </c>
      <c r="G29" s="20">
        <v>6.40853142</v>
      </c>
      <c r="H29" s="21">
        <v>1.0</v>
      </c>
      <c r="I29" s="21">
        <v>74.1196</v>
      </c>
      <c r="J29" s="21">
        <v>2.0</v>
      </c>
      <c r="K29" s="23">
        <v>0.159</v>
      </c>
      <c r="L29" s="25">
        <v>0.045692473</v>
      </c>
      <c r="M29" s="17"/>
      <c r="P29" s="2">
        <v>331.905612</v>
      </c>
    </row>
    <row r="30">
      <c r="B30" s="19" t="s">
        <v>75</v>
      </c>
      <c r="C30" s="20">
        <v>17.0</v>
      </c>
      <c r="D30" s="20">
        <v>4.584858885</v>
      </c>
      <c r="E30" s="20">
        <v>9.922982165</v>
      </c>
      <c r="F30" s="21">
        <v>1465.0</v>
      </c>
      <c r="G30" s="20">
        <v>3.832630772</v>
      </c>
      <c r="H30" s="21">
        <v>2.0</v>
      </c>
      <c r="I30" s="21">
        <v>37.4076</v>
      </c>
      <c r="J30" s="21">
        <v>3.0</v>
      </c>
      <c r="K30" s="23">
        <v>0.231</v>
      </c>
      <c r="L30" s="25">
        <v>2.87802E-5</v>
      </c>
      <c r="M30" s="17"/>
      <c r="P30" s="2">
        <v>346.231208</v>
      </c>
    </row>
    <row r="31">
      <c r="B31" s="19" t="s">
        <v>76</v>
      </c>
      <c r="C31" s="20">
        <v>16.0</v>
      </c>
      <c r="D31" s="20">
        <v>4.426176611</v>
      </c>
      <c r="E31" s="20">
        <v>11.8539217</v>
      </c>
      <c r="F31" s="21">
        <v>1427.8</v>
      </c>
      <c r="G31" s="20">
        <v>7.401813981</v>
      </c>
      <c r="H31" s="21">
        <v>12.0</v>
      </c>
      <c r="I31" s="21">
        <v>48.4483</v>
      </c>
      <c r="J31" s="21">
        <v>1.0</v>
      </c>
      <c r="K31" s="23">
        <v>0.188</v>
      </c>
      <c r="L31" s="25">
        <v>0.509184592</v>
      </c>
      <c r="M31" s="17"/>
      <c r="P31" s="2">
        <v>193.280254</v>
      </c>
    </row>
    <row r="32">
      <c r="A32" s="26"/>
      <c r="B32" s="27" t="s">
        <v>77</v>
      </c>
      <c r="C32" s="20">
        <v>7.0</v>
      </c>
      <c r="D32" s="28">
        <v>4.651187727</v>
      </c>
      <c r="E32" s="28">
        <v>13.42409778</v>
      </c>
      <c r="F32" s="29">
        <v>1485.6</v>
      </c>
      <c r="G32" s="28">
        <v>3.309359296</v>
      </c>
      <c r="H32" s="29">
        <v>4.0</v>
      </c>
      <c r="I32" s="29">
        <v>48.9409</v>
      </c>
      <c r="J32" s="29">
        <v>3.0</v>
      </c>
      <c r="K32" s="31">
        <v>0.209</v>
      </c>
      <c r="L32" s="32">
        <v>3.0423E-4</v>
      </c>
      <c r="M32" s="17"/>
      <c r="P32" s="2">
        <v>263.816626</v>
      </c>
    </row>
    <row r="3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33"/>
      <c r="M33" s="17"/>
    </row>
    <row r="34">
      <c r="B34" s="34" t="s">
        <v>78</v>
      </c>
      <c r="C34" s="35">
        <v>1.0</v>
      </c>
      <c r="D34" s="36">
        <v>1.0</v>
      </c>
      <c r="E34" s="36">
        <v>1.0</v>
      </c>
      <c r="F34" s="36">
        <v>1.0</v>
      </c>
      <c r="G34" s="36">
        <v>0.0</v>
      </c>
      <c r="H34" s="36">
        <v>1.0</v>
      </c>
      <c r="I34" s="36">
        <v>1.0</v>
      </c>
      <c r="J34" s="36">
        <v>1.0</v>
      </c>
      <c r="K34" s="36">
        <v>1.0</v>
      </c>
      <c r="L34" s="37">
        <v>1.0</v>
      </c>
      <c r="M34" s="17"/>
    </row>
    <row r="35">
      <c r="B35" s="38" t="s">
        <v>79</v>
      </c>
      <c r="C35" s="39">
        <f>IF(C34=1, MAX(C7:C32), min(C7:C32))</f>
        <v>32</v>
      </c>
      <c r="D35" s="21">
        <v>8.173</v>
      </c>
      <c r="E35" s="39">
        <f t="shared" ref="E35:L35" si="1">IF(E34=1, MAX(E7:E32), min(E7:E32))</f>
        <v>17.07484876</v>
      </c>
      <c r="F35" s="40">
        <f t="shared" si="1"/>
        <v>1509</v>
      </c>
      <c r="G35" s="39">
        <f t="shared" si="1"/>
        <v>2.416502595</v>
      </c>
      <c r="H35" s="40">
        <f t="shared" si="1"/>
        <v>30</v>
      </c>
      <c r="I35" s="40">
        <f t="shared" si="1"/>
        <v>91.1747</v>
      </c>
      <c r="J35" s="40">
        <f t="shared" si="1"/>
        <v>4</v>
      </c>
      <c r="K35" s="41">
        <f t="shared" si="1"/>
        <v>0.518</v>
      </c>
      <c r="L35" s="42">
        <f t="shared" si="1"/>
        <v>0.509184592</v>
      </c>
      <c r="M35" s="17"/>
    </row>
    <row r="36">
      <c r="B36" s="38" t="s">
        <v>80</v>
      </c>
      <c r="C36" s="43">
        <f>IF(C34=1, Min(C7:C32), MAX(C7:C32))</f>
        <v>0</v>
      </c>
      <c r="D36" s="44">
        <v>0.0</v>
      </c>
      <c r="E36" s="43">
        <f t="shared" ref="E36:L36" si="2">IF(E34=1, Min(E7:E32), MAX(E7:E32))</f>
        <v>7.295176265</v>
      </c>
      <c r="F36" s="45">
        <f t="shared" si="2"/>
        <v>1352.5</v>
      </c>
      <c r="G36" s="43">
        <f t="shared" si="2"/>
        <v>9.799539489</v>
      </c>
      <c r="H36" s="45">
        <f t="shared" si="2"/>
        <v>0</v>
      </c>
      <c r="I36" s="45">
        <f t="shared" si="2"/>
        <v>0</v>
      </c>
      <c r="J36" s="45">
        <f t="shared" si="2"/>
        <v>1</v>
      </c>
      <c r="K36" s="47">
        <f t="shared" si="2"/>
        <v>0.15</v>
      </c>
      <c r="L36" s="48">
        <f t="shared" si="2"/>
        <v>0</v>
      </c>
      <c r="M36" s="17"/>
    </row>
    <row r="37">
      <c r="B37" s="49" t="s">
        <v>81</v>
      </c>
      <c r="C37" s="50">
        <f t="shared" ref="C37:L37" si="3">ABS(C35-C36)</f>
        <v>32</v>
      </c>
      <c r="D37" s="50">
        <f t="shared" si="3"/>
        <v>8.173</v>
      </c>
      <c r="E37" s="50">
        <f t="shared" si="3"/>
        <v>9.779672495</v>
      </c>
      <c r="F37" s="50">
        <f t="shared" si="3"/>
        <v>156.5</v>
      </c>
      <c r="G37" s="50">
        <f t="shared" si="3"/>
        <v>7.383036894</v>
      </c>
      <c r="H37" s="50">
        <f t="shared" si="3"/>
        <v>30</v>
      </c>
      <c r="I37" s="50">
        <f t="shared" si="3"/>
        <v>91.1747</v>
      </c>
      <c r="J37" s="50">
        <f t="shared" si="3"/>
        <v>3</v>
      </c>
      <c r="K37" s="50">
        <f t="shared" si="3"/>
        <v>0.368</v>
      </c>
      <c r="L37" s="51">
        <f t="shared" si="3"/>
        <v>0.509184592</v>
      </c>
      <c r="M37" s="17"/>
    </row>
    <row r="38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>
      <c r="B40" s="14" t="s">
        <v>82</v>
      </c>
      <c r="C40" s="15" t="s">
        <v>90</v>
      </c>
      <c r="D40" s="15" t="s">
        <v>40</v>
      </c>
      <c r="E40" s="15" t="s">
        <v>41</v>
      </c>
      <c r="F40" s="15" t="s">
        <v>42</v>
      </c>
      <c r="G40" s="15" t="s">
        <v>43</v>
      </c>
      <c r="H40" s="15" t="s">
        <v>44</v>
      </c>
      <c r="I40" s="15" t="s">
        <v>46</v>
      </c>
      <c r="J40" s="15" t="s">
        <v>47</v>
      </c>
      <c r="K40" s="15" t="s">
        <v>48</v>
      </c>
      <c r="L40" s="16" t="s">
        <v>49</v>
      </c>
      <c r="M40" s="17"/>
    </row>
    <row r="41">
      <c r="A41" s="52" t="s">
        <v>51</v>
      </c>
      <c r="B41" s="53" t="s">
        <v>52</v>
      </c>
      <c r="C41" s="54">
        <f t="shared" ref="C41:F41" si="4">(C7-C$36)/(C$37)</f>
        <v>0.125</v>
      </c>
      <c r="D41" s="54">
        <f t="shared" si="4"/>
        <v>0.5535842982</v>
      </c>
      <c r="E41" s="54">
        <f t="shared" si="4"/>
        <v>0</v>
      </c>
      <c r="F41" s="54">
        <f t="shared" si="4"/>
        <v>0.3744408946</v>
      </c>
      <c r="G41" s="54">
        <f t="shared" ref="G41:G66" si="7">ABS(G7-G$36)/(G$37)</f>
        <v>0.4364425572</v>
      </c>
      <c r="H41" s="54">
        <f t="shared" ref="H41:L41" si="5">(H7-H$36)/(H$37)</f>
        <v>0.1666666667</v>
      </c>
      <c r="I41" s="54">
        <f t="shared" si="5"/>
        <v>0.1859375463</v>
      </c>
      <c r="J41" s="54">
        <f t="shared" si="5"/>
        <v>0.6666666667</v>
      </c>
      <c r="K41" s="54">
        <f t="shared" si="5"/>
        <v>0.3369565217</v>
      </c>
      <c r="L41" s="54">
        <f t="shared" si="5"/>
        <v>0.003771380812</v>
      </c>
      <c r="M41" s="17"/>
    </row>
    <row r="42">
      <c r="B42" s="53" t="s">
        <v>53</v>
      </c>
      <c r="C42" s="54">
        <f t="shared" ref="C42:F42" si="6">(C8-C$36)/(C$37)</f>
        <v>0.15625</v>
      </c>
      <c r="D42" s="54">
        <f t="shared" si="6"/>
        <v>0.558877243</v>
      </c>
      <c r="E42" s="54">
        <f t="shared" si="6"/>
        <v>0.01097912022</v>
      </c>
      <c r="F42" s="54">
        <f t="shared" si="6"/>
        <v>0.5642172524</v>
      </c>
      <c r="G42" s="54">
        <f t="shared" si="7"/>
        <v>0.5414996784</v>
      </c>
      <c r="H42" s="54">
        <f t="shared" ref="H42:L42" si="8">(H8-H$36)/(H$37)</f>
        <v>0.1</v>
      </c>
      <c r="I42" s="54">
        <f t="shared" si="8"/>
        <v>0.0006536901136</v>
      </c>
      <c r="J42" s="54">
        <f t="shared" si="8"/>
        <v>1</v>
      </c>
      <c r="K42" s="54">
        <f t="shared" si="8"/>
        <v>0.2961956522</v>
      </c>
      <c r="L42" s="54">
        <f t="shared" si="8"/>
        <v>0</v>
      </c>
      <c r="M42" s="17"/>
    </row>
    <row r="43">
      <c r="B43" s="53" t="s">
        <v>54</v>
      </c>
      <c r="C43" s="54">
        <f t="shared" ref="C43:F43" si="9">(C9-C$36)/(C$37)</f>
        <v>0.0625</v>
      </c>
      <c r="D43" s="54">
        <f t="shared" si="9"/>
        <v>0.5484404842</v>
      </c>
      <c r="E43" s="54">
        <f t="shared" si="9"/>
        <v>0.5712229973</v>
      </c>
      <c r="F43" s="54">
        <f t="shared" si="9"/>
        <v>0.4869009585</v>
      </c>
      <c r="G43" s="54">
        <f t="shared" si="7"/>
        <v>0.4741706925</v>
      </c>
      <c r="H43" s="54">
        <f t="shared" ref="H43:L43" si="10">(H9-H$36)/(H$37)</f>
        <v>0.03333333333</v>
      </c>
      <c r="I43" s="54">
        <f t="shared" si="10"/>
        <v>0.01012451919</v>
      </c>
      <c r="J43" s="54">
        <f t="shared" si="10"/>
        <v>0.6666666667</v>
      </c>
      <c r="K43" s="54">
        <f t="shared" si="10"/>
        <v>0.008152173913</v>
      </c>
      <c r="L43" s="54">
        <f t="shared" si="10"/>
        <v>0</v>
      </c>
      <c r="M43" s="17"/>
    </row>
    <row r="44">
      <c r="B44" s="53" t="s">
        <v>55</v>
      </c>
      <c r="C44" s="54">
        <f t="shared" ref="C44:F44" si="11">(C10-C$36)/(C$37)</f>
        <v>0.5625</v>
      </c>
      <c r="D44" s="54">
        <f t="shared" si="11"/>
        <v>0.5699725294</v>
      </c>
      <c r="E44" s="54">
        <f t="shared" si="11"/>
        <v>0.2062778544</v>
      </c>
      <c r="F44" s="54">
        <f t="shared" si="11"/>
        <v>0.6766773163</v>
      </c>
      <c r="G44" s="54">
        <f t="shared" si="7"/>
        <v>0.6992436967</v>
      </c>
      <c r="H44" s="54">
        <f t="shared" ref="H44:L44" si="12">(H10-H$36)/(H$37)</f>
        <v>0.1333333333</v>
      </c>
      <c r="I44" s="54">
        <f t="shared" si="12"/>
        <v>0.00006909811603</v>
      </c>
      <c r="J44" s="54">
        <f t="shared" si="12"/>
        <v>1</v>
      </c>
      <c r="K44" s="54">
        <f t="shared" si="12"/>
        <v>0.3288043478</v>
      </c>
      <c r="L44" s="54">
        <f t="shared" si="12"/>
        <v>0.00004676378738</v>
      </c>
      <c r="M44" s="17"/>
    </row>
    <row r="45">
      <c r="B45" s="53" t="s">
        <v>56</v>
      </c>
      <c r="C45" s="54">
        <f t="shared" ref="C45:F45" si="13">(C11-C$36)/(C$37)</f>
        <v>1</v>
      </c>
      <c r="D45" s="54">
        <f t="shared" si="13"/>
        <v>0.5358832189</v>
      </c>
      <c r="E45" s="54">
        <f t="shared" si="13"/>
        <v>0.3816633989</v>
      </c>
      <c r="F45" s="54">
        <f t="shared" si="13"/>
        <v>0</v>
      </c>
      <c r="G45" s="54">
        <f t="shared" si="7"/>
        <v>0</v>
      </c>
      <c r="H45" s="54">
        <f t="shared" ref="H45:L45" si="14">(H11-H$36)/(H$37)</f>
        <v>0.1666666667</v>
      </c>
      <c r="I45" s="54">
        <f t="shared" si="14"/>
        <v>0.3518454133</v>
      </c>
      <c r="J45" s="54">
        <f t="shared" si="14"/>
        <v>0</v>
      </c>
      <c r="K45" s="54">
        <f t="shared" si="14"/>
        <v>0.02717391304</v>
      </c>
      <c r="L45" s="54">
        <f t="shared" si="14"/>
        <v>0.4732930646</v>
      </c>
      <c r="M45" s="17"/>
    </row>
    <row r="46">
      <c r="B46" s="53" t="s">
        <v>57</v>
      </c>
      <c r="C46" s="54">
        <f t="shared" ref="C46:F46" si="15">(C12-C$36)/(C$37)</f>
        <v>0.1875</v>
      </c>
      <c r="D46" s="54">
        <f t="shared" si="15"/>
        <v>0.5831527966</v>
      </c>
      <c r="E46" s="54">
        <f t="shared" si="15"/>
        <v>0.8081374738</v>
      </c>
      <c r="F46" s="54">
        <f t="shared" si="15"/>
        <v>0.8370607029</v>
      </c>
      <c r="G46" s="54">
        <f t="shared" si="7"/>
        <v>0.7796416696</v>
      </c>
      <c r="H46" s="54">
        <f t="shared" ref="H46:L46" si="16">(H12-H$36)/(H$37)</f>
        <v>0.2333333333</v>
      </c>
      <c r="I46" s="54">
        <f t="shared" si="16"/>
        <v>0.454555924</v>
      </c>
      <c r="J46" s="54">
        <f t="shared" si="16"/>
        <v>0.6666666667</v>
      </c>
      <c r="K46" s="54">
        <f t="shared" si="16"/>
        <v>0.08695652174</v>
      </c>
      <c r="L46" s="54">
        <f t="shared" si="16"/>
        <v>0.00002200086212</v>
      </c>
      <c r="M46" s="17"/>
    </row>
    <row r="47">
      <c r="B47" s="53" t="s">
        <v>58</v>
      </c>
      <c r="C47" s="54">
        <f t="shared" ref="C47:F47" si="17">(C13-C$36)/(C$37)</f>
        <v>0.0625</v>
      </c>
      <c r="D47" s="54">
        <f t="shared" si="17"/>
        <v>0.5571634684</v>
      </c>
      <c r="E47" s="54">
        <f t="shared" si="17"/>
        <v>0.3861480696</v>
      </c>
      <c r="F47" s="54">
        <f t="shared" si="17"/>
        <v>0.4830670927</v>
      </c>
      <c r="G47" s="54">
        <f t="shared" si="7"/>
        <v>0.7012478084</v>
      </c>
      <c r="H47" s="54">
        <f t="shared" ref="H47:L47" si="18">(H13-H$36)/(H$37)</f>
        <v>0.1</v>
      </c>
      <c r="I47" s="54">
        <f t="shared" si="18"/>
        <v>0.00001754872788</v>
      </c>
      <c r="J47" s="54">
        <f t="shared" si="18"/>
        <v>0.6666666667</v>
      </c>
      <c r="K47" s="54">
        <f t="shared" si="18"/>
        <v>0.09782608696</v>
      </c>
      <c r="L47" s="54">
        <f t="shared" si="18"/>
        <v>0</v>
      </c>
      <c r="M47" s="17"/>
    </row>
    <row r="48">
      <c r="B48" s="53" t="s">
        <v>59</v>
      </c>
      <c r="C48" s="54">
        <f t="shared" ref="C48:F48" si="19">(C14-C$36)/(C$37)</f>
        <v>0.28125</v>
      </c>
      <c r="D48" s="54">
        <f t="shared" si="19"/>
        <v>0.5371622688</v>
      </c>
      <c r="E48" s="54">
        <f t="shared" si="19"/>
        <v>0.3664157258</v>
      </c>
      <c r="F48" s="54">
        <f t="shared" si="19"/>
        <v>0.36485623</v>
      </c>
      <c r="G48" s="54">
        <f t="shared" si="7"/>
        <v>0.433844686</v>
      </c>
      <c r="H48" s="54">
        <f t="shared" ref="H48:L48" si="20">(H14-H$36)/(H$37)</f>
        <v>0.06666666667</v>
      </c>
      <c r="I48" s="54">
        <f t="shared" si="20"/>
        <v>0.2862822691</v>
      </c>
      <c r="J48" s="54">
        <f t="shared" si="20"/>
        <v>0</v>
      </c>
      <c r="K48" s="54">
        <f t="shared" si="20"/>
        <v>0.152173913</v>
      </c>
      <c r="L48" s="54">
        <f t="shared" si="20"/>
        <v>0.3934653879</v>
      </c>
      <c r="M48" s="17"/>
    </row>
    <row r="49">
      <c r="B49" s="53" t="s">
        <v>60</v>
      </c>
      <c r="C49" s="54">
        <f t="shared" ref="C49:F49" si="21">(C15-C$36)/(C$37)</f>
        <v>0.0625</v>
      </c>
      <c r="D49" s="54">
        <f t="shared" si="21"/>
        <v>0.5889192588</v>
      </c>
      <c r="E49" s="54">
        <f t="shared" si="21"/>
        <v>1</v>
      </c>
      <c r="F49" s="54">
        <f t="shared" si="21"/>
        <v>0.9865814696</v>
      </c>
      <c r="G49" s="54">
        <f t="shared" si="7"/>
        <v>0.807768382</v>
      </c>
      <c r="H49" s="54">
        <f t="shared" ref="H49:L49" si="22">(H15-H$36)/(H$37)</f>
        <v>0.03333333333</v>
      </c>
      <c r="I49" s="54">
        <f t="shared" si="22"/>
        <v>0</v>
      </c>
      <c r="J49" s="54">
        <f t="shared" si="22"/>
        <v>0.6666666667</v>
      </c>
      <c r="K49" s="54">
        <f t="shared" si="22"/>
        <v>0.4619565217</v>
      </c>
      <c r="L49" s="54">
        <f t="shared" si="22"/>
        <v>0</v>
      </c>
      <c r="M49" s="17"/>
    </row>
    <row r="50">
      <c r="B50" s="53" t="s">
        <v>61</v>
      </c>
      <c r="C50" s="54">
        <f t="shared" ref="C50:F50" si="23">(C16-C$36)/(C$37)</f>
        <v>0.28125</v>
      </c>
      <c r="D50" s="54">
        <f t="shared" si="23"/>
        <v>0.5436267242</v>
      </c>
      <c r="E50" s="54">
        <f t="shared" si="23"/>
        <v>0.3168328772</v>
      </c>
      <c r="F50" s="54">
        <f t="shared" si="23"/>
        <v>0.350798722</v>
      </c>
      <c r="G50" s="54">
        <f t="shared" si="7"/>
        <v>0.4606571756</v>
      </c>
      <c r="H50" s="54">
        <f t="shared" ref="H50:L50" si="24">(H16-H$36)/(H$37)</f>
        <v>0.03333333333</v>
      </c>
      <c r="I50" s="54">
        <f t="shared" si="24"/>
        <v>0.3004879643</v>
      </c>
      <c r="J50" s="54">
        <f t="shared" si="24"/>
        <v>0.6666666667</v>
      </c>
      <c r="K50" s="54">
        <f t="shared" si="24"/>
        <v>0.2309782609</v>
      </c>
      <c r="L50" s="54">
        <f t="shared" si="24"/>
        <v>0</v>
      </c>
      <c r="M50" s="17"/>
    </row>
    <row r="51">
      <c r="B51" s="53" t="s">
        <v>62</v>
      </c>
      <c r="C51" s="54">
        <f t="shared" ref="C51:F51" si="25">(C17-C$36)/(C$37)</f>
        <v>0.09375</v>
      </c>
      <c r="D51" s="54">
        <f t="shared" si="25"/>
        <v>0.5781999541</v>
      </c>
      <c r="E51" s="54">
        <f t="shared" si="25"/>
        <v>0.5744725407</v>
      </c>
      <c r="F51" s="54">
        <f t="shared" si="25"/>
        <v>0.8338658147</v>
      </c>
      <c r="G51" s="54">
        <f t="shared" si="7"/>
        <v>0.6226981594</v>
      </c>
      <c r="H51" s="54">
        <f t="shared" ref="H51:L51" si="26">(H17-H$36)/(H$37)</f>
        <v>0.1333333333</v>
      </c>
      <c r="I51" s="54">
        <f t="shared" si="26"/>
        <v>0.5957913763</v>
      </c>
      <c r="J51" s="54">
        <f t="shared" si="26"/>
        <v>0.3333333333</v>
      </c>
      <c r="K51" s="54">
        <f t="shared" si="26"/>
        <v>0.1059782609</v>
      </c>
      <c r="L51" s="54">
        <f t="shared" si="26"/>
        <v>0</v>
      </c>
      <c r="M51" s="17"/>
    </row>
    <row r="52">
      <c r="B52" s="53" t="s">
        <v>63</v>
      </c>
      <c r="C52" s="54">
        <f t="shared" ref="C52:F52" si="27">(C18-C$36)/(C$37)</f>
        <v>0.46875</v>
      </c>
      <c r="D52" s="54">
        <f t="shared" si="27"/>
        <v>0.596895954</v>
      </c>
      <c r="E52" s="54">
        <f t="shared" si="27"/>
        <v>0.4183124064</v>
      </c>
      <c r="F52" s="54">
        <f t="shared" si="27"/>
        <v>1</v>
      </c>
      <c r="G52" s="54">
        <f t="shared" si="7"/>
        <v>1</v>
      </c>
      <c r="H52" s="54">
        <f t="shared" ref="H52:L52" si="28">(H18-H$36)/(H$37)</f>
        <v>0.8333333333</v>
      </c>
      <c r="I52" s="54">
        <f t="shared" si="28"/>
        <v>1</v>
      </c>
      <c r="J52" s="54">
        <f t="shared" si="28"/>
        <v>0.3333333333</v>
      </c>
      <c r="K52" s="54">
        <f t="shared" si="28"/>
        <v>0.5434782609</v>
      </c>
      <c r="L52" s="54">
        <f t="shared" si="28"/>
        <v>0</v>
      </c>
      <c r="M52" s="17"/>
    </row>
    <row r="53">
      <c r="B53" s="53" t="s">
        <v>64</v>
      </c>
      <c r="C53" s="54">
        <f t="shared" ref="C53:F53" si="29">(C19-C$36)/(C$37)</f>
        <v>0.03125</v>
      </c>
      <c r="D53" s="54">
        <f t="shared" si="29"/>
        <v>0.5535969316</v>
      </c>
      <c r="E53" s="54">
        <f t="shared" si="29"/>
        <v>0.4118025534</v>
      </c>
      <c r="F53" s="54">
        <f t="shared" si="29"/>
        <v>0.696485623</v>
      </c>
      <c r="G53" s="54">
        <f t="shared" si="7"/>
        <v>0.1677471481</v>
      </c>
      <c r="H53" s="54">
        <f t="shared" ref="H53:L53" si="30">(H19-H$36)/(H$37)</f>
        <v>0</v>
      </c>
      <c r="I53" s="54">
        <f t="shared" si="30"/>
        <v>0</v>
      </c>
      <c r="J53" s="54">
        <f t="shared" si="30"/>
        <v>1</v>
      </c>
      <c r="K53" s="54">
        <f t="shared" si="30"/>
        <v>0.3315217391</v>
      </c>
      <c r="L53" s="54">
        <f t="shared" si="30"/>
        <v>0</v>
      </c>
      <c r="M53" s="17"/>
    </row>
    <row r="54">
      <c r="B54" s="53" t="s">
        <v>65</v>
      </c>
      <c r="C54" s="54">
        <f t="shared" ref="C54:F54" si="31">(C20-C$36)/(C$37)</f>
        <v>0.3125</v>
      </c>
      <c r="D54" s="54">
        <f t="shared" si="31"/>
        <v>0.5523143499</v>
      </c>
      <c r="E54" s="54">
        <f t="shared" si="31"/>
        <v>0.1367920215</v>
      </c>
      <c r="F54" s="54">
        <f t="shared" si="31"/>
        <v>0.317571885</v>
      </c>
      <c r="G54" s="54">
        <f t="shared" si="7"/>
        <v>0.5875262079</v>
      </c>
      <c r="H54" s="54">
        <f t="shared" ref="H54:L54" si="32">(H20-H$36)/(H$37)</f>
        <v>0.1333333333</v>
      </c>
      <c r="I54" s="54">
        <f t="shared" si="32"/>
        <v>0.6086622714</v>
      </c>
      <c r="J54" s="54">
        <f t="shared" si="32"/>
        <v>0</v>
      </c>
      <c r="K54" s="54">
        <f t="shared" si="32"/>
        <v>0</v>
      </c>
      <c r="L54" s="54">
        <f t="shared" si="32"/>
        <v>0.1037236904</v>
      </c>
      <c r="M54" s="17"/>
    </row>
    <row r="55">
      <c r="B55" s="53" t="s">
        <v>66</v>
      </c>
      <c r="C55" s="54">
        <f t="shared" ref="C55:F55" si="33">(C21-C$36)/(C$37)</f>
        <v>0.71875</v>
      </c>
      <c r="D55" s="54">
        <f t="shared" si="33"/>
        <v>0.5741160748</v>
      </c>
      <c r="E55" s="54">
        <f t="shared" si="33"/>
        <v>0.5377310005</v>
      </c>
      <c r="F55" s="54">
        <f t="shared" si="33"/>
        <v>0.8651757188</v>
      </c>
      <c r="G55" s="54">
        <f t="shared" si="7"/>
        <v>0.7994732709</v>
      </c>
      <c r="H55" s="54">
        <f t="shared" ref="H55:L55" si="34">(H21-H$36)/(H$37)</f>
        <v>0.03333333333</v>
      </c>
      <c r="I55" s="54">
        <f t="shared" si="34"/>
        <v>0.189746717</v>
      </c>
      <c r="J55" s="54">
        <f t="shared" si="34"/>
        <v>0.6666666667</v>
      </c>
      <c r="K55" s="54">
        <f t="shared" si="34"/>
        <v>1</v>
      </c>
      <c r="L55" s="54">
        <f t="shared" si="34"/>
        <v>0.001345347072</v>
      </c>
      <c r="M55" s="17"/>
    </row>
    <row r="56">
      <c r="B56" s="53" t="s">
        <v>67</v>
      </c>
      <c r="C56" s="54">
        <f t="shared" ref="C56:F56" si="35">(C22-C$36)/(C$37)</f>
        <v>0.09375</v>
      </c>
      <c r="D56" s="54">
        <f t="shared" si="35"/>
        <v>0.5890983315</v>
      </c>
      <c r="E56" s="54">
        <f t="shared" si="35"/>
        <v>0.4212238761</v>
      </c>
      <c r="F56" s="54">
        <f t="shared" si="35"/>
        <v>0.957827476</v>
      </c>
      <c r="G56" s="54">
        <f t="shared" si="7"/>
        <v>0.8339342556</v>
      </c>
      <c r="H56" s="54">
        <f t="shared" ref="H56:L56" si="36">(H22-H$36)/(H$37)</f>
        <v>1</v>
      </c>
      <c r="I56" s="54">
        <f t="shared" si="36"/>
        <v>0.0124354673</v>
      </c>
      <c r="J56" s="54">
        <f t="shared" si="36"/>
        <v>0.3333333333</v>
      </c>
      <c r="K56" s="54">
        <f t="shared" si="36"/>
        <v>0.1494565217</v>
      </c>
      <c r="L56" s="54">
        <f t="shared" si="36"/>
        <v>0</v>
      </c>
      <c r="M56" s="17"/>
    </row>
    <row r="57">
      <c r="B57" s="53" t="s">
        <v>68</v>
      </c>
      <c r="C57" s="54">
        <f t="shared" ref="C57:F57" si="37">(C23-C$36)/(C$37)</f>
        <v>0.4375</v>
      </c>
      <c r="D57" s="54">
        <f t="shared" si="37"/>
        <v>0.5682930729</v>
      </c>
      <c r="E57" s="54">
        <f t="shared" si="37"/>
        <v>0.5723012481</v>
      </c>
      <c r="F57" s="54">
        <f t="shared" si="37"/>
        <v>0.8134185304</v>
      </c>
      <c r="G57" s="54">
        <f t="shared" si="7"/>
        <v>0.9153957427</v>
      </c>
      <c r="H57" s="54">
        <f t="shared" ref="H57:L57" si="38">(H23-H$36)/(H$37)</f>
        <v>0.1333333333</v>
      </c>
      <c r="I57" s="54">
        <f t="shared" si="38"/>
        <v>0.1678097104</v>
      </c>
      <c r="J57" s="54">
        <f t="shared" si="38"/>
        <v>0.6666666667</v>
      </c>
      <c r="K57" s="54">
        <f t="shared" si="38"/>
        <v>0.3641304348</v>
      </c>
      <c r="L57" s="54">
        <f t="shared" si="38"/>
        <v>0.001305707224</v>
      </c>
      <c r="M57" s="17"/>
    </row>
    <row r="58">
      <c r="B58" s="53" t="s">
        <v>69</v>
      </c>
      <c r="C58" s="54">
        <f t="shared" ref="C58:F58" si="39">(C24-C$36)/(C$37)</f>
        <v>0</v>
      </c>
      <c r="D58" s="54">
        <f t="shared" si="39"/>
        <v>0</v>
      </c>
      <c r="E58" s="54">
        <f t="shared" si="39"/>
        <v>0.1519236268</v>
      </c>
      <c r="F58" s="54">
        <f t="shared" si="39"/>
        <v>0.9099041534</v>
      </c>
      <c r="G58" s="54">
        <f t="shared" si="7"/>
        <v>0.6500765956</v>
      </c>
      <c r="H58" s="54">
        <f t="shared" ref="H58:L58" si="40">(H24-H$36)/(H$37)</f>
        <v>0</v>
      </c>
      <c r="I58" s="54">
        <f t="shared" si="40"/>
        <v>0</v>
      </c>
      <c r="J58" s="54">
        <f t="shared" si="40"/>
        <v>1</v>
      </c>
      <c r="K58" s="54">
        <f t="shared" si="40"/>
        <v>0.6331521739</v>
      </c>
      <c r="L58" s="54">
        <f t="shared" si="40"/>
        <v>0</v>
      </c>
      <c r="M58" s="17"/>
    </row>
    <row r="59">
      <c r="B59" s="53" t="s">
        <v>70</v>
      </c>
      <c r="C59" s="54">
        <f t="shared" ref="C59:F59" si="41">(C25-C$36)/(C$37)</f>
        <v>0.40625</v>
      </c>
      <c r="D59" s="54">
        <f t="shared" si="41"/>
        <v>0.5782719467</v>
      </c>
      <c r="E59" s="54">
        <f t="shared" si="41"/>
        <v>0.1557167007</v>
      </c>
      <c r="F59" s="54">
        <f t="shared" si="41"/>
        <v>0.7584664537</v>
      </c>
      <c r="G59" s="54">
        <f t="shared" si="7"/>
        <v>0.77399644</v>
      </c>
      <c r="H59" s="54">
        <f t="shared" ref="H59:L59" si="42">(H25-H$36)/(H$37)</f>
        <v>0.03333333333</v>
      </c>
      <c r="I59" s="54">
        <f t="shared" si="42"/>
        <v>0.02775879712</v>
      </c>
      <c r="J59" s="54">
        <f t="shared" si="42"/>
        <v>0.6666666667</v>
      </c>
      <c r="K59" s="54">
        <f t="shared" si="42"/>
        <v>0.4918478261</v>
      </c>
      <c r="L59" s="54">
        <f t="shared" si="42"/>
        <v>0.0000521372807</v>
      </c>
      <c r="M59" s="17"/>
    </row>
    <row r="60">
      <c r="B60" s="53" t="s">
        <v>71</v>
      </c>
      <c r="C60" s="54">
        <f t="shared" ref="C60:F60" si="43">(C26-C$36)/(C$37)</f>
        <v>0.21875</v>
      </c>
      <c r="D60" s="54">
        <f t="shared" si="43"/>
        <v>0.5475527163</v>
      </c>
      <c r="E60" s="54">
        <f t="shared" si="43"/>
        <v>0.4336783443</v>
      </c>
      <c r="F60" s="54">
        <f t="shared" si="43"/>
        <v>0.6338658147</v>
      </c>
      <c r="G60" s="54">
        <f t="shared" si="7"/>
        <v>0.6121046611</v>
      </c>
      <c r="H60" s="54">
        <f t="shared" ref="H60:L60" si="44">(H26-H$36)/(H$37)</f>
        <v>0.2333333333</v>
      </c>
      <c r="I60" s="54">
        <f t="shared" si="44"/>
        <v>0.3919102558</v>
      </c>
      <c r="J60" s="54">
        <f t="shared" si="44"/>
        <v>0.3333333333</v>
      </c>
      <c r="K60" s="54">
        <f t="shared" si="44"/>
        <v>0.07608695652</v>
      </c>
      <c r="L60" s="54">
        <f t="shared" si="44"/>
        <v>0.06956283155</v>
      </c>
      <c r="M60" s="17"/>
    </row>
    <row r="61">
      <c r="B61" s="53" t="s">
        <v>72</v>
      </c>
      <c r="C61" s="54">
        <f t="shared" ref="C61:F61" si="45">(C27-C$36)/(C$37)</f>
        <v>0.15625</v>
      </c>
      <c r="D61" s="54">
        <f t="shared" si="45"/>
        <v>0.5619592432</v>
      </c>
      <c r="E61" s="54">
        <f t="shared" si="45"/>
        <v>0.0442958267</v>
      </c>
      <c r="F61" s="54">
        <f t="shared" si="45"/>
        <v>0.7686900958</v>
      </c>
      <c r="G61" s="54">
        <f t="shared" si="7"/>
        <v>0.560805449</v>
      </c>
      <c r="H61" s="54">
        <f t="shared" ref="H61:L61" si="46">(H27-H$36)/(H$37)</f>
        <v>0</v>
      </c>
      <c r="I61" s="54">
        <f t="shared" si="46"/>
        <v>0.226934665</v>
      </c>
      <c r="J61" s="54">
        <f t="shared" si="46"/>
        <v>0.3333333333</v>
      </c>
      <c r="K61" s="54">
        <f t="shared" si="46"/>
        <v>0.01630434783</v>
      </c>
      <c r="L61" s="54">
        <f t="shared" si="46"/>
        <v>0.001050913575</v>
      </c>
      <c r="M61" s="17"/>
    </row>
    <row r="62">
      <c r="B62" s="53" t="s">
        <v>73</v>
      </c>
      <c r="C62" s="54">
        <f t="shared" ref="C62:F62" si="47">(C28-C$36)/(C$37)</f>
        <v>0.1875</v>
      </c>
      <c r="D62" s="54">
        <f t="shared" si="47"/>
        <v>0.554199191</v>
      </c>
      <c r="E62" s="54">
        <f t="shared" si="47"/>
        <v>0.3824470888</v>
      </c>
      <c r="F62" s="54">
        <f t="shared" si="47"/>
        <v>0.703514377</v>
      </c>
      <c r="G62" s="54">
        <f t="shared" si="7"/>
        <v>0.6671004517</v>
      </c>
      <c r="H62" s="54">
        <f t="shared" ref="H62:L62" si="48">(H28-H$36)/(H$37)</f>
        <v>0</v>
      </c>
      <c r="I62" s="54">
        <f t="shared" si="48"/>
        <v>0.4030833115</v>
      </c>
      <c r="J62" s="54">
        <f t="shared" si="48"/>
        <v>0.6666666667</v>
      </c>
      <c r="K62" s="54">
        <f t="shared" si="48"/>
        <v>0.1711956522</v>
      </c>
      <c r="L62" s="54">
        <f t="shared" si="48"/>
        <v>0.00005360452855</v>
      </c>
      <c r="M62" s="17"/>
    </row>
    <row r="63">
      <c r="B63" s="53" t="s">
        <v>74</v>
      </c>
      <c r="C63" s="54">
        <f t="shared" ref="C63:F63" si="49">(C29-C$36)/(C$37)</f>
        <v>0.5</v>
      </c>
      <c r="D63" s="54">
        <f t="shared" si="49"/>
        <v>0.5426625026</v>
      </c>
      <c r="E63" s="54">
        <f t="shared" si="49"/>
        <v>0.6194001822</v>
      </c>
      <c r="F63" s="54">
        <f t="shared" si="49"/>
        <v>0.2044728435</v>
      </c>
      <c r="G63" s="54">
        <f t="shared" si="7"/>
        <v>0.4592971859</v>
      </c>
      <c r="H63" s="54">
        <f t="shared" ref="H63:L63" si="50">(H29-H$36)/(H$37)</f>
        <v>0.03333333333</v>
      </c>
      <c r="I63" s="54">
        <f t="shared" si="50"/>
        <v>0.8129404319</v>
      </c>
      <c r="J63" s="54">
        <f t="shared" si="50"/>
        <v>0.3333333333</v>
      </c>
      <c r="K63" s="54">
        <f t="shared" si="50"/>
        <v>0.02445652174</v>
      </c>
      <c r="L63" s="54">
        <f t="shared" si="50"/>
        <v>0.08973655864</v>
      </c>
      <c r="M63" s="17"/>
    </row>
    <row r="64">
      <c r="B64" s="53" t="s">
        <v>75</v>
      </c>
      <c r="C64" s="54">
        <f t="shared" ref="C64:F64" si="51">(C30-C$36)/(C$37)</f>
        <v>0.53125</v>
      </c>
      <c r="D64" s="54">
        <f t="shared" si="51"/>
        <v>0.5609762492</v>
      </c>
      <c r="E64" s="54">
        <f t="shared" si="51"/>
        <v>0.2687008079</v>
      </c>
      <c r="F64" s="54">
        <f t="shared" si="51"/>
        <v>0.7188498403</v>
      </c>
      <c r="G64" s="54">
        <f t="shared" si="7"/>
        <v>0.8081916429</v>
      </c>
      <c r="H64" s="54">
        <f t="shared" ref="H64:L64" si="52">(H30-H$36)/(H$37)</f>
        <v>0.06666666667</v>
      </c>
      <c r="I64" s="54">
        <f t="shared" si="52"/>
        <v>0.4102848707</v>
      </c>
      <c r="J64" s="54">
        <f t="shared" si="52"/>
        <v>0.6666666667</v>
      </c>
      <c r="K64" s="54">
        <f t="shared" si="52"/>
        <v>0.2201086957</v>
      </c>
      <c r="L64" s="54">
        <f t="shared" si="52"/>
        <v>0.00005652213451</v>
      </c>
      <c r="M64" s="17"/>
    </row>
    <row r="65">
      <c r="B65" s="53" t="s">
        <v>76</v>
      </c>
      <c r="C65" s="54">
        <f t="shared" ref="C65:F65" si="53">(C31-C$36)/(C$37)</f>
        <v>0.5</v>
      </c>
      <c r="D65" s="54">
        <f t="shared" si="53"/>
        <v>0.5415608236</v>
      </c>
      <c r="E65" s="54">
        <f t="shared" si="53"/>
        <v>0.466145</v>
      </c>
      <c r="F65" s="54">
        <f t="shared" si="53"/>
        <v>0.4811501597</v>
      </c>
      <c r="G65" s="54">
        <f t="shared" si="7"/>
        <v>0.3247614149</v>
      </c>
      <c r="H65" s="54">
        <f t="shared" ref="H65:L65" si="54">(H31-H$36)/(H$37)</f>
        <v>0.4</v>
      </c>
      <c r="I65" s="54">
        <f t="shared" si="54"/>
        <v>0.5313787706</v>
      </c>
      <c r="J65" s="54">
        <f t="shared" si="54"/>
        <v>0</v>
      </c>
      <c r="K65" s="54">
        <f t="shared" si="54"/>
        <v>0.1032608696</v>
      </c>
      <c r="L65" s="54">
        <f t="shared" si="54"/>
        <v>1</v>
      </c>
      <c r="M65" s="17"/>
    </row>
    <row r="66">
      <c r="A66" s="26"/>
      <c r="B66" s="55" t="s">
        <v>77</v>
      </c>
      <c r="C66" s="54">
        <f t="shared" ref="C66:F66" si="55">(C32-C$36)/(C$37)</f>
        <v>0.21875</v>
      </c>
      <c r="D66" s="54">
        <f t="shared" si="55"/>
        <v>0.5690918545</v>
      </c>
      <c r="E66" s="54">
        <f t="shared" si="55"/>
        <v>0.626700078</v>
      </c>
      <c r="F66" s="54">
        <f t="shared" si="55"/>
        <v>0.8504792332</v>
      </c>
      <c r="G66" s="54">
        <f t="shared" si="7"/>
        <v>0.8790664717</v>
      </c>
      <c r="H66" s="54">
        <f t="shared" ref="H66:L66" si="56">(H32-H$36)/(H$37)</f>
        <v>0.1333333333</v>
      </c>
      <c r="I66" s="54">
        <f t="shared" si="56"/>
        <v>0.5367815852</v>
      </c>
      <c r="J66" s="54">
        <f t="shared" si="56"/>
        <v>0.6666666667</v>
      </c>
      <c r="K66" s="54">
        <f t="shared" si="56"/>
        <v>0.160326087</v>
      </c>
      <c r="L66" s="54">
        <f t="shared" si="56"/>
        <v>0.0005974846937</v>
      </c>
      <c r="M66" s="17"/>
    </row>
    <row r="67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>
      <c r="B68" s="17"/>
      <c r="C68" s="15" t="s">
        <v>90</v>
      </c>
      <c r="D68" s="15" t="s">
        <v>40</v>
      </c>
      <c r="E68" s="15" t="s">
        <v>41</v>
      </c>
      <c r="F68" s="15" t="s">
        <v>42</v>
      </c>
      <c r="G68" s="15" t="s">
        <v>43</v>
      </c>
      <c r="H68" s="15" t="s">
        <v>44</v>
      </c>
      <c r="I68" s="15" t="s">
        <v>46</v>
      </c>
      <c r="J68" s="15" t="s">
        <v>47</v>
      </c>
      <c r="K68" s="15" t="s">
        <v>48</v>
      </c>
      <c r="L68" s="16" t="s">
        <v>49</v>
      </c>
      <c r="M68" s="17"/>
    </row>
    <row r="69">
      <c r="B69" s="57" t="s">
        <v>101</v>
      </c>
      <c r="C69" s="21">
        <v>8.0</v>
      </c>
      <c r="D69" s="21">
        <v>5.0</v>
      </c>
      <c r="E69" s="21">
        <v>1.0</v>
      </c>
      <c r="F69" s="21">
        <v>35.0</v>
      </c>
      <c r="G69" s="21">
        <v>1.5</v>
      </c>
      <c r="H69" s="21">
        <v>15.0</v>
      </c>
      <c r="I69" s="21">
        <v>15.0</v>
      </c>
      <c r="J69" s="21">
        <v>2.0</v>
      </c>
      <c r="K69" s="21">
        <v>0.5</v>
      </c>
      <c r="L69" s="24">
        <v>0.5</v>
      </c>
      <c r="M69" s="17"/>
    </row>
    <row r="70">
      <c r="B70" s="38" t="s">
        <v>84</v>
      </c>
      <c r="C70" s="54">
        <f t="shared" ref="C70:L70" si="57">C37/$C$37*1/C69*100</f>
        <v>12.5</v>
      </c>
      <c r="D70" s="54">
        <f t="shared" si="57"/>
        <v>5.108125</v>
      </c>
      <c r="E70" s="54">
        <f t="shared" si="57"/>
        <v>30.56147655</v>
      </c>
      <c r="F70" s="54">
        <f t="shared" si="57"/>
        <v>13.97321429</v>
      </c>
      <c r="G70" s="54">
        <f t="shared" si="57"/>
        <v>15.38132686</v>
      </c>
      <c r="H70" s="54">
        <f t="shared" si="57"/>
        <v>6.25</v>
      </c>
      <c r="I70" s="54">
        <f t="shared" si="57"/>
        <v>18.99472917</v>
      </c>
      <c r="J70" s="54">
        <f t="shared" si="57"/>
        <v>4.6875</v>
      </c>
      <c r="K70" s="54">
        <f t="shared" si="57"/>
        <v>2.3</v>
      </c>
      <c r="L70" s="58">
        <f t="shared" si="57"/>
        <v>3.1824037</v>
      </c>
      <c r="M70" s="17"/>
    </row>
    <row r="71">
      <c r="B71" s="49" t="s">
        <v>85</v>
      </c>
      <c r="C71" s="59">
        <f t="shared" ref="C71:L71" si="58">C70/SUM($C$70:$L$70)</f>
        <v>0.1106794362</v>
      </c>
      <c r="D71" s="59">
        <f t="shared" si="58"/>
        <v>0.04522915159</v>
      </c>
      <c r="E71" s="59">
        <f t="shared" si="58"/>
        <v>0.2706021594</v>
      </c>
      <c r="F71" s="59">
        <f t="shared" si="58"/>
        <v>0.1237237983</v>
      </c>
      <c r="G71" s="59">
        <f t="shared" si="58"/>
        <v>0.1361917268</v>
      </c>
      <c r="H71" s="59">
        <f t="shared" si="58"/>
        <v>0.05533971808</v>
      </c>
      <c r="I71" s="59">
        <f t="shared" si="58"/>
        <v>0.1681860731</v>
      </c>
      <c r="J71" s="59">
        <f t="shared" si="58"/>
        <v>0.04150478856</v>
      </c>
      <c r="K71" s="59">
        <f t="shared" si="58"/>
        <v>0.02036501625</v>
      </c>
      <c r="L71" s="59">
        <f t="shared" si="58"/>
        <v>0.02817813177</v>
      </c>
      <c r="M71" s="17"/>
    </row>
    <row r="7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>
      <c r="B73" s="57" t="s">
        <v>86</v>
      </c>
      <c r="C73" s="15" t="s">
        <v>90</v>
      </c>
      <c r="D73" s="15" t="s">
        <v>40</v>
      </c>
      <c r="E73" s="15" t="s">
        <v>41</v>
      </c>
      <c r="F73" s="15" t="s">
        <v>42</v>
      </c>
      <c r="G73" s="15" t="s">
        <v>43</v>
      </c>
      <c r="H73" s="15" t="s">
        <v>44</v>
      </c>
      <c r="I73" s="15" t="s">
        <v>46</v>
      </c>
      <c r="J73" s="15" t="s">
        <v>47</v>
      </c>
      <c r="K73" s="15" t="s">
        <v>48</v>
      </c>
      <c r="L73" s="16" t="s">
        <v>49</v>
      </c>
      <c r="M73" s="14" t="s">
        <v>87</v>
      </c>
      <c r="N73" s="60" t="s">
        <v>88</v>
      </c>
    </row>
    <row r="74">
      <c r="A74" s="61" t="s">
        <v>51</v>
      </c>
      <c r="B74" s="62" t="s">
        <v>52</v>
      </c>
      <c r="C74" s="54">
        <f t="shared" ref="C74:L74" si="59">C41*C$71</f>
        <v>0.01383492952</v>
      </c>
      <c r="D74" s="54">
        <f t="shared" si="59"/>
        <v>0.02503814814</v>
      </c>
      <c r="E74" s="54">
        <f t="shared" si="59"/>
        <v>0</v>
      </c>
      <c r="F74" s="54">
        <f t="shared" si="59"/>
        <v>0.04632724971</v>
      </c>
      <c r="G74" s="54">
        <f t="shared" si="59"/>
        <v>0.0594398655</v>
      </c>
      <c r="H74" s="54">
        <f t="shared" si="59"/>
        <v>0.009223286347</v>
      </c>
      <c r="I74" s="54">
        <f t="shared" si="59"/>
        <v>0.03127210576</v>
      </c>
      <c r="J74" s="54">
        <f t="shared" si="59"/>
        <v>0.02766985904</v>
      </c>
      <c r="K74" s="54">
        <f t="shared" si="59"/>
        <v>0.006862125042</v>
      </c>
      <c r="L74" s="54">
        <f t="shared" si="59"/>
        <v>0.0001062704655</v>
      </c>
      <c r="M74" s="63">
        <f t="shared" ref="M74:M99" si="61">SUM(C74:L74)</f>
        <v>0.2197738395</v>
      </c>
      <c r="N74" s="64">
        <f t="shared" ref="N74:N99" si="62">RANK(M74,$M$74:$M$99)</f>
        <v>26</v>
      </c>
      <c r="O74" s="2" t="s">
        <v>52</v>
      </c>
    </row>
    <row r="75">
      <c r="B75" s="62" t="s">
        <v>53</v>
      </c>
      <c r="C75" s="54">
        <f t="shared" ref="C75:L75" si="60">C42*C$71</f>
        <v>0.0172936619</v>
      </c>
      <c r="D75" s="54">
        <f t="shared" si="60"/>
        <v>0.02527754354</v>
      </c>
      <c r="E75" s="54">
        <f t="shared" si="60"/>
        <v>0.002970973639</v>
      </c>
      <c r="F75" s="54">
        <f t="shared" si="60"/>
        <v>0.06980710152</v>
      </c>
      <c r="G75" s="54">
        <f t="shared" si="60"/>
        <v>0.07374777625</v>
      </c>
      <c r="H75" s="54">
        <f t="shared" si="60"/>
        <v>0.005533971808</v>
      </c>
      <c r="I75" s="54">
        <f t="shared" si="60"/>
        <v>0.0001099415733</v>
      </c>
      <c r="J75" s="54">
        <f t="shared" si="60"/>
        <v>0.04150478856</v>
      </c>
      <c r="K75" s="54">
        <f t="shared" si="60"/>
        <v>0.006032029271</v>
      </c>
      <c r="L75" s="54">
        <f t="shared" si="60"/>
        <v>0</v>
      </c>
      <c r="M75" s="63">
        <f t="shared" si="61"/>
        <v>0.2422777881</v>
      </c>
      <c r="N75" s="64">
        <f t="shared" si="62"/>
        <v>25</v>
      </c>
      <c r="O75" s="2" t="s">
        <v>53</v>
      </c>
    </row>
    <row r="76">
      <c r="B76" s="62" t="s">
        <v>54</v>
      </c>
      <c r="C76" s="54">
        <f t="shared" ref="C76:L76" si="63">C43*C$71</f>
        <v>0.00691746476</v>
      </c>
      <c r="D76" s="54">
        <f t="shared" si="63"/>
        <v>0.02480549779</v>
      </c>
      <c r="E76" s="54">
        <f t="shared" si="63"/>
        <v>0.1545741766</v>
      </c>
      <c r="F76" s="54">
        <f t="shared" si="63"/>
        <v>0.06024123597</v>
      </c>
      <c r="G76" s="54">
        <f t="shared" si="63"/>
        <v>0.0645781254</v>
      </c>
      <c r="H76" s="54">
        <f t="shared" si="63"/>
        <v>0.001844657269</v>
      </c>
      <c r="I76" s="54">
        <f t="shared" si="63"/>
        <v>0.001702803125</v>
      </c>
      <c r="J76" s="54">
        <f t="shared" si="63"/>
        <v>0.02766985904</v>
      </c>
      <c r="K76" s="54">
        <f t="shared" si="63"/>
        <v>0.0001660191542</v>
      </c>
      <c r="L76" s="54">
        <f t="shared" si="63"/>
        <v>0</v>
      </c>
      <c r="M76" s="63">
        <f t="shared" si="61"/>
        <v>0.3424998391</v>
      </c>
      <c r="N76" s="64">
        <f t="shared" si="62"/>
        <v>16</v>
      </c>
      <c r="O76" s="2" t="s">
        <v>54</v>
      </c>
    </row>
    <row r="77">
      <c r="B77" s="62" t="s">
        <v>55</v>
      </c>
      <c r="C77" s="54">
        <f t="shared" ref="C77:L77" si="64">C44*C$71</f>
        <v>0.06225718284</v>
      </c>
      <c r="D77" s="54">
        <f t="shared" si="64"/>
        <v>0.02577937393</v>
      </c>
      <c r="E77" s="54">
        <f t="shared" si="64"/>
        <v>0.05581923284</v>
      </c>
      <c r="F77" s="54">
        <f t="shared" si="64"/>
        <v>0.08372108778</v>
      </c>
      <c r="G77" s="54">
        <f t="shared" si="64"/>
        <v>0.09523120649</v>
      </c>
      <c r="H77" s="54">
        <f t="shared" si="64"/>
        <v>0.007378629077</v>
      </c>
      <c r="I77" s="54">
        <f t="shared" si="64"/>
        <v>0.0000116213408</v>
      </c>
      <c r="J77" s="54">
        <f t="shared" si="64"/>
        <v>0.04150478856</v>
      </c>
      <c r="K77" s="54">
        <f t="shared" si="64"/>
        <v>0.006696105888</v>
      </c>
      <c r="L77" s="54">
        <f t="shared" si="64"/>
        <v>0.000001317716163</v>
      </c>
      <c r="M77" s="63">
        <f t="shared" si="61"/>
        <v>0.3784005465</v>
      </c>
      <c r="N77" s="64">
        <f t="shared" si="62"/>
        <v>14</v>
      </c>
      <c r="O77" s="2" t="s">
        <v>55</v>
      </c>
    </row>
    <row r="78">
      <c r="B78" s="62" t="s">
        <v>56</v>
      </c>
      <c r="C78" s="54">
        <f t="shared" ref="C78:L78" si="65">C45*C$71</f>
        <v>0.1106794362</v>
      </c>
      <c r="D78" s="54">
        <f t="shared" si="65"/>
        <v>0.02423754334</v>
      </c>
      <c r="E78" s="54">
        <f t="shared" si="65"/>
        <v>0.1032789399</v>
      </c>
      <c r="F78" s="54">
        <f t="shared" si="65"/>
        <v>0</v>
      </c>
      <c r="G78" s="54">
        <f t="shared" si="65"/>
        <v>0</v>
      </c>
      <c r="H78" s="54">
        <f t="shared" si="65"/>
        <v>0.009223286347</v>
      </c>
      <c r="I78" s="54">
        <f t="shared" si="65"/>
        <v>0.05917549841</v>
      </c>
      <c r="J78" s="54">
        <f t="shared" si="65"/>
        <v>0</v>
      </c>
      <c r="K78" s="54">
        <f t="shared" si="65"/>
        <v>0.0005533971808</v>
      </c>
      <c r="L78" s="54">
        <f t="shared" si="65"/>
        <v>0.01333651434</v>
      </c>
      <c r="M78" s="63">
        <f t="shared" si="61"/>
        <v>0.3204846157</v>
      </c>
      <c r="N78" s="64">
        <f t="shared" si="62"/>
        <v>21</v>
      </c>
      <c r="O78" s="2" t="s">
        <v>56</v>
      </c>
    </row>
    <row r="79">
      <c r="B79" s="62" t="s">
        <v>57</v>
      </c>
      <c r="C79" s="54">
        <f t="shared" ref="C79:L79" si="66">C46*C$71</f>
        <v>0.02075239428</v>
      </c>
      <c r="D79" s="54">
        <f t="shared" si="66"/>
        <v>0.02637550624</v>
      </c>
      <c r="E79" s="54">
        <f t="shared" si="66"/>
        <v>0.2186837455</v>
      </c>
      <c r="F79" s="54">
        <f t="shared" si="66"/>
        <v>0.1035643296</v>
      </c>
      <c r="G79" s="54">
        <f t="shared" si="66"/>
        <v>0.1061807452</v>
      </c>
      <c r="H79" s="54">
        <f t="shared" si="66"/>
        <v>0.01291260089</v>
      </c>
      <c r="I79" s="54">
        <f t="shared" si="66"/>
        <v>0.07644997587</v>
      </c>
      <c r="J79" s="54">
        <f t="shared" si="66"/>
        <v>0.02766985904</v>
      </c>
      <c r="K79" s="54">
        <f t="shared" si="66"/>
        <v>0.001770870979</v>
      </c>
      <c r="L79" s="54">
        <f t="shared" si="66"/>
        <v>0.0000006199431918</v>
      </c>
      <c r="M79" s="63">
        <f t="shared" si="61"/>
        <v>0.5943606475</v>
      </c>
      <c r="N79" s="64">
        <f t="shared" si="62"/>
        <v>2</v>
      </c>
      <c r="O79" s="2" t="s">
        <v>57</v>
      </c>
    </row>
    <row r="80">
      <c r="B80" s="62" t="s">
        <v>58</v>
      </c>
      <c r="C80" s="54">
        <f t="shared" ref="C80:L80" si="67">C47*C$71</f>
        <v>0.00691746476</v>
      </c>
      <c r="D80" s="54">
        <f t="shared" si="67"/>
        <v>0.02520003097</v>
      </c>
      <c r="E80" s="54">
        <f t="shared" si="67"/>
        <v>0.1044925015</v>
      </c>
      <c r="F80" s="54">
        <f t="shared" si="67"/>
        <v>0.05976689553</v>
      </c>
      <c r="G80" s="54">
        <f t="shared" si="67"/>
        <v>0.09550414991</v>
      </c>
      <c r="H80" s="54">
        <f t="shared" si="67"/>
        <v>0.005533971808</v>
      </c>
      <c r="I80" s="54">
        <f t="shared" si="67"/>
        <v>0.000002951451631</v>
      </c>
      <c r="J80" s="54">
        <f t="shared" si="67"/>
        <v>0.02766985904</v>
      </c>
      <c r="K80" s="54">
        <f t="shared" si="67"/>
        <v>0.001992229851</v>
      </c>
      <c r="L80" s="54">
        <f t="shared" si="67"/>
        <v>0</v>
      </c>
      <c r="M80" s="63">
        <f t="shared" si="61"/>
        <v>0.3270800548</v>
      </c>
      <c r="N80" s="64">
        <f t="shared" si="62"/>
        <v>19</v>
      </c>
      <c r="O80" s="2" t="s">
        <v>58</v>
      </c>
    </row>
    <row r="81">
      <c r="B81" s="62" t="s">
        <v>59</v>
      </c>
      <c r="C81" s="54">
        <f t="shared" ref="C81:L81" si="68">C48*C$71</f>
        <v>0.03112859142</v>
      </c>
      <c r="D81" s="54">
        <f t="shared" si="68"/>
        <v>0.02429539368</v>
      </c>
      <c r="E81" s="54">
        <f t="shared" si="68"/>
        <v>0.09915288663</v>
      </c>
      <c r="F81" s="54">
        <f t="shared" si="68"/>
        <v>0.04514139861</v>
      </c>
      <c r="G81" s="54">
        <f t="shared" si="68"/>
        <v>0.05908605693</v>
      </c>
      <c r="H81" s="54">
        <f t="shared" si="68"/>
        <v>0.003689314539</v>
      </c>
      <c r="I81" s="54">
        <f t="shared" si="68"/>
        <v>0.04814869065</v>
      </c>
      <c r="J81" s="54">
        <f t="shared" si="68"/>
        <v>0</v>
      </c>
      <c r="K81" s="54">
        <f t="shared" si="68"/>
        <v>0.003099024213</v>
      </c>
      <c r="L81" s="54">
        <f t="shared" si="68"/>
        <v>0.01108711955</v>
      </c>
      <c r="M81" s="63">
        <f t="shared" si="61"/>
        <v>0.3248284762</v>
      </c>
      <c r="N81" s="64">
        <f t="shared" si="62"/>
        <v>20</v>
      </c>
      <c r="O81" s="2" t="s">
        <v>59</v>
      </c>
    </row>
    <row r="82">
      <c r="B82" s="62" t="s">
        <v>60</v>
      </c>
      <c r="C82" s="54">
        <f t="shared" ref="C82:L82" si="69">C49*C$71</f>
        <v>0.00691746476</v>
      </c>
      <c r="D82" s="54">
        <f t="shared" si="69"/>
        <v>0.02663631843</v>
      </c>
      <c r="E82" s="54">
        <f t="shared" si="69"/>
        <v>0.2706021594</v>
      </c>
      <c r="F82" s="54">
        <f t="shared" si="69"/>
        <v>0.1220636067</v>
      </c>
      <c r="G82" s="54">
        <f t="shared" si="69"/>
        <v>0.1100113708</v>
      </c>
      <c r="H82" s="54">
        <f t="shared" si="69"/>
        <v>0.001844657269</v>
      </c>
      <c r="I82" s="54">
        <f t="shared" si="69"/>
        <v>0</v>
      </c>
      <c r="J82" s="54">
        <f t="shared" si="69"/>
        <v>0.02766985904</v>
      </c>
      <c r="K82" s="54">
        <f t="shared" si="69"/>
        <v>0.009407752074</v>
      </c>
      <c r="L82" s="54">
        <f t="shared" si="69"/>
        <v>0</v>
      </c>
      <c r="M82" s="63">
        <f t="shared" si="61"/>
        <v>0.5751531885</v>
      </c>
      <c r="N82" s="64">
        <f t="shared" si="62"/>
        <v>3</v>
      </c>
      <c r="O82" s="2" t="s">
        <v>60</v>
      </c>
    </row>
    <row r="83">
      <c r="B83" s="62" t="s">
        <v>61</v>
      </c>
      <c r="C83" s="54">
        <f t="shared" ref="C83:L83" si="70">C50*C$71</f>
        <v>0.03112859142</v>
      </c>
      <c r="D83" s="54">
        <f t="shared" si="70"/>
        <v>0.02458777552</v>
      </c>
      <c r="E83" s="54">
        <f t="shared" si="70"/>
        <v>0.08573566075</v>
      </c>
      <c r="F83" s="54">
        <f t="shared" si="70"/>
        <v>0.04340215032</v>
      </c>
      <c r="G83" s="54">
        <f t="shared" si="70"/>
        <v>0.06273769619</v>
      </c>
      <c r="H83" s="54">
        <f t="shared" si="70"/>
        <v>0.001844657269</v>
      </c>
      <c r="I83" s="54">
        <f t="shared" si="70"/>
        <v>0.05053789074</v>
      </c>
      <c r="J83" s="54">
        <f t="shared" si="70"/>
        <v>0.02766985904</v>
      </c>
      <c r="K83" s="54">
        <f t="shared" si="70"/>
        <v>0.004703876037</v>
      </c>
      <c r="L83" s="54">
        <f t="shared" si="70"/>
        <v>0</v>
      </c>
      <c r="M83" s="63">
        <f t="shared" si="61"/>
        <v>0.3323481573</v>
      </c>
      <c r="N83" s="64">
        <f t="shared" si="62"/>
        <v>17</v>
      </c>
      <c r="O83" s="2" t="s">
        <v>61</v>
      </c>
    </row>
    <row r="84">
      <c r="B84" s="62" t="s">
        <v>62</v>
      </c>
      <c r="C84" s="54">
        <f t="shared" ref="C84:L84" si="71">C51*C$71</f>
        <v>0.01037619714</v>
      </c>
      <c r="D84" s="54">
        <f t="shared" si="71"/>
        <v>0.02615149337</v>
      </c>
      <c r="E84" s="54">
        <f t="shared" si="71"/>
        <v>0.15545351</v>
      </c>
      <c r="F84" s="54">
        <f t="shared" si="71"/>
        <v>0.1031690459</v>
      </c>
      <c r="G84" s="54">
        <f t="shared" si="71"/>
        <v>0.08480633759</v>
      </c>
      <c r="H84" s="54">
        <f t="shared" si="71"/>
        <v>0.007378629077</v>
      </c>
      <c r="I84" s="54">
        <f t="shared" si="71"/>
        <v>0.100203812</v>
      </c>
      <c r="J84" s="54">
        <f t="shared" si="71"/>
        <v>0.01383492952</v>
      </c>
      <c r="K84" s="54">
        <f t="shared" si="71"/>
        <v>0.002158249005</v>
      </c>
      <c r="L84" s="54">
        <f t="shared" si="71"/>
        <v>0</v>
      </c>
      <c r="M84" s="63">
        <f t="shared" si="61"/>
        <v>0.5035322036</v>
      </c>
      <c r="N84" s="64">
        <f t="shared" si="62"/>
        <v>7</v>
      </c>
      <c r="O84" s="2" t="s">
        <v>62</v>
      </c>
    </row>
    <row r="85">
      <c r="B85" s="62" t="s">
        <v>63</v>
      </c>
      <c r="C85" s="54">
        <f t="shared" ref="C85:L85" si="72">C52*C$71</f>
        <v>0.0518809857</v>
      </c>
      <c r="D85" s="54">
        <f t="shared" si="72"/>
        <v>0.02699709759</v>
      </c>
      <c r="E85" s="54">
        <f t="shared" si="72"/>
        <v>0.1131962405</v>
      </c>
      <c r="F85" s="54">
        <f t="shared" si="72"/>
        <v>0.1237237983</v>
      </c>
      <c r="G85" s="54">
        <f t="shared" si="72"/>
        <v>0.1361917268</v>
      </c>
      <c r="H85" s="54">
        <f t="shared" si="72"/>
        <v>0.04611643173</v>
      </c>
      <c r="I85" s="54">
        <f t="shared" si="72"/>
        <v>0.1681860731</v>
      </c>
      <c r="J85" s="54">
        <f t="shared" si="72"/>
        <v>0.01383492952</v>
      </c>
      <c r="K85" s="54">
        <f t="shared" si="72"/>
        <v>0.01106794362</v>
      </c>
      <c r="L85" s="54">
        <f t="shared" si="72"/>
        <v>0</v>
      </c>
      <c r="M85" s="63">
        <f t="shared" si="61"/>
        <v>0.6911952268</v>
      </c>
      <c r="N85" s="64">
        <f t="shared" si="62"/>
        <v>1</v>
      </c>
      <c r="O85" s="2" t="s">
        <v>63</v>
      </c>
    </row>
    <row r="86">
      <c r="B86" s="62" t="s">
        <v>64</v>
      </c>
      <c r="C86" s="54">
        <f t="shared" ref="C86:L86" si="73">C53*C$71</f>
        <v>0.00345873238</v>
      </c>
      <c r="D86" s="54">
        <f t="shared" si="73"/>
        <v>0.02503871954</v>
      </c>
      <c r="E86" s="54">
        <f t="shared" si="73"/>
        <v>0.1114346602</v>
      </c>
      <c r="F86" s="54">
        <f t="shared" si="73"/>
        <v>0.08617184673</v>
      </c>
      <c r="G86" s="54">
        <f t="shared" si="73"/>
        <v>0.02284577375</v>
      </c>
      <c r="H86" s="54">
        <f t="shared" si="73"/>
        <v>0</v>
      </c>
      <c r="I86" s="54">
        <f t="shared" si="73"/>
        <v>0</v>
      </c>
      <c r="J86" s="54">
        <f t="shared" si="73"/>
        <v>0.04150478856</v>
      </c>
      <c r="K86" s="54">
        <f t="shared" si="73"/>
        <v>0.006751445606</v>
      </c>
      <c r="L86" s="54">
        <f t="shared" si="73"/>
        <v>0</v>
      </c>
      <c r="M86" s="63">
        <f t="shared" si="61"/>
        <v>0.2972059668</v>
      </c>
      <c r="N86" s="64">
        <f t="shared" si="62"/>
        <v>22</v>
      </c>
      <c r="O86" s="2" t="s">
        <v>64</v>
      </c>
    </row>
    <row r="87">
      <c r="B87" s="62" t="s">
        <v>65</v>
      </c>
      <c r="C87" s="54">
        <f t="shared" ref="C87:L87" si="74">C54*C$71</f>
        <v>0.0345873238</v>
      </c>
      <c r="D87" s="54">
        <f t="shared" si="74"/>
        <v>0.02498070946</v>
      </c>
      <c r="E87" s="54">
        <f t="shared" si="74"/>
        <v>0.0370162164</v>
      </c>
      <c r="F87" s="54">
        <f t="shared" si="74"/>
        <v>0.03929119984</v>
      </c>
      <c r="G87" s="54">
        <f t="shared" si="74"/>
        <v>0.08001620877</v>
      </c>
      <c r="H87" s="54">
        <f t="shared" si="74"/>
        <v>0.007378629077</v>
      </c>
      <c r="I87" s="54">
        <f t="shared" si="74"/>
        <v>0.1023685173</v>
      </c>
      <c r="J87" s="54">
        <f t="shared" si="74"/>
        <v>0</v>
      </c>
      <c r="K87" s="54">
        <f t="shared" si="74"/>
        <v>0</v>
      </c>
      <c r="L87" s="54">
        <f t="shared" si="74"/>
        <v>0.002922739817</v>
      </c>
      <c r="M87" s="63">
        <f t="shared" si="61"/>
        <v>0.3285615445</v>
      </c>
      <c r="N87" s="64">
        <f t="shared" si="62"/>
        <v>18</v>
      </c>
      <c r="O87" s="2" t="s">
        <v>65</v>
      </c>
    </row>
    <row r="88">
      <c r="B88" s="62" t="s">
        <v>66</v>
      </c>
      <c r="C88" s="54">
        <f t="shared" ref="C88:L88" si="75">C55*C$71</f>
        <v>0.07955084474</v>
      </c>
      <c r="D88" s="54">
        <f t="shared" si="75"/>
        <v>0.02596678297</v>
      </c>
      <c r="E88" s="54">
        <f t="shared" si="75"/>
        <v>0.1455111699</v>
      </c>
      <c r="F88" s="54">
        <f t="shared" si="75"/>
        <v>0.1070428261</v>
      </c>
      <c r="G88" s="54">
        <f t="shared" si="75"/>
        <v>0.1088816453</v>
      </c>
      <c r="H88" s="54">
        <f t="shared" si="75"/>
        <v>0.001844657269</v>
      </c>
      <c r="I88" s="54">
        <f t="shared" si="75"/>
        <v>0.03191275523</v>
      </c>
      <c r="J88" s="54">
        <f t="shared" si="75"/>
        <v>0.02766985904</v>
      </c>
      <c r="K88" s="54">
        <f t="shared" si="75"/>
        <v>0.02036501625</v>
      </c>
      <c r="L88" s="54">
        <f t="shared" si="75"/>
        <v>0.00003790936708</v>
      </c>
      <c r="M88" s="63">
        <f t="shared" si="61"/>
        <v>0.5487834662</v>
      </c>
      <c r="N88" s="64">
        <f t="shared" si="62"/>
        <v>5</v>
      </c>
      <c r="O88" s="2" t="s">
        <v>66</v>
      </c>
    </row>
    <row r="89">
      <c r="B89" s="62" t="s">
        <v>67</v>
      </c>
      <c r="C89" s="54">
        <f t="shared" ref="C89:L89" si="76">C56*C$71</f>
        <v>0.01037619714</v>
      </c>
      <c r="D89" s="54">
        <f t="shared" si="76"/>
        <v>0.02664441773</v>
      </c>
      <c r="E89" s="54">
        <f t="shared" si="76"/>
        <v>0.1139840905</v>
      </c>
      <c r="F89" s="54">
        <f t="shared" si="76"/>
        <v>0.1185060534</v>
      </c>
      <c r="G89" s="54">
        <f t="shared" si="76"/>
        <v>0.1135749463</v>
      </c>
      <c r="H89" s="54">
        <f t="shared" si="76"/>
        <v>0.05533971808</v>
      </c>
      <c r="I89" s="54">
        <f t="shared" si="76"/>
        <v>0.002091472412</v>
      </c>
      <c r="J89" s="54">
        <f t="shared" si="76"/>
        <v>0.01383492952</v>
      </c>
      <c r="K89" s="54">
        <f t="shared" si="76"/>
        <v>0.003043684494</v>
      </c>
      <c r="L89" s="54">
        <f t="shared" si="76"/>
        <v>0</v>
      </c>
      <c r="M89" s="63">
        <f t="shared" si="61"/>
        <v>0.4573955095</v>
      </c>
      <c r="N89" s="64">
        <f t="shared" si="62"/>
        <v>10</v>
      </c>
      <c r="O89" s="2" t="s">
        <v>67</v>
      </c>
    </row>
    <row r="90">
      <c r="B90" s="62" t="s">
        <v>68</v>
      </c>
      <c r="C90" s="54">
        <f t="shared" ref="C90:L90" si="77">C57*C$71</f>
        <v>0.04842225332</v>
      </c>
      <c r="D90" s="54">
        <f t="shared" si="77"/>
        <v>0.02570341354</v>
      </c>
      <c r="E90" s="54">
        <f t="shared" si="77"/>
        <v>0.1548659536</v>
      </c>
      <c r="F90" s="54">
        <f t="shared" si="77"/>
        <v>0.1006392302</v>
      </c>
      <c r="G90" s="54">
        <f t="shared" si="77"/>
        <v>0.1246693269</v>
      </c>
      <c r="H90" s="54">
        <f t="shared" si="77"/>
        <v>0.007378629077</v>
      </c>
      <c r="I90" s="54">
        <f t="shared" si="77"/>
        <v>0.02822325622</v>
      </c>
      <c r="J90" s="54">
        <f t="shared" si="77"/>
        <v>0.02766985904</v>
      </c>
      <c r="K90" s="54">
        <f t="shared" si="77"/>
        <v>0.007415522223</v>
      </c>
      <c r="L90" s="54">
        <f t="shared" si="77"/>
        <v>0.00003679239021</v>
      </c>
      <c r="M90" s="63">
        <f t="shared" si="61"/>
        <v>0.5250242364</v>
      </c>
      <c r="N90" s="64">
        <f t="shared" si="62"/>
        <v>6</v>
      </c>
      <c r="O90" s="2" t="s">
        <v>68</v>
      </c>
    </row>
    <row r="91">
      <c r="B91" s="62" t="s">
        <v>69</v>
      </c>
      <c r="C91" s="54">
        <f t="shared" ref="C91:L91" si="78">C58*C$71</f>
        <v>0</v>
      </c>
      <c r="D91" s="54">
        <f t="shared" si="78"/>
        <v>0</v>
      </c>
      <c r="E91" s="54">
        <f t="shared" si="78"/>
        <v>0.04111086147</v>
      </c>
      <c r="F91" s="54">
        <f t="shared" si="78"/>
        <v>0.1125767979</v>
      </c>
      <c r="G91" s="54">
        <f t="shared" si="78"/>
        <v>0.08853505408</v>
      </c>
      <c r="H91" s="54">
        <f t="shared" si="78"/>
        <v>0</v>
      </c>
      <c r="I91" s="54">
        <f t="shared" si="78"/>
        <v>0</v>
      </c>
      <c r="J91" s="54">
        <f t="shared" si="78"/>
        <v>0.04150478856</v>
      </c>
      <c r="K91" s="54">
        <f t="shared" si="78"/>
        <v>0.01289415431</v>
      </c>
      <c r="L91" s="54">
        <f t="shared" si="78"/>
        <v>0</v>
      </c>
      <c r="M91" s="63">
        <f t="shared" si="61"/>
        <v>0.2966216563</v>
      </c>
      <c r="N91" s="64">
        <f t="shared" si="62"/>
        <v>23</v>
      </c>
      <c r="O91" s="2" t="s">
        <v>69</v>
      </c>
    </row>
    <row r="92">
      <c r="B92" s="62" t="s">
        <v>70</v>
      </c>
      <c r="C92" s="54">
        <f t="shared" ref="C92:L92" si="79">C59*C$71</f>
        <v>0.04496352094</v>
      </c>
      <c r="D92" s="54">
        <f t="shared" si="79"/>
        <v>0.02615474953</v>
      </c>
      <c r="E92" s="54">
        <f t="shared" si="79"/>
        <v>0.04213727547</v>
      </c>
      <c r="F92" s="54">
        <f t="shared" si="79"/>
        <v>0.09384035052</v>
      </c>
      <c r="G92" s="54">
        <f t="shared" si="79"/>
        <v>0.1054119117</v>
      </c>
      <c r="H92" s="54">
        <f t="shared" si="79"/>
        <v>0.001844657269</v>
      </c>
      <c r="I92" s="54">
        <f t="shared" si="79"/>
        <v>0.004668643083</v>
      </c>
      <c r="J92" s="54">
        <f t="shared" si="79"/>
        <v>0.02766985904</v>
      </c>
      <c r="K92" s="54">
        <f t="shared" si="79"/>
        <v>0.01001648897</v>
      </c>
      <c r="L92" s="54">
        <f t="shared" si="79"/>
        <v>0.000001469131166</v>
      </c>
      <c r="M92" s="63">
        <f t="shared" si="61"/>
        <v>0.3567089256</v>
      </c>
      <c r="N92" s="64">
        <f t="shared" si="62"/>
        <v>15</v>
      </c>
      <c r="O92" s="2" t="s">
        <v>70</v>
      </c>
    </row>
    <row r="93">
      <c r="B93" s="62" t="s">
        <v>71</v>
      </c>
      <c r="C93" s="54">
        <f t="shared" ref="C93:L93" si="80">C60*C$71</f>
        <v>0.02421112666</v>
      </c>
      <c r="D93" s="54">
        <f t="shared" si="80"/>
        <v>0.02476534481</v>
      </c>
      <c r="E93" s="54">
        <f t="shared" si="80"/>
        <v>0.1173542964</v>
      </c>
      <c r="F93" s="54">
        <f t="shared" si="80"/>
        <v>0.07842428619</v>
      </c>
      <c r="G93" s="54">
        <f t="shared" si="80"/>
        <v>0.08336359076</v>
      </c>
      <c r="H93" s="54">
        <f t="shared" si="80"/>
        <v>0.01291260089</v>
      </c>
      <c r="I93" s="54">
        <f t="shared" si="80"/>
        <v>0.06591384695</v>
      </c>
      <c r="J93" s="54">
        <f t="shared" si="80"/>
        <v>0.01383492952</v>
      </c>
      <c r="K93" s="54">
        <f t="shared" si="80"/>
        <v>0.001549512106</v>
      </c>
      <c r="L93" s="54">
        <f t="shared" si="80"/>
        <v>0.001960150634</v>
      </c>
      <c r="M93" s="63">
        <f t="shared" si="61"/>
        <v>0.424289685</v>
      </c>
      <c r="N93" s="64">
        <f t="shared" si="62"/>
        <v>13</v>
      </c>
      <c r="O93" s="2" t="s">
        <v>71</v>
      </c>
    </row>
    <row r="94">
      <c r="B94" s="62" t="s">
        <v>72</v>
      </c>
      <c r="C94" s="54">
        <f t="shared" ref="C94:L94" si="81">C61*C$71</f>
        <v>0.0172936619</v>
      </c>
      <c r="D94" s="54">
        <f t="shared" si="81"/>
        <v>0.0254169398</v>
      </c>
      <c r="E94" s="54">
        <f t="shared" si="81"/>
        <v>0.01198654636</v>
      </c>
      <c r="F94" s="54">
        <f t="shared" si="81"/>
        <v>0.09510525836</v>
      </c>
      <c r="G94" s="54">
        <f t="shared" si="81"/>
        <v>0.07637706247</v>
      </c>
      <c r="H94" s="54">
        <f t="shared" si="81"/>
        <v>0</v>
      </c>
      <c r="I94" s="54">
        <f t="shared" si="81"/>
        <v>0.03816725016</v>
      </c>
      <c r="J94" s="54">
        <f t="shared" si="81"/>
        <v>0.01383492952</v>
      </c>
      <c r="K94" s="54">
        <f t="shared" si="81"/>
        <v>0.0003320383085</v>
      </c>
      <c r="L94" s="54">
        <f t="shared" si="81"/>
        <v>0.0000296127812</v>
      </c>
      <c r="M94" s="63">
        <f t="shared" si="61"/>
        <v>0.2785432997</v>
      </c>
      <c r="N94" s="64">
        <f t="shared" si="62"/>
        <v>24</v>
      </c>
      <c r="O94" s="2" t="s">
        <v>72</v>
      </c>
    </row>
    <row r="95">
      <c r="B95" s="62" t="s">
        <v>73</v>
      </c>
      <c r="C95" s="54">
        <f t="shared" ref="C95:L95" si="82">C62*C$71</f>
        <v>0.02075239428</v>
      </c>
      <c r="D95" s="54">
        <f t="shared" si="82"/>
        <v>0.02506595922</v>
      </c>
      <c r="E95" s="54">
        <f t="shared" si="82"/>
        <v>0.1034910081</v>
      </c>
      <c r="F95" s="54">
        <f t="shared" si="82"/>
        <v>0.08704147087</v>
      </c>
      <c r="G95" s="54">
        <f t="shared" si="82"/>
        <v>0.09085356244</v>
      </c>
      <c r="H95" s="54">
        <f t="shared" si="82"/>
        <v>0</v>
      </c>
      <c r="I95" s="54">
        <f t="shared" si="82"/>
        <v>0.06779299931</v>
      </c>
      <c r="J95" s="54">
        <f t="shared" si="82"/>
        <v>0.02766985904</v>
      </c>
      <c r="K95" s="54">
        <f t="shared" si="82"/>
        <v>0.003486402239</v>
      </c>
      <c r="L95" s="54">
        <f t="shared" si="82"/>
        <v>0.000001510475469</v>
      </c>
      <c r="M95" s="63">
        <f t="shared" si="61"/>
        <v>0.426155166</v>
      </c>
      <c r="N95" s="64">
        <f t="shared" si="62"/>
        <v>12</v>
      </c>
      <c r="O95" s="2" t="s">
        <v>73</v>
      </c>
    </row>
    <row r="96">
      <c r="B96" s="62" t="s">
        <v>74</v>
      </c>
      <c r="C96" s="54">
        <f t="shared" ref="C96:L96" si="83">C63*C$71</f>
        <v>0.05533971808</v>
      </c>
      <c r="D96" s="54">
        <f t="shared" si="83"/>
        <v>0.02454416459</v>
      </c>
      <c r="E96" s="54">
        <f t="shared" si="83"/>
        <v>0.1676110268</v>
      </c>
      <c r="F96" s="54">
        <f t="shared" si="83"/>
        <v>0.02529815684</v>
      </c>
      <c r="G96" s="54">
        <f t="shared" si="83"/>
        <v>0.06255247685</v>
      </c>
      <c r="H96" s="54">
        <f t="shared" si="83"/>
        <v>0.001844657269</v>
      </c>
      <c r="I96" s="54">
        <f t="shared" si="83"/>
        <v>0.1367252589</v>
      </c>
      <c r="J96" s="54">
        <f t="shared" si="83"/>
        <v>0.01383492952</v>
      </c>
      <c r="K96" s="54">
        <f t="shared" si="83"/>
        <v>0.0004980574627</v>
      </c>
      <c r="L96" s="54">
        <f t="shared" si="83"/>
        <v>0.002528608574</v>
      </c>
      <c r="M96" s="63">
        <f t="shared" si="61"/>
        <v>0.490777055</v>
      </c>
      <c r="N96" s="64">
        <f t="shared" si="62"/>
        <v>8</v>
      </c>
      <c r="O96" s="2" t="s">
        <v>74</v>
      </c>
    </row>
    <row r="97">
      <c r="B97" s="62" t="s">
        <v>75</v>
      </c>
      <c r="C97" s="54">
        <f t="shared" ref="C97:L97" si="84">C64*C$71</f>
        <v>0.05879845046</v>
      </c>
      <c r="D97" s="54">
        <f t="shared" si="84"/>
        <v>0.02537247981</v>
      </c>
      <c r="E97" s="54">
        <f t="shared" si="84"/>
        <v>0.07271101884</v>
      </c>
      <c r="F97" s="54">
        <f t="shared" si="84"/>
        <v>0.08893883263</v>
      </c>
      <c r="G97" s="54">
        <f t="shared" si="84"/>
        <v>0.1100690154</v>
      </c>
      <c r="H97" s="54">
        <f t="shared" si="84"/>
        <v>0.003689314539</v>
      </c>
      <c r="I97" s="54">
        <f t="shared" si="84"/>
        <v>0.06900420127</v>
      </c>
      <c r="J97" s="54">
        <f t="shared" si="84"/>
        <v>0.02766985904</v>
      </c>
      <c r="K97" s="54">
        <f t="shared" si="84"/>
        <v>0.004482517165</v>
      </c>
      <c r="L97" s="54">
        <f t="shared" si="84"/>
        <v>0.000001592688154</v>
      </c>
      <c r="M97" s="63">
        <f t="shared" si="61"/>
        <v>0.4607372818</v>
      </c>
      <c r="N97" s="64">
        <f t="shared" si="62"/>
        <v>9</v>
      </c>
      <c r="O97" s="2" t="s">
        <v>75</v>
      </c>
    </row>
    <row r="98">
      <c r="B98" s="62" t="s">
        <v>76</v>
      </c>
      <c r="C98" s="54">
        <f t="shared" ref="C98:L98" si="85">C65*C$71</f>
        <v>0.05533971808</v>
      </c>
      <c r="D98" s="54">
        <f t="shared" si="85"/>
        <v>0.02449433658</v>
      </c>
      <c r="E98" s="54">
        <f t="shared" si="85"/>
        <v>0.1261398436</v>
      </c>
      <c r="F98" s="54">
        <f t="shared" si="85"/>
        <v>0.05952972531</v>
      </c>
      <c r="G98" s="54">
        <f t="shared" si="85"/>
        <v>0.04422981788</v>
      </c>
      <c r="H98" s="54">
        <f t="shared" si="85"/>
        <v>0.02213588723</v>
      </c>
      <c r="I98" s="54">
        <f t="shared" si="85"/>
        <v>0.08937050878</v>
      </c>
      <c r="J98" s="54">
        <f t="shared" si="85"/>
        <v>0</v>
      </c>
      <c r="K98" s="54">
        <f t="shared" si="85"/>
        <v>0.002102909287</v>
      </c>
      <c r="L98" s="54">
        <f t="shared" si="85"/>
        <v>0.02817813177</v>
      </c>
      <c r="M98" s="63">
        <f t="shared" si="61"/>
        <v>0.4515208785</v>
      </c>
      <c r="N98" s="64">
        <f t="shared" si="62"/>
        <v>11</v>
      </c>
      <c r="O98" s="2" t="s">
        <v>76</v>
      </c>
    </row>
    <row r="99">
      <c r="A99" s="26"/>
      <c r="B99" s="65" t="s">
        <v>77</v>
      </c>
      <c r="C99" s="54">
        <f t="shared" ref="C99:L99" si="86">C66*C$71</f>
        <v>0.02421112666</v>
      </c>
      <c r="D99" s="54">
        <f t="shared" si="86"/>
        <v>0.02573954176</v>
      </c>
      <c r="E99" s="54">
        <f t="shared" si="86"/>
        <v>0.1695863944</v>
      </c>
      <c r="F99" s="54">
        <f t="shared" si="86"/>
        <v>0.1052245211</v>
      </c>
      <c r="G99" s="54">
        <f t="shared" si="86"/>
        <v>0.1197215807</v>
      </c>
      <c r="H99" s="54">
        <f t="shared" si="86"/>
        <v>0.007378629077</v>
      </c>
      <c r="I99" s="54">
        <f t="shared" si="86"/>
        <v>0.09027918695</v>
      </c>
      <c r="J99" s="54">
        <f t="shared" si="86"/>
        <v>0.02766985904</v>
      </c>
      <c r="K99" s="54">
        <f t="shared" si="86"/>
        <v>0.003265043367</v>
      </c>
      <c r="L99" s="54">
        <f t="shared" si="86"/>
        <v>0.00001683600243</v>
      </c>
      <c r="M99" s="63">
        <f t="shared" si="61"/>
        <v>0.5730927191</v>
      </c>
      <c r="N99" s="66">
        <f t="shared" si="62"/>
        <v>4</v>
      </c>
      <c r="O99" s="2" t="s">
        <v>77</v>
      </c>
    </row>
    <row r="137">
      <c r="B137" s="67"/>
      <c r="C137" s="68"/>
    </row>
    <row r="138">
      <c r="B138" s="67"/>
      <c r="C138" s="68"/>
    </row>
    <row r="139">
      <c r="B139" s="67"/>
      <c r="C139" s="68"/>
    </row>
    <row r="140">
      <c r="B140" s="67"/>
      <c r="C140" s="69"/>
    </row>
    <row r="141">
      <c r="B141" s="67"/>
      <c r="C141" s="69"/>
    </row>
    <row r="142">
      <c r="B142" s="67"/>
      <c r="C142" s="68"/>
    </row>
    <row r="143">
      <c r="B143" s="67"/>
      <c r="C143" s="68"/>
    </row>
  </sheetData>
  <mergeCells count="3">
    <mergeCell ref="A7:A32"/>
    <mergeCell ref="A41:A66"/>
    <mergeCell ref="A74:A99"/>
  </mergeCells>
  <conditionalFormatting sqref="N74:N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</cols>
  <sheetData>
    <row r="1">
      <c r="I1" s="2">
        <v>1.0</v>
      </c>
      <c r="J1" s="2" t="s">
        <v>32</v>
      </c>
    </row>
    <row r="2">
      <c r="B2" s="12" t="s">
        <v>33</v>
      </c>
      <c r="I2" s="2">
        <v>2.0</v>
      </c>
      <c r="J2" s="2" t="s">
        <v>34</v>
      </c>
    </row>
    <row r="3">
      <c r="B3" s="13" t="s">
        <v>35</v>
      </c>
      <c r="I3" s="2">
        <v>3.0</v>
      </c>
      <c r="J3" s="2" t="s">
        <v>36</v>
      </c>
    </row>
    <row r="4">
      <c r="I4" s="2">
        <v>4.0</v>
      </c>
      <c r="J4" s="2" t="s">
        <v>37</v>
      </c>
    </row>
    <row r="5">
      <c r="I5" s="2">
        <v>5.0</v>
      </c>
      <c r="J5" s="2" t="s">
        <v>38</v>
      </c>
    </row>
    <row r="6">
      <c r="B6" s="14" t="s">
        <v>39</v>
      </c>
      <c r="C6" s="15" t="s">
        <v>90</v>
      </c>
      <c r="D6" s="15" t="s">
        <v>40</v>
      </c>
      <c r="E6" s="15" t="s">
        <v>41</v>
      </c>
      <c r="F6" s="15" t="s">
        <v>42</v>
      </c>
      <c r="G6" s="15" t="s">
        <v>43</v>
      </c>
      <c r="H6" s="15" t="s">
        <v>44</v>
      </c>
      <c r="I6" s="15" t="s">
        <v>46</v>
      </c>
      <c r="J6" s="15" t="s">
        <v>47</v>
      </c>
      <c r="K6" s="15" t="s">
        <v>48</v>
      </c>
      <c r="L6" s="16" t="s">
        <v>49</v>
      </c>
      <c r="M6" s="17"/>
      <c r="P6" s="2" t="s">
        <v>50</v>
      </c>
    </row>
    <row r="7">
      <c r="A7" s="18" t="s">
        <v>51</v>
      </c>
      <c r="B7" s="19" t="s">
        <v>52</v>
      </c>
      <c r="C7" s="20">
        <v>4.0</v>
      </c>
      <c r="D7" s="20">
        <v>4.524444469</v>
      </c>
      <c r="E7" s="20">
        <v>7.295176265</v>
      </c>
      <c r="F7" s="21">
        <v>1411.1</v>
      </c>
      <c r="G7" s="20">
        <v>6.577267987</v>
      </c>
      <c r="H7" s="21">
        <v>5.0</v>
      </c>
      <c r="I7" s="21">
        <v>16.9528</v>
      </c>
      <c r="J7" s="21">
        <v>3.0</v>
      </c>
      <c r="K7" s="23">
        <v>0.274</v>
      </c>
      <c r="L7" s="24">
        <v>0.001920329</v>
      </c>
      <c r="M7" s="17"/>
      <c r="P7" s="2">
        <v>78.475408</v>
      </c>
    </row>
    <row r="8">
      <c r="B8" s="19" t="s">
        <v>53</v>
      </c>
      <c r="C8" s="20">
        <v>5.0</v>
      </c>
      <c r="D8" s="20">
        <v>4.567703707</v>
      </c>
      <c r="E8" s="20">
        <v>7.402548465</v>
      </c>
      <c r="F8" s="21">
        <v>1440.8</v>
      </c>
      <c r="G8" s="20">
        <v>5.801627385</v>
      </c>
      <c r="H8" s="21">
        <v>3.0</v>
      </c>
      <c r="I8" s="21">
        <v>0.0596</v>
      </c>
      <c r="J8" s="21">
        <v>4.0</v>
      </c>
      <c r="K8" s="23">
        <v>0.259</v>
      </c>
      <c r="L8" s="24">
        <v>0.0</v>
      </c>
      <c r="M8" s="17"/>
      <c r="P8" s="2">
        <v>58.341489</v>
      </c>
    </row>
    <row r="9">
      <c r="B9" s="19" t="s">
        <v>54</v>
      </c>
      <c r="C9" s="20">
        <v>2.0</v>
      </c>
      <c r="D9" s="20">
        <v>4.482404077</v>
      </c>
      <c r="E9" s="20">
        <v>12.8815501</v>
      </c>
      <c r="F9" s="21">
        <v>1428.7</v>
      </c>
      <c r="G9" s="20">
        <v>6.298719772</v>
      </c>
      <c r="H9" s="21">
        <v>1.0</v>
      </c>
      <c r="I9" s="21">
        <v>0.9231</v>
      </c>
      <c r="J9" s="21">
        <v>3.0</v>
      </c>
      <c r="K9" s="23">
        <v>0.153</v>
      </c>
      <c r="L9" s="24">
        <v>0.0</v>
      </c>
      <c r="M9" s="17"/>
      <c r="P9" s="2">
        <v>127.492321</v>
      </c>
    </row>
    <row r="10">
      <c r="B10" s="19" t="s">
        <v>55</v>
      </c>
      <c r="C10" s="20">
        <v>18.0</v>
      </c>
      <c r="D10" s="20">
        <v>4.658385483</v>
      </c>
      <c r="E10" s="20">
        <v>9.312506124</v>
      </c>
      <c r="F10" s="21">
        <v>1458.4</v>
      </c>
      <c r="G10" s="20">
        <v>4.636997478</v>
      </c>
      <c r="H10" s="21">
        <v>4.0</v>
      </c>
      <c r="I10" s="21">
        <v>0.0063</v>
      </c>
      <c r="J10" s="21">
        <v>4.0</v>
      </c>
      <c r="K10" s="23">
        <v>0.271</v>
      </c>
      <c r="L10" s="25">
        <v>2.38114E-5</v>
      </c>
      <c r="M10" s="17"/>
      <c r="P10" s="2">
        <v>221.316157</v>
      </c>
    </row>
    <row r="11">
      <c r="B11" s="19" t="s">
        <v>56</v>
      </c>
      <c r="C11" s="20">
        <v>32.0</v>
      </c>
      <c r="D11" s="20">
        <v>4.379773548</v>
      </c>
      <c r="E11" s="20">
        <v>11.02771931</v>
      </c>
      <c r="F11" s="21">
        <v>1352.5</v>
      </c>
      <c r="G11" s="20">
        <v>9.799539489</v>
      </c>
      <c r="H11" s="21">
        <v>5.0</v>
      </c>
      <c r="I11" s="21">
        <v>32.0794</v>
      </c>
      <c r="J11" s="21">
        <v>1.0</v>
      </c>
      <c r="K11" s="23">
        <v>0.16</v>
      </c>
      <c r="L11" s="24">
        <v>0.240993536</v>
      </c>
      <c r="M11" s="17"/>
      <c r="P11" s="2">
        <v>358.737482</v>
      </c>
    </row>
    <row r="12">
      <c r="B12" s="19" t="s">
        <v>57</v>
      </c>
      <c r="C12" s="20">
        <v>6.0</v>
      </c>
      <c r="D12" s="20">
        <v>4.766107807</v>
      </c>
      <c r="E12" s="20">
        <v>15.19849609</v>
      </c>
      <c r="F12" s="21">
        <v>1483.5</v>
      </c>
      <c r="G12" s="20">
        <v>4.043416278</v>
      </c>
      <c r="H12" s="21">
        <v>7.0</v>
      </c>
      <c r="I12" s="21">
        <v>41.444</v>
      </c>
      <c r="J12" s="21">
        <v>3.0</v>
      </c>
      <c r="K12" s="23">
        <v>0.182</v>
      </c>
      <c r="L12" s="25">
        <v>1.12025E-5</v>
      </c>
      <c r="M12" s="17"/>
      <c r="P12" s="2">
        <v>384.381245</v>
      </c>
    </row>
    <row r="13">
      <c r="B13" s="19" t="s">
        <v>58</v>
      </c>
      <c r="C13" s="20">
        <v>2.0</v>
      </c>
      <c r="D13" s="20">
        <v>4.553697027</v>
      </c>
      <c r="E13" s="20">
        <v>11.07157792</v>
      </c>
      <c r="F13" s="21">
        <v>1428.1</v>
      </c>
      <c r="G13" s="20">
        <v>4.622201048</v>
      </c>
      <c r="H13" s="21">
        <v>3.0</v>
      </c>
      <c r="I13" s="21">
        <v>0.0016</v>
      </c>
      <c r="J13" s="21">
        <v>3.0</v>
      </c>
      <c r="K13" s="23">
        <v>0.186</v>
      </c>
      <c r="L13" s="24">
        <v>0.0</v>
      </c>
      <c r="M13" s="17"/>
      <c r="P13" s="2">
        <v>69.031028</v>
      </c>
    </row>
    <row r="14">
      <c r="B14" s="19" t="s">
        <v>59</v>
      </c>
      <c r="C14" s="20">
        <v>9.0</v>
      </c>
      <c r="D14" s="20">
        <v>4.390227223</v>
      </c>
      <c r="E14" s="20">
        <v>10.87860206</v>
      </c>
      <c r="F14" s="21">
        <v>1409.6</v>
      </c>
      <c r="G14" s="20">
        <v>6.596448166</v>
      </c>
      <c r="H14" s="21">
        <v>2.0</v>
      </c>
      <c r="I14" s="21">
        <v>26.1017</v>
      </c>
      <c r="J14" s="21">
        <v>1.0</v>
      </c>
      <c r="K14" s="23">
        <v>0.206</v>
      </c>
      <c r="L14" s="24">
        <v>0.200346513</v>
      </c>
      <c r="M14" s="17"/>
      <c r="P14" s="2">
        <v>115.016114</v>
      </c>
    </row>
    <row r="15">
      <c r="B15" s="19" t="s">
        <v>60</v>
      </c>
      <c r="C15" s="20">
        <v>2.0</v>
      </c>
      <c r="D15" s="20">
        <v>4.813237102</v>
      </c>
      <c r="E15" s="20">
        <v>17.07484876</v>
      </c>
      <c r="F15" s="21">
        <v>1506.9</v>
      </c>
      <c r="G15" s="20">
        <v>3.835755723</v>
      </c>
      <c r="H15" s="21">
        <v>1.0</v>
      </c>
      <c r="I15" s="21">
        <v>0.0</v>
      </c>
      <c r="J15" s="21">
        <v>3.0</v>
      </c>
      <c r="K15" s="23">
        <v>0.32</v>
      </c>
      <c r="L15" s="24">
        <v>0.0</v>
      </c>
      <c r="M15" s="17"/>
      <c r="P15" s="2">
        <v>266.016554</v>
      </c>
    </row>
    <row r="16">
      <c r="B16" s="19" t="s">
        <v>61</v>
      </c>
      <c r="C16" s="20">
        <v>9.0</v>
      </c>
      <c r="D16" s="20">
        <v>4.443061217</v>
      </c>
      <c r="E16" s="20">
        <v>10.39369804</v>
      </c>
      <c r="F16" s="21">
        <v>1407.4</v>
      </c>
      <c r="G16" s="20">
        <v>6.398490566</v>
      </c>
      <c r="H16" s="21">
        <v>1.0</v>
      </c>
      <c r="I16" s="21">
        <v>27.3969</v>
      </c>
      <c r="J16" s="21">
        <v>3.0</v>
      </c>
      <c r="K16" s="23">
        <v>0.235</v>
      </c>
      <c r="L16" s="24">
        <v>0.0</v>
      </c>
      <c r="M16" s="17"/>
      <c r="P16" s="2">
        <v>132.219759</v>
      </c>
    </row>
    <row r="17">
      <c r="B17" s="19" t="s">
        <v>62</v>
      </c>
      <c r="C17" s="20">
        <v>3.0</v>
      </c>
      <c r="D17" s="20">
        <v>4.725628225</v>
      </c>
      <c r="E17" s="20">
        <v>12.91332957</v>
      </c>
      <c r="F17" s="21">
        <v>1483.0</v>
      </c>
      <c r="G17" s="20">
        <v>5.202136004</v>
      </c>
      <c r="H17" s="21">
        <v>4.0</v>
      </c>
      <c r="I17" s="21">
        <v>54.3211</v>
      </c>
      <c r="J17" s="21">
        <v>2.0</v>
      </c>
      <c r="K17" s="23">
        <v>0.189</v>
      </c>
      <c r="L17" s="24">
        <v>0.0</v>
      </c>
      <c r="M17" s="17"/>
      <c r="P17" s="2">
        <v>276.224599</v>
      </c>
    </row>
    <row r="18">
      <c r="B18" s="19" t="s">
        <v>63</v>
      </c>
      <c r="C18" s="20">
        <v>15.0</v>
      </c>
      <c r="D18" s="20">
        <v>4.878430632</v>
      </c>
      <c r="E18" s="20">
        <v>11.3861346</v>
      </c>
      <c r="F18" s="21">
        <v>1509.0</v>
      </c>
      <c r="G18" s="20">
        <v>2.416502595</v>
      </c>
      <c r="H18" s="21">
        <v>25.0</v>
      </c>
      <c r="I18" s="21">
        <v>91.1747</v>
      </c>
      <c r="J18" s="21">
        <v>2.0</v>
      </c>
      <c r="K18" s="23">
        <v>0.35</v>
      </c>
      <c r="L18" s="24">
        <v>0.0</v>
      </c>
      <c r="M18" s="17"/>
      <c r="P18" s="2">
        <v>279.364232</v>
      </c>
    </row>
    <row r="19">
      <c r="B19" s="19" t="s">
        <v>64</v>
      </c>
      <c r="C19" s="20">
        <v>1.0</v>
      </c>
      <c r="D19" s="20">
        <v>4.524547722</v>
      </c>
      <c r="E19" s="20">
        <v>11.32247037</v>
      </c>
      <c r="F19" s="21">
        <v>1461.5</v>
      </c>
      <c r="G19" s="20">
        <v>8.561056106</v>
      </c>
      <c r="H19" s="21">
        <v>0.0</v>
      </c>
      <c r="I19" s="21">
        <v>0.0</v>
      </c>
      <c r="J19" s="21">
        <v>4.0</v>
      </c>
      <c r="K19" s="23">
        <v>0.272</v>
      </c>
      <c r="L19" s="24">
        <v>0.0</v>
      </c>
      <c r="M19" s="17"/>
      <c r="P19" s="2">
        <v>152.805334</v>
      </c>
    </row>
    <row r="20">
      <c r="B20" s="19" t="s">
        <v>65</v>
      </c>
      <c r="C20" s="20">
        <v>10.0</v>
      </c>
      <c r="D20" s="20">
        <v>4.514065182</v>
      </c>
      <c r="E20" s="20">
        <v>8.632957435</v>
      </c>
      <c r="F20" s="21">
        <v>1402.2</v>
      </c>
      <c r="G20" s="20">
        <v>5.46181182</v>
      </c>
      <c r="H20" s="21">
        <v>4.0</v>
      </c>
      <c r="I20" s="21">
        <v>55.4946</v>
      </c>
      <c r="J20" s="21">
        <v>1.0</v>
      </c>
      <c r="K20" s="23">
        <v>0.15</v>
      </c>
      <c r="L20" s="24">
        <v>0.052814505</v>
      </c>
      <c r="M20" s="17"/>
      <c r="P20" s="2">
        <v>303.553555</v>
      </c>
    </row>
    <row r="21">
      <c r="B21" s="19" t="s">
        <v>66</v>
      </c>
      <c r="C21" s="20">
        <v>23.0</v>
      </c>
      <c r="D21" s="20">
        <v>4.692250679</v>
      </c>
      <c r="E21" s="20">
        <v>12.55400934</v>
      </c>
      <c r="F21" s="21">
        <v>1487.9</v>
      </c>
      <c r="G21" s="20">
        <v>3.896998834</v>
      </c>
      <c r="H21" s="21">
        <v>1.0</v>
      </c>
      <c r="I21" s="21">
        <v>17.3001</v>
      </c>
      <c r="J21" s="21">
        <v>3.0</v>
      </c>
      <c r="K21" s="23">
        <v>0.518</v>
      </c>
      <c r="L21" s="24">
        <v>6.8503E-4</v>
      </c>
      <c r="M21" s="17"/>
      <c r="P21" s="2">
        <v>227.741077</v>
      </c>
    </row>
    <row r="22">
      <c r="B22" s="19" t="s">
        <v>67</v>
      </c>
      <c r="C22" s="20">
        <v>3.0</v>
      </c>
      <c r="D22" s="20">
        <v>4.814700663</v>
      </c>
      <c r="E22" s="20">
        <v>11.41460782</v>
      </c>
      <c r="F22" s="21">
        <v>1502.4</v>
      </c>
      <c r="G22" s="20">
        <v>3.642572113</v>
      </c>
      <c r="H22" s="21">
        <v>30.0</v>
      </c>
      <c r="I22" s="21">
        <v>1.1338</v>
      </c>
      <c r="J22" s="21">
        <v>2.0</v>
      </c>
      <c r="K22" s="23">
        <v>0.205</v>
      </c>
      <c r="L22" s="24">
        <v>0.0</v>
      </c>
      <c r="M22" s="17"/>
      <c r="P22" s="2">
        <v>292.5947258</v>
      </c>
    </row>
    <row r="23">
      <c r="B23" s="19" t="s">
        <v>68</v>
      </c>
      <c r="C23" s="20">
        <v>14.0</v>
      </c>
      <c r="D23" s="20">
        <v>4.644659285</v>
      </c>
      <c r="E23" s="20">
        <v>12.89209504</v>
      </c>
      <c r="F23" s="21">
        <v>1479.8</v>
      </c>
      <c r="G23" s="20">
        <v>3.041138948</v>
      </c>
      <c r="H23" s="21">
        <v>4.0</v>
      </c>
      <c r="I23" s="21">
        <v>15.3</v>
      </c>
      <c r="J23" s="21">
        <v>3.0</v>
      </c>
      <c r="K23" s="23">
        <v>0.284</v>
      </c>
      <c r="L23" s="24">
        <v>6.64846E-4</v>
      </c>
      <c r="M23" s="17"/>
      <c r="P23" s="2">
        <v>178.912019</v>
      </c>
    </row>
    <row r="24">
      <c r="B24" s="19" t="s">
        <v>69</v>
      </c>
      <c r="C24" s="20">
        <v>0.0</v>
      </c>
      <c r="D24" s="20">
        <v>0.0</v>
      </c>
      <c r="E24" s="20">
        <v>8.780939579</v>
      </c>
      <c r="F24" s="21">
        <v>1494.9</v>
      </c>
      <c r="G24" s="20">
        <v>5.0</v>
      </c>
      <c r="H24" s="21">
        <v>0.0</v>
      </c>
      <c r="I24" s="21">
        <v>0.0</v>
      </c>
      <c r="J24" s="21">
        <v>4.0</v>
      </c>
      <c r="K24" s="23">
        <v>0.383</v>
      </c>
      <c r="L24" s="24">
        <v>0.0</v>
      </c>
      <c r="M24" s="17"/>
      <c r="P24" s="2">
        <v>0.040113</v>
      </c>
    </row>
    <row r="25">
      <c r="B25" s="19" t="s">
        <v>70</v>
      </c>
      <c r="C25" s="20">
        <v>13.0</v>
      </c>
      <c r="D25" s="20">
        <v>4.72621662</v>
      </c>
      <c r="E25" s="20">
        <v>8.8180346</v>
      </c>
      <c r="F25" s="21">
        <v>1471.2</v>
      </c>
      <c r="G25" s="20">
        <v>4.085095217</v>
      </c>
      <c r="H25" s="21">
        <v>1.0</v>
      </c>
      <c r="I25" s="21">
        <v>2.5309</v>
      </c>
      <c r="J25" s="21">
        <v>3.0</v>
      </c>
      <c r="K25" s="23">
        <v>0.331</v>
      </c>
      <c r="L25" s="25">
        <v>2.65475E-5</v>
      </c>
      <c r="M25" s="17"/>
      <c r="P25" s="2">
        <v>218.657696</v>
      </c>
    </row>
    <row r="26">
      <c r="B26" s="19" t="s">
        <v>71</v>
      </c>
      <c r="C26" s="20">
        <v>7.0</v>
      </c>
      <c r="D26" s="20">
        <v>4.47514835</v>
      </c>
      <c r="E26" s="20">
        <v>11.53640844</v>
      </c>
      <c r="F26" s="21">
        <v>1451.7</v>
      </c>
      <c r="G26" s="20">
        <v>5.280348193</v>
      </c>
      <c r="H26" s="21">
        <v>7.0</v>
      </c>
      <c r="I26" s="21">
        <v>35.7323</v>
      </c>
      <c r="J26" s="21">
        <v>2.0</v>
      </c>
      <c r="K26" s="23">
        <v>0.178</v>
      </c>
      <c r="L26" s="25">
        <v>0.035420322</v>
      </c>
      <c r="M26" s="17"/>
      <c r="P26" s="2">
        <v>313.819425</v>
      </c>
    </row>
    <row r="27">
      <c r="B27" s="19" t="s">
        <v>72</v>
      </c>
      <c r="C27" s="20">
        <v>5.0</v>
      </c>
      <c r="D27" s="20">
        <v>4.592892895</v>
      </c>
      <c r="E27" s="20">
        <v>7.728374943</v>
      </c>
      <c r="F27" s="21">
        <v>1472.8</v>
      </c>
      <c r="G27" s="20">
        <v>5.659092169</v>
      </c>
      <c r="H27" s="21">
        <v>0.0</v>
      </c>
      <c r="I27" s="21">
        <v>20.6907</v>
      </c>
      <c r="J27" s="21">
        <v>2.0</v>
      </c>
      <c r="K27" s="23">
        <v>0.156</v>
      </c>
      <c r="L27" s="24">
        <v>5.35109E-4</v>
      </c>
      <c r="M27" s="17"/>
      <c r="P27" s="2">
        <v>300.274991</v>
      </c>
    </row>
    <row r="28">
      <c r="B28" s="19" t="s">
        <v>73</v>
      </c>
      <c r="C28" s="20">
        <v>6.0</v>
      </c>
      <c r="D28" s="20">
        <v>4.529469988</v>
      </c>
      <c r="E28" s="20">
        <v>11.03538354</v>
      </c>
      <c r="F28" s="21">
        <v>1462.6</v>
      </c>
      <c r="G28" s="20">
        <v>4.874312242</v>
      </c>
      <c r="H28" s="21">
        <v>0.0</v>
      </c>
      <c r="I28" s="21">
        <v>36.751</v>
      </c>
      <c r="J28" s="21">
        <v>3.0</v>
      </c>
      <c r="K28" s="23">
        <v>0.213</v>
      </c>
      <c r="L28" s="25">
        <v>2.72946E-5</v>
      </c>
      <c r="M28" s="17"/>
      <c r="P28" s="2">
        <v>193.346548</v>
      </c>
    </row>
    <row r="29">
      <c r="B29" s="19" t="s">
        <v>74</v>
      </c>
      <c r="C29" s="20">
        <v>16.0</v>
      </c>
      <c r="D29" s="20">
        <v>4.435180634</v>
      </c>
      <c r="E29" s="20">
        <v>13.35270719</v>
      </c>
      <c r="F29" s="21">
        <v>1384.5</v>
      </c>
      <c r="G29" s="20">
        <v>6.40853142</v>
      </c>
      <c r="H29" s="21">
        <v>1.0</v>
      </c>
      <c r="I29" s="21">
        <v>74.1196</v>
      </c>
      <c r="J29" s="21">
        <v>2.0</v>
      </c>
      <c r="K29" s="23">
        <v>0.159</v>
      </c>
      <c r="L29" s="25">
        <v>0.045692473</v>
      </c>
      <c r="M29" s="17"/>
      <c r="P29" s="2">
        <v>331.905612</v>
      </c>
    </row>
    <row r="30">
      <c r="B30" s="19" t="s">
        <v>75</v>
      </c>
      <c r="C30" s="20">
        <v>17.0</v>
      </c>
      <c r="D30" s="20">
        <v>4.584858885</v>
      </c>
      <c r="E30" s="20">
        <v>9.922982165</v>
      </c>
      <c r="F30" s="21">
        <v>1465.0</v>
      </c>
      <c r="G30" s="20">
        <v>3.832630772</v>
      </c>
      <c r="H30" s="21">
        <v>2.0</v>
      </c>
      <c r="I30" s="21">
        <v>37.4076</v>
      </c>
      <c r="J30" s="21">
        <v>3.0</v>
      </c>
      <c r="K30" s="23">
        <v>0.231</v>
      </c>
      <c r="L30" s="25">
        <v>2.87802E-5</v>
      </c>
      <c r="M30" s="17"/>
      <c r="P30" s="2">
        <v>346.231208</v>
      </c>
    </row>
    <row r="31">
      <c r="B31" s="19" t="s">
        <v>76</v>
      </c>
      <c r="C31" s="20">
        <v>16.0</v>
      </c>
      <c r="D31" s="20">
        <v>4.426176611</v>
      </c>
      <c r="E31" s="20">
        <v>11.8539217</v>
      </c>
      <c r="F31" s="21">
        <v>1427.8</v>
      </c>
      <c r="G31" s="20">
        <v>7.401813981</v>
      </c>
      <c r="H31" s="21">
        <v>12.0</v>
      </c>
      <c r="I31" s="21">
        <v>48.4483</v>
      </c>
      <c r="J31" s="21">
        <v>1.0</v>
      </c>
      <c r="K31" s="23">
        <v>0.188</v>
      </c>
      <c r="L31" s="25">
        <v>0.509184592</v>
      </c>
      <c r="M31" s="17"/>
      <c r="P31" s="2">
        <v>193.280254</v>
      </c>
    </row>
    <row r="32">
      <c r="A32" s="26"/>
      <c r="B32" s="27" t="s">
        <v>77</v>
      </c>
      <c r="C32" s="20">
        <v>7.0</v>
      </c>
      <c r="D32" s="28">
        <v>4.651187727</v>
      </c>
      <c r="E32" s="28">
        <v>13.42409778</v>
      </c>
      <c r="F32" s="29">
        <v>1485.6</v>
      </c>
      <c r="G32" s="28">
        <v>3.309359296</v>
      </c>
      <c r="H32" s="29">
        <v>4.0</v>
      </c>
      <c r="I32" s="29">
        <v>48.9409</v>
      </c>
      <c r="J32" s="29">
        <v>3.0</v>
      </c>
      <c r="K32" s="31">
        <v>0.209</v>
      </c>
      <c r="L32" s="32">
        <v>3.0423E-4</v>
      </c>
      <c r="M32" s="17"/>
      <c r="P32" s="2">
        <v>263.816626</v>
      </c>
    </row>
    <row r="3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33"/>
      <c r="M33" s="17"/>
    </row>
    <row r="34">
      <c r="B34" s="34" t="s">
        <v>78</v>
      </c>
      <c r="C34" s="35">
        <v>1.0</v>
      </c>
      <c r="D34" s="36">
        <v>1.0</v>
      </c>
      <c r="E34" s="36">
        <v>1.0</v>
      </c>
      <c r="F34" s="36">
        <v>1.0</v>
      </c>
      <c r="G34" s="36">
        <v>0.0</v>
      </c>
      <c r="H34" s="36">
        <v>1.0</v>
      </c>
      <c r="I34" s="36">
        <v>1.0</v>
      </c>
      <c r="J34" s="36">
        <v>1.0</v>
      </c>
      <c r="K34" s="36">
        <v>1.0</v>
      </c>
      <c r="L34" s="37">
        <v>1.0</v>
      </c>
      <c r="M34" s="17"/>
    </row>
    <row r="35">
      <c r="B35" s="38" t="s">
        <v>79</v>
      </c>
      <c r="C35" s="39">
        <f>IF(C34=1, MAX(C7:C32), min(C7:C32))</f>
        <v>32</v>
      </c>
      <c r="D35" s="21">
        <v>8.173</v>
      </c>
      <c r="E35" s="39">
        <f t="shared" ref="E35:L35" si="1">IF(E34=1, MAX(E7:E32), min(E7:E32))</f>
        <v>17.07484876</v>
      </c>
      <c r="F35" s="40">
        <f t="shared" si="1"/>
        <v>1509</v>
      </c>
      <c r="G35" s="39">
        <f t="shared" si="1"/>
        <v>2.416502595</v>
      </c>
      <c r="H35" s="40">
        <f t="shared" si="1"/>
        <v>30</v>
      </c>
      <c r="I35" s="40">
        <f t="shared" si="1"/>
        <v>91.1747</v>
      </c>
      <c r="J35" s="40">
        <f t="shared" si="1"/>
        <v>4</v>
      </c>
      <c r="K35" s="41">
        <f t="shared" si="1"/>
        <v>0.518</v>
      </c>
      <c r="L35" s="42">
        <f t="shared" si="1"/>
        <v>0.509184592</v>
      </c>
      <c r="M35" s="17"/>
    </row>
    <row r="36">
      <c r="B36" s="38" t="s">
        <v>80</v>
      </c>
      <c r="C36" s="43">
        <f>IF(C34=1, Min(C7:C32), MAX(C7:C32))</f>
        <v>0</v>
      </c>
      <c r="D36" s="44">
        <v>0.0</v>
      </c>
      <c r="E36" s="43">
        <f t="shared" ref="E36:L36" si="2">IF(E34=1, Min(E7:E32), MAX(E7:E32))</f>
        <v>7.295176265</v>
      </c>
      <c r="F36" s="45">
        <f t="shared" si="2"/>
        <v>1352.5</v>
      </c>
      <c r="G36" s="43">
        <f t="shared" si="2"/>
        <v>9.799539489</v>
      </c>
      <c r="H36" s="45">
        <f t="shared" si="2"/>
        <v>0</v>
      </c>
      <c r="I36" s="45">
        <f t="shared" si="2"/>
        <v>0</v>
      </c>
      <c r="J36" s="45">
        <f t="shared" si="2"/>
        <v>1</v>
      </c>
      <c r="K36" s="47">
        <f t="shared" si="2"/>
        <v>0.15</v>
      </c>
      <c r="L36" s="48">
        <f t="shared" si="2"/>
        <v>0</v>
      </c>
      <c r="M36" s="17"/>
    </row>
    <row r="37">
      <c r="B37" s="49" t="s">
        <v>81</v>
      </c>
      <c r="C37" s="50">
        <f t="shared" ref="C37:L37" si="3">ABS(C35-C36)</f>
        <v>32</v>
      </c>
      <c r="D37" s="50">
        <f t="shared" si="3"/>
        <v>8.173</v>
      </c>
      <c r="E37" s="50">
        <f t="shared" si="3"/>
        <v>9.779672495</v>
      </c>
      <c r="F37" s="50">
        <f t="shared" si="3"/>
        <v>156.5</v>
      </c>
      <c r="G37" s="50">
        <f t="shared" si="3"/>
        <v>7.383036894</v>
      </c>
      <c r="H37" s="50">
        <f t="shared" si="3"/>
        <v>30</v>
      </c>
      <c r="I37" s="50">
        <f t="shared" si="3"/>
        <v>91.1747</v>
      </c>
      <c r="J37" s="50">
        <f t="shared" si="3"/>
        <v>3</v>
      </c>
      <c r="K37" s="50">
        <f t="shared" si="3"/>
        <v>0.368</v>
      </c>
      <c r="L37" s="51">
        <f t="shared" si="3"/>
        <v>0.509184592</v>
      </c>
      <c r="M37" s="17"/>
    </row>
    <row r="38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>
      <c r="B40" s="14" t="s">
        <v>82</v>
      </c>
      <c r="C40" s="15" t="s">
        <v>90</v>
      </c>
      <c r="D40" s="15" t="s">
        <v>40</v>
      </c>
      <c r="E40" s="15" t="s">
        <v>41</v>
      </c>
      <c r="F40" s="15" t="s">
        <v>42</v>
      </c>
      <c r="G40" s="15" t="s">
        <v>43</v>
      </c>
      <c r="H40" s="15" t="s">
        <v>44</v>
      </c>
      <c r="I40" s="15" t="s">
        <v>46</v>
      </c>
      <c r="J40" s="15" t="s">
        <v>47</v>
      </c>
      <c r="K40" s="15" t="s">
        <v>48</v>
      </c>
      <c r="L40" s="16" t="s">
        <v>49</v>
      </c>
      <c r="M40" s="17"/>
    </row>
    <row r="41">
      <c r="A41" s="52" t="s">
        <v>51</v>
      </c>
      <c r="B41" s="53" t="s">
        <v>52</v>
      </c>
      <c r="C41" s="54">
        <f t="shared" ref="C41:L41" si="4">(C7-C$36)/(C$37)</f>
        <v>0.125</v>
      </c>
      <c r="D41" s="54">
        <f t="shared" si="4"/>
        <v>0.5535842982</v>
      </c>
      <c r="E41" s="54">
        <f t="shared" si="4"/>
        <v>0</v>
      </c>
      <c r="F41" s="54">
        <f t="shared" si="4"/>
        <v>0.3744408946</v>
      </c>
      <c r="G41" s="54">
        <f t="shared" si="4"/>
        <v>-0.4364425572</v>
      </c>
      <c r="H41" s="54">
        <f t="shared" si="4"/>
        <v>0.1666666667</v>
      </c>
      <c r="I41" s="54">
        <f t="shared" si="4"/>
        <v>0.1859375463</v>
      </c>
      <c r="J41" s="54">
        <f t="shared" si="4"/>
        <v>0.6666666667</v>
      </c>
      <c r="K41" s="54">
        <f t="shared" si="4"/>
        <v>0.3369565217</v>
      </c>
      <c r="L41" s="54">
        <f t="shared" si="4"/>
        <v>0.003771380812</v>
      </c>
      <c r="M41" s="17"/>
    </row>
    <row r="42">
      <c r="B42" s="53" t="s">
        <v>53</v>
      </c>
      <c r="C42" s="54">
        <f t="shared" ref="C42:L42" si="5">(C8-C$36)/(C$37)</f>
        <v>0.15625</v>
      </c>
      <c r="D42" s="54">
        <f t="shared" si="5"/>
        <v>0.558877243</v>
      </c>
      <c r="E42" s="54">
        <f t="shared" si="5"/>
        <v>0.01097912022</v>
      </c>
      <c r="F42" s="54">
        <f t="shared" si="5"/>
        <v>0.5642172524</v>
      </c>
      <c r="G42" s="54">
        <f t="shared" si="5"/>
        <v>-0.5414996784</v>
      </c>
      <c r="H42" s="54">
        <f t="shared" si="5"/>
        <v>0.1</v>
      </c>
      <c r="I42" s="54">
        <f t="shared" si="5"/>
        <v>0.0006536901136</v>
      </c>
      <c r="J42" s="54">
        <f t="shared" si="5"/>
        <v>1</v>
      </c>
      <c r="K42" s="54">
        <f t="shared" si="5"/>
        <v>0.2961956522</v>
      </c>
      <c r="L42" s="54">
        <f t="shared" si="5"/>
        <v>0</v>
      </c>
      <c r="M42" s="17"/>
    </row>
    <row r="43">
      <c r="B43" s="53" t="s">
        <v>54</v>
      </c>
      <c r="C43" s="54">
        <f t="shared" ref="C43:L43" si="6">(C9-C$36)/(C$37)</f>
        <v>0.0625</v>
      </c>
      <c r="D43" s="54">
        <f t="shared" si="6"/>
        <v>0.5484404842</v>
      </c>
      <c r="E43" s="54">
        <f t="shared" si="6"/>
        <v>0.5712229973</v>
      </c>
      <c r="F43" s="54">
        <f t="shared" si="6"/>
        <v>0.4869009585</v>
      </c>
      <c r="G43" s="54">
        <f t="shared" si="6"/>
        <v>-0.4741706925</v>
      </c>
      <c r="H43" s="54">
        <f t="shared" si="6"/>
        <v>0.03333333333</v>
      </c>
      <c r="I43" s="54">
        <f t="shared" si="6"/>
        <v>0.01012451919</v>
      </c>
      <c r="J43" s="54">
        <f t="shared" si="6"/>
        <v>0.6666666667</v>
      </c>
      <c r="K43" s="54">
        <f t="shared" si="6"/>
        <v>0.008152173913</v>
      </c>
      <c r="L43" s="54">
        <f t="shared" si="6"/>
        <v>0</v>
      </c>
      <c r="M43" s="17"/>
    </row>
    <row r="44">
      <c r="B44" s="53" t="s">
        <v>55</v>
      </c>
      <c r="C44" s="54">
        <f t="shared" ref="C44:L44" si="7">(C10-C$36)/(C$37)</f>
        <v>0.5625</v>
      </c>
      <c r="D44" s="54">
        <f t="shared" si="7"/>
        <v>0.5699725294</v>
      </c>
      <c r="E44" s="54">
        <f t="shared" si="7"/>
        <v>0.2062778544</v>
      </c>
      <c r="F44" s="54">
        <f t="shared" si="7"/>
        <v>0.6766773163</v>
      </c>
      <c r="G44" s="54">
        <f t="shared" si="7"/>
        <v>-0.6992436967</v>
      </c>
      <c r="H44" s="54">
        <f t="shared" si="7"/>
        <v>0.1333333333</v>
      </c>
      <c r="I44" s="54">
        <f t="shared" si="7"/>
        <v>0.00006909811603</v>
      </c>
      <c r="J44" s="54">
        <f t="shared" si="7"/>
        <v>1</v>
      </c>
      <c r="K44" s="54">
        <f t="shared" si="7"/>
        <v>0.3288043478</v>
      </c>
      <c r="L44" s="54">
        <f t="shared" si="7"/>
        <v>0.00004676378738</v>
      </c>
      <c r="M44" s="17"/>
    </row>
    <row r="45">
      <c r="B45" s="53" t="s">
        <v>56</v>
      </c>
      <c r="C45" s="54">
        <f t="shared" ref="C45:L45" si="8">(C11-C$36)/(C$37)</f>
        <v>1</v>
      </c>
      <c r="D45" s="54">
        <f t="shared" si="8"/>
        <v>0.5358832189</v>
      </c>
      <c r="E45" s="54">
        <f t="shared" si="8"/>
        <v>0.3816633989</v>
      </c>
      <c r="F45" s="54">
        <f t="shared" si="8"/>
        <v>0</v>
      </c>
      <c r="G45" s="54">
        <f t="shared" si="8"/>
        <v>0</v>
      </c>
      <c r="H45" s="54">
        <f t="shared" si="8"/>
        <v>0.1666666667</v>
      </c>
      <c r="I45" s="54">
        <f t="shared" si="8"/>
        <v>0.3518454133</v>
      </c>
      <c r="J45" s="54">
        <f t="shared" si="8"/>
        <v>0</v>
      </c>
      <c r="K45" s="54">
        <f t="shared" si="8"/>
        <v>0.02717391304</v>
      </c>
      <c r="L45" s="54">
        <f t="shared" si="8"/>
        <v>0.4732930646</v>
      </c>
      <c r="M45" s="17"/>
    </row>
    <row r="46">
      <c r="B46" s="53" t="s">
        <v>57</v>
      </c>
      <c r="C46" s="54">
        <f t="shared" ref="C46:L46" si="9">(C12-C$36)/(C$37)</f>
        <v>0.1875</v>
      </c>
      <c r="D46" s="54">
        <f t="shared" si="9"/>
        <v>0.5831527966</v>
      </c>
      <c r="E46" s="54">
        <f t="shared" si="9"/>
        <v>0.8081374738</v>
      </c>
      <c r="F46" s="54">
        <f t="shared" si="9"/>
        <v>0.8370607029</v>
      </c>
      <c r="G46" s="54">
        <f t="shared" si="9"/>
        <v>-0.7796416696</v>
      </c>
      <c r="H46" s="54">
        <f t="shared" si="9"/>
        <v>0.2333333333</v>
      </c>
      <c r="I46" s="54">
        <f t="shared" si="9"/>
        <v>0.454555924</v>
      </c>
      <c r="J46" s="54">
        <f t="shared" si="9"/>
        <v>0.6666666667</v>
      </c>
      <c r="K46" s="54">
        <f t="shared" si="9"/>
        <v>0.08695652174</v>
      </c>
      <c r="L46" s="54">
        <f t="shared" si="9"/>
        <v>0.00002200086212</v>
      </c>
      <c r="M46" s="17"/>
    </row>
    <row r="47">
      <c r="B47" s="53" t="s">
        <v>58</v>
      </c>
      <c r="C47" s="54">
        <f t="shared" ref="C47:L47" si="10">(C13-C$36)/(C$37)</f>
        <v>0.0625</v>
      </c>
      <c r="D47" s="54">
        <f t="shared" si="10"/>
        <v>0.5571634684</v>
      </c>
      <c r="E47" s="54">
        <f t="shared" si="10"/>
        <v>0.3861480696</v>
      </c>
      <c r="F47" s="54">
        <f t="shared" si="10"/>
        <v>0.4830670927</v>
      </c>
      <c r="G47" s="54">
        <f t="shared" si="10"/>
        <v>-0.7012478084</v>
      </c>
      <c r="H47" s="54">
        <f t="shared" si="10"/>
        <v>0.1</v>
      </c>
      <c r="I47" s="54">
        <f t="shared" si="10"/>
        <v>0.00001754872788</v>
      </c>
      <c r="J47" s="54">
        <f t="shared" si="10"/>
        <v>0.6666666667</v>
      </c>
      <c r="K47" s="54">
        <f t="shared" si="10"/>
        <v>0.09782608696</v>
      </c>
      <c r="L47" s="54">
        <f t="shared" si="10"/>
        <v>0</v>
      </c>
      <c r="M47" s="17"/>
    </row>
    <row r="48">
      <c r="B48" s="53" t="s">
        <v>59</v>
      </c>
      <c r="C48" s="54">
        <f t="shared" ref="C48:L48" si="11">(C14-C$36)/(C$37)</f>
        <v>0.28125</v>
      </c>
      <c r="D48" s="54">
        <f t="shared" si="11"/>
        <v>0.5371622688</v>
      </c>
      <c r="E48" s="54">
        <f t="shared" si="11"/>
        <v>0.3664157258</v>
      </c>
      <c r="F48" s="54">
        <f t="shared" si="11"/>
        <v>0.36485623</v>
      </c>
      <c r="G48" s="54">
        <f t="shared" si="11"/>
        <v>-0.433844686</v>
      </c>
      <c r="H48" s="54">
        <f t="shared" si="11"/>
        <v>0.06666666667</v>
      </c>
      <c r="I48" s="54">
        <f t="shared" si="11"/>
        <v>0.2862822691</v>
      </c>
      <c r="J48" s="54">
        <f t="shared" si="11"/>
        <v>0</v>
      </c>
      <c r="K48" s="54">
        <f t="shared" si="11"/>
        <v>0.152173913</v>
      </c>
      <c r="L48" s="54">
        <f t="shared" si="11"/>
        <v>0.3934653879</v>
      </c>
      <c r="M48" s="17"/>
    </row>
    <row r="49">
      <c r="B49" s="53" t="s">
        <v>60</v>
      </c>
      <c r="C49" s="54">
        <f t="shared" ref="C49:L49" si="12">(C15-C$36)/(C$37)</f>
        <v>0.0625</v>
      </c>
      <c r="D49" s="54">
        <f t="shared" si="12"/>
        <v>0.5889192588</v>
      </c>
      <c r="E49" s="54">
        <f t="shared" si="12"/>
        <v>1</v>
      </c>
      <c r="F49" s="54">
        <f t="shared" si="12"/>
        <v>0.9865814696</v>
      </c>
      <c r="G49" s="54">
        <f t="shared" si="12"/>
        <v>-0.807768382</v>
      </c>
      <c r="H49" s="54">
        <f t="shared" si="12"/>
        <v>0.03333333333</v>
      </c>
      <c r="I49" s="54">
        <f t="shared" si="12"/>
        <v>0</v>
      </c>
      <c r="J49" s="54">
        <f t="shared" si="12"/>
        <v>0.6666666667</v>
      </c>
      <c r="K49" s="54">
        <f t="shared" si="12"/>
        <v>0.4619565217</v>
      </c>
      <c r="L49" s="54">
        <f t="shared" si="12"/>
        <v>0</v>
      </c>
      <c r="M49" s="17"/>
    </row>
    <row r="50">
      <c r="B50" s="53" t="s">
        <v>61</v>
      </c>
      <c r="C50" s="54">
        <f t="shared" ref="C50:L50" si="13">(C16-C$36)/(C$37)</f>
        <v>0.28125</v>
      </c>
      <c r="D50" s="54">
        <f t="shared" si="13"/>
        <v>0.5436267242</v>
      </c>
      <c r="E50" s="54">
        <f t="shared" si="13"/>
        <v>0.3168328772</v>
      </c>
      <c r="F50" s="54">
        <f t="shared" si="13"/>
        <v>0.350798722</v>
      </c>
      <c r="G50" s="54">
        <f t="shared" si="13"/>
        <v>-0.4606571756</v>
      </c>
      <c r="H50" s="54">
        <f t="shared" si="13"/>
        <v>0.03333333333</v>
      </c>
      <c r="I50" s="54">
        <f t="shared" si="13"/>
        <v>0.3004879643</v>
      </c>
      <c r="J50" s="54">
        <f t="shared" si="13"/>
        <v>0.6666666667</v>
      </c>
      <c r="K50" s="54">
        <f t="shared" si="13"/>
        <v>0.2309782609</v>
      </c>
      <c r="L50" s="54">
        <f t="shared" si="13"/>
        <v>0</v>
      </c>
      <c r="M50" s="17"/>
    </row>
    <row r="51">
      <c r="B51" s="53" t="s">
        <v>62</v>
      </c>
      <c r="C51" s="54">
        <f t="shared" ref="C51:L51" si="14">(C17-C$36)/(C$37)</f>
        <v>0.09375</v>
      </c>
      <c r="D51" s="54">
        <f t="shared" si="14"/>
        <v>0.5781999541</v>
      </c>
      <c r="E51" s="54">
        <f t="shared" si="14"/>
        <v>0.5744725407</v>
      </c>
      <c r="F51" s="54">
        <f t="shared" si="14"/>
        <v>0.8338658147</v>
      </c>
      <c r="G51" s="54">
        <f t="shared" si="14"/>
        <v>-0.6226981594</v>
      </c>
      <c r="H51" s="54">
        <f t="shared" si="14"/>
        <v>0.1333333333</v>
      </c>
      <c r="I51" s="54">
        <f t="shared" si="14"/>
        <v>0.5957913763</v>
      </c>
      <c r="J51" s="54">
        <f t="shared" si="14"/>
        <v>0.3333333333</v>
      </c>
      <c r="K51" s="54">
        <f t="shared" si="14"/>
        <v>0.1059782609</v>
      </c>
      <c r="L51" s="54">
        <f t="shared" si="14"/>
        <v>0</v>
      </c>
      <c r="M51" s="17"/>
    </row>
    <row r="52">
      <c r="B52" s="53" t="s">
        <v>63</v>
      </c>
      <c r="C52" s="54">
        <f t="shared" ref="C52:L52" si="15">(C18-C$36)/(C$37)</f>
        <v>0.46875</v>
      </c>
      <c r="D52" s="54">
        <f t="shared" si="15"/>
        <v>0.596895954</v>
      </c>
      <c r="E52" s="54">
        <f t="shared" si="15"/>
        <v>0.4183124064</v>
      </c>
      <c r="F52" s="54">
        <f t="shared" si="15"/>
        <v>1</v>
      </c>
      <c r="G52" s="54">
        <f t="shared" si="15"/>
        <v>-1</v>
      </c>
      <c r="H52" s="54">
        <f t="shared" si="15"/>
        <v>0.8333333333</v>
      </c>
      <c r="I52" s="54">
        <f t="shared" si="15"/>
        <v>1</v>
      </c>
      <c r="J52" s="54">
        <f t="shared" si="15"/>
        <v>0.3333333333</v>
      </c>
      <c r="K52" s="54">
        <f t="shared" si="15"/>
        <v>0.5434782609</v>
      </c>
      <c r="L52" s="54">
        <f t="shared" si="15"/>
        <v>0</v>
      </c>
      <c r="M52" s="17"/>
    </row>
    <row r="53">
      <c r="B53" s="53" t="s">
        <v>64</v>
      </c>
      <c r="C53" s="54">
        <f t="shared" ref="C53:L53" si="16">(C19-C$36)/(C$37)</f>
        <v>0.03125</v>
      </c>
      <c r="D53" s="54">
        <f t="shared" si="16"/>
        <v>0.5535969316</v>
      </c>
      <c r="E53" s="54">
        <f t="shared" si="16"/>
        <v>0.4118025534</v>
      </c>
      <c r="F53" s="54">
        <f t="shared" si="16"/>
        <v>0.696485623</v>
      </c>
      <c r="G53" s="54">
        <f t="shared" si="16"/>
        <v>-0.1677471481</v>
      </c>
      <c r="H53" s="54">
        <f t="shared" si="16"/>
        <v>0</v>
      </c>
      <c r="I53" s="54">
        <f t="shared" si="16"/>
        <v>0</v>
      </c>
      <c r="J53" s="54">
        <f t="shared" si="16"/>
        <v>1</v>
      </c>
      <c r="K53" s="54">
        <f t="shared" si="16"/>
        <v>0.3315217391</v>
      </c>
      <c r="L53" s="54">
        <f t="shared" si="16"/>
        <v>0</v>
      </c>
      <c r="M53" s="17"/>
    </row>
    <row r="54">
      <c r="B54" s="53" t="s">
        <v>65</v>
      </c>
      <c r="C54" s="54">
        <f t="shared" ref="C54:L54" si="17">(C20-C$36)/(C$37)</f>
        <v>0.3125</v>
      </c>
      <c r="D54" s="54">
        <f t="shared" si="17"/>
        <v>0.5523143499</v>
      </c>
      <c r="E54" s="54">
        <f t="shared" si="17"/>
        <v>0.1367920215</v>
      </c>
      <c r="F54" s="54">
        <f t="shared" si="17"/>
        <v>0.317571885</v>
      </c>
      <c r="G54" s="54">
        <f t="shared" si="17"/>
        <v>-0.5875262079</v>
      </c>
      <c r="H54" s="54">
        <f t="shared" si="17"/>
        <v>0.1333333333</v>
      </c>
      <c r="I54" s="54">
        <f t="shared" si="17"/>
        <v>0.6086622714</v>
      </c>
      <c r="J54" s="54">
        <f t="shared" si="17"/>
        <v>0</v>
      </c>
      <c r="K54" s="54">
        <f t="shared" si="17"/>
        <v>0</v>
      </c>
      <c r="L54" s="54">
        <f t="shared" si="17"/>
        <v>0.1037236904</v>
      </c>
      <c r="M54" s="17"/>
    </row>
    <row r="55">
      <c r="B55" s="53" t="s">
        <v>66</v>
      </c>
      <c r="C55" s="54">
        <f t="shared" ref="C55:L55" si="18">(C21-C$36)/(C$37)</f>
        <v>0.71875</v>
      </c>
      <c r="D55" s="54">
        <f t="shared" si="18"/>
        <v>0.5741160748</v>
      </c>
      <c r="E55" s="54">
        <f t="shared" si="18"/>
        <v>0.5377310005</v>
      </c>
      <c r="F55" s="54">
        <f t="shared" si="18"/>
        <v>0.8651757188</v>
      </c>
      <c r="G55" s="54">
        <f t="shared" si="18"/>
        <v>-0.7994732709</v>
      </c>
      <c r="H55" s="54">
        <f t="shared" si="18"/>
        <v>0.03333333333</v>
      </c>
      <c r="I55" s="54">
        <f t="shared" si="18"/>
        <v>0.189746717</v>
      </c>
      <c r="J55" s="54">
        <f t="shared" si="18"/>
        <v>0.6666666667</v>
      </c>
      <c r="K55" s="54">
        <f t="shared" si="18"/>
        <v>1</v>
      </c>
      <c r="L55" s="54">
        <f t="shared" si="18"/>
        <v>0.001345347072</v>
      </c>
      <c r="M55" s="17"/>
    </row>
    <row r="56">
      <c r="B56" s="53" t="s">
        <v>67</v>
      </c>
      <c r="C56" s="54">
        <f t="shared" ref="C56:L56" si="19">(C22-C$36)/(C$37)</f>
        <v>0.09375</v>
      </c>
      <c r="D56" s="54">
        <f t="shared" si="19"/>
        <v>0.5890983315</v>
      </c>
      <c r="E56" s="54">
        <f t="shared" si="19"/>
        <v>0.4212238761</v>
      </c>
      <c r="F56" s="54">
        <f t="shared" si="19"/>
        <v>0.957827476</v>
      </c>
      <c r="G56" s="54">
        <f t="shared" si="19"/>
        <v>-0.8339342556</v>
      </c>
      <c r="H56" s="54">
        <f t="shared" si="19"/>
        <v>1</v>
      </c>
      <c r="I56" s="54">
        <f t="shared" si="19"/>
        <v>0.0124354673</v>
      </c>
      <c r="J56" s="54">
        <f t="shared" si="19"/>
        <v>0.3333333333</v>
      </c>
      <c r="K56" s="54">
        <f t="shared" si="19"/>
        <v>0.1494565217</v>
      </c>
      <c r="L56" s="54">
        <f t="shared" si="19"/>
        <v>0</v>
      </c>
      <c r="M56" s="17"/>
    </row>
    <row r="57">
      <c r="B57" s="53" t="s">
        <v>68</v>
      </c>
      <c r="C57" s="54">
        <f t="shared" ref="C57:L57" si="20">(C23-C$36)/(C$37)</f>
        <v>0.4375</v>
      </c>
      <c r="D57" s="54">
        <f t="shared" si="20"/>
        <v>0.5682930729</v>
      </c>
      <c r="E57" s="54">
        <f t="shared" si="20"/>
        <v>0.5723012481</v>
      </c>
      <c r="F57" s="54">
        <f t="shared" si="20"/>
        <v>0.8134185304</v>
      </c>
      <c r="G57" s="54">
        <f t="shared" si="20"/>
        <v>-0.9153957427</v>
      </c>
      <c r="H57" s="54">
        <f t="shared" si="20"/>
        <v>0.1333333333</v>
      </c>
      <c r="I57" s="54">
        <f t="shared" si="20"/>
        <v>0.1678097104</v>
      </c>
      <c r="J57" s="54">
        <f t="shared" si="20"/>
        <v>0.6666666667</v>
      </c>
      <c r="K57" s="54">
        <f t="shared" si="20"/>
        <v>0.3641304348</v>
      </c>
      <c r="L57" s="54">
        <f t="shared" si="20"/>
        <v>0.001305707224</v>
      </c>
      <c r="M57" s="17"/>
    </row>
    <row r="58">
      <c r="B58" s="53" t="s">
        <v>69</v>
      </c>
      <c r="C58" s="54">
        <f t="shared" ref="C58:L58" si="21">(C24-C$36)/(C$37)</f>
        <v>0</v>
      </c>
      <c r="D58" s="54">
        <f t="shared" si="21"/>
        <v>0</v>
      </c>
      <c r="E58" s="54">
        <f t="shared" si="21"/>
        <v>0.1519236268</v>
      </c>
      <c r="F58" s="54">
        <f t="shared" si="21"/>
        <v>0.9099041534</v>
      </c>
      <c r="G58" s="54">
        <f t="shared" si="21"/>
        <v>-0.6500765956</v>
      </c>
      <c r="H58" s="54">
        <f t="shared" si="21"/>
        <v>0</v>
      </c>
      <c r="I58" s="54">
        <f t="shared" si="21"/>
        <v>0</v>
      </c>
      <c r="J58" s="54">
        <f t="shared" si="21"/>
        <v>1</v>
      </c>
      <c r="K58" s="54">
        <f t="shared" si="21"/>
        <v>0.6331521739</v>
      </c>
      <c r="L58" s="54">
        <f t="shared" si="21"/>
        <v>0</v>
      </c>
      <c r="M58" s="17"/>
    </row>
    <row r="59">
      <c r="B59" s="53" t="s">
        <v>70</v>
      </c>
      <c r="C59" s="54">
        <f t="shared" ref="C59:L59" si="22">(C25-C$36)/(C$37)</f>
        <v>0.40625</v>
      </c>
      <c r="D59" s="54">
        <f t="shared" si="22"/>
        <v>0.5782719467</v>
      </c>
      <c r="E59" s="54">
        <f t="shared" si="22"/>
        <v>0.1557167007</v>
      </c>
      <c r="F59" s="54">
        <f t="shared" si="22"/>
        <v>0.7584664537</v>
      </c>
      <c r="G59" s="54">
        <f t="shared" si="22"/>
        <v>-0.77399644</v>
      </c>
      <c r="H59" s="54">
        <f t="shared" si="22"/>
        <v>0.03333333333</v>
      </c>
      <c r="I59" s="54">
        <f t="shared" si="22"/>
        <v>0.02775879712</v>
      </c>
      <c r="J59" s="54">
        <f t="shared" si="22"/>
        <v>0.6666666667</v>
      </c>
      <c r="K59" s="54">
        <f t="shared" si="22"/>
        <v>0.4918478261</v>
      </c>
      <c r="L59" s="54">
        <f t="shared" si="22"/>
        <v>0.0000521372807</v>
      </c>
      <c r="M59" s="17"/>
    </row>
    <row r="60">
      <c r="B60" s="53" t="s">
        <v>71</v>
      </c>
      <c r="C60" s="54">
        <f t="shared" ref="C60:L60" si="23">(C26-C$36)/(C$37)</f>
        <v>0.21875</v>
      </c>
      <c r="D60" s="54">
        <f t="shared" si="23"/>
        <v>0.5475527163</v>
      </c>
      <c r="E60" s="54">
        <f t="shared" si="23"/>
        <v>0.4336783443</v>
      </c>
      <c r="F60" s="54">
        <f t="shared" si="23"/>
        <v>0.6338658147</v>
      </c>
      <c r="G60" s="54">
        <f t="shared" si="23"/>
        <v>-0.6121046611</v>
      </c>
      <c r="H60" s="54">
        <f t="shared" si="23"/>
        <v>0.2333333333</v>
      </c>
      <c r="I60" s="54">
        <f t="shared" si="23"/>
        <v>0.3919102558</v>
      </c>
      <c r="J60" s="54">
        <f t="shared" si="23"/>
        <v>0.3333333333</v>
      </c>
      <c r="K60" s="54">
        <f t="shared" si="23"/>
        <v>0.07608695652</v>
      </c>
      <c r="L60" s="54">
        <f t="shared" si="23"/>
        <v>0.06956283155</v>
      </c>
      <c r="M60" s="17"/>
    </row>
    <row r="61">
      <c r="B61" s="53" t="s">
        <v>72</v>
      </c>
      <c r="C61" s="54">
        <f t="shared" ref="C61:L61" si="24">(C27-C$36)/(C$37)</f>
        <v>0.15625</v>
      </c>
      <c r="D61" s="54">
        <f t="shared" si="24"/>
        <v>0.5619592432</v>
      </c>
      <c r="E61" s="54">
        <f t="shared" si="24"/>
        <v>0.0442958267</v>
      </c>
      <c r="F61" s="54">
        <f t="shared" si="24"/>
        <v>0.7686900958</v>
      </c>
      <c r="G61" s="54">
        <f t="shared" si="24"/>
        <v>-0.560805449</v>
      </c>
      <c r="H61" s="54">
        <f t="shared" si="24"/>
        <v>0</v>
      </c>
      <c r="I61" s="54">
        <f t="shared" si="24"/>
        <v>0.226934665</v>
      </c>
      <c r="J61" s="54">
        <f t="shared" si="24"/>
        <v>0.3333333333</v>
      </c>
      <c r="K61" s="54">
        <f t="shared" si="24"/>
        <v>0.01630434783</v>
      </c>
      <c r="L61" s="54">
        <f t="shared" si="24"/>
        <v>0.001050913575</v>
      </c>
      <c r="M61" s="17"/>
    </row>
    <row r="62">
      <c r="B62" s="53" t="s">
        <v>73</v>
      </c>
      <c r="C62" s="54">
        <f t="shared" ref="C62:L62" si="25">(C28-C$36)/(C$37)</f>
        <v>0.1875</v>
      </c>
      <c r="D62" s="54">
        <f t="shared" si="25"/>
        <v>0.554199191</v>
      </c>
      <c r="E62" s="54">
        <f t="shared" si="25"/>
        <v>0.3824470888</v>
      </c>
      <c r="F62" s="54">
        <f t="shared" si="25"/>
        <v>0.703514377</v>
      </c>
      <c r="G62" s="54">
        <f t="shared" si="25"/>
        <v>-0.6671004517</v>
      </c>
      <c r="H62" s="54">
        <f t="shared" si="25"/>
        <v>0</v>
      </c>
      <c r="I62" s="54">
        <f t="shared" si="25"/>
        <v>0.4030833115</v>
      </c>
      <c r="J62" s="54">
        <f t="shared" si="25"/>
        <v>0.6666666667</v>
      </c>
      <c r="K62" s="54">
        <f t="shared" si="25"/>
        <v>0.1711956522</v>
      </c>
      <c r="L62" s="54">
        <f t="shared" si="25"/>
        <v>0.00005360452855</v>
      </c>
      <c r="M62" s="17"/>
    </row>
    <row r="63">
      <c r="B63" s="53" t="s">
        <v>74</v>
      </c>
      <c r="C63" s="54">
        <f t="shared" ref="C63:L63" si="26">(C29-C$36)/(C$37)</f>
        <v>0.5</v>
      </c>
      <c r="D63" s="54">
        <f t="shared" si="26"/>
        <v>0.5426625026</v>
      </c>
      <c r="E63" s="54">
        <f t="shared" si="26"/>
        <v>0.6194001822</v>
      </c>
      <c r="F63" s="54">
        <f t="shared" si="26"/>
        <v>0.2044728435</v>
      </c>
      <c r="G63" s="54">
        <f t="shared" si="26"/>
        <v>-0.4592971859</v>
      </c>
      <c r="H63" s="54">
        <f t="shared" si="26"/>
        <v>0.03333333333</v>
      </c>
      <c r="I63" s="54">
        <f t="shared" si="26"/>
        <v>0.8129404319</v>
      </c>
      <c r="J63" s="54">
        <f t="shared" si="26"/>
        <v>0.3333333333</v>
      </c>
      <c r="K63" s="54">
        <f t="shared" si="26"/>
        <v>0.02445652174</v>
      </c>
      <c r="L63" s="54">
        <f t="shared" si="26"/>
        <v>0.08973655864</v>
      </c>
      <c r="M63" s="17"/>
    </row>
    <row r="64">
      <c r="B64" s="53" t="s">
        <v>75</v>
      </c>
      <c r="C64" s="54">
        <f t="shared" ref="C64:L64" si="27">(C30-C$36)/(C$37)</f>
        <v>0.53125</v>
      </c>
      <c r="D64" s="54">
        <f t="shared" si="27"/>
        <v>0.5609762492</v>
      </c>
      <c r="E64" s="54">
        <f t="shared" si="27"/>
        <v>0.2687008079</v>
      </c>
      <c r="F64" s="54">
        <f t="shared" si="27"/>
        <v>0.7188498403</v>
      </c>
      <c r="G64" s="54">
        <f t="shared" si="27"/>
        <v>-0.8081916429</v>
      </c>
      <c r="H64" s="54">
        <f t="shared" si="27"/>
        <v>0.06666666667</v>
      </c>
      <c r="I64" s="54">
        <f t="shared" si="27"/>
        <v>0.4102848707</v>
      </c>
      <c r="J64" s="54">
        <f t="shared" si="27"/>
        <v>0.6666666667</v>
      </c>
      <c r="K64" s="54">
        <f t="shared" si="27"/>
        <v>0.2201086957</v>
      </c>
      <c r="L64" s="54">
        <f t="shared" si="27"/>
        <v>0.00005652213451</v>
      </c>
      <c r="M64" s="17"/>
    </row>
    <row r="65">
      <c r="B65" s="53" t="s">
        <v>76</v>
      </c>
      <c r="C65" s="54">
        <f t="shared" ref="C65:L65" si="28">(C31-C$36)/(C$37)</f>
        <v>0.5</v>
      </c>
      <c r="D65" s="54">
        <f t="shared" si="28"/>
        <v>0.5415608236</v>
      </c>
      <c r="E65" s="54">
        <f t="shared" si="28"/>
        <v>0.466145</v>
      </c>
      <c r="F65" s="54">
        <f t="shared" si="28"/>
        <v>0.4811501597</v>
      </c>
      <c r="G65" s="54">
        <f t="shared" si="28"/>
        <v>-0.3247614149</v>
      </c>
      <c r="H65" s="54">
        <f t="shared" si="28"/>
        <v>0.4</v>
      </c>
      <c r="I65" s="54">
        <f t="shared" si="28"/>
        <v>0.5313787706</v>
      </c>
      <c r="J65" s="54">
        <f t="shared" si="28"/>
        <v>0</v>
      </c>
      <c r="K65" s="54">
        <f t="shared" si="28"/>
        <v>0.1032608696</v>
      </c>
      <c r="L65" s="54">
        <f t="shared" si="28"/>
        <v>1</v>
      </c>
      <c r="M65" s="17"/>
    </row>
    <row r="66">
      <c r="A66" s="26"/>
      <c r="B66" s="55" t="s">
        <v>77</v>
      </c>
      <c r="C66" s="54">
        <f t="shared" ref="C66:L66" si="29">(C32-C$36)/(C$37)</f>
        <v>0.21875</v>
      </c>
      <c r="D66" s="54">
        <f t="shared" si="29"/>
        <v>0.5690918545</v>
      </c>
      <c r="E66" s="54">
        <f t="shared" si="29"/>
        <v>0.626700078</v>
      </c>
      <c r="F66" s="54">
        <f t="shared" si="29"/>
        <v>0.8504792332</v>
      </c>
      <c r="G66" s="54">
        <f t="shared" si="29"/>
        <v>-0.8790664717</v>
      </c>
      <c r="H66" s="54">
        <f t="shared" si="29"/>
        <v>0.1333333333</v>
      </c>
      <c r="I66" s="54">
        <f t="shared" si="29"/>
        <v>0.5367815852</v>
      </c>
      <c r="J66" s="54">
        <f t="shared" si="29"/>
        <v>0.6666666667</v>
      </c>
      <c r="K66" s="54">
        <f t="shared" si="29"/>
        <v>0.160326087</v>
      </c>
      <c r="L66" s="54">
        <f t="shared" si="29"/>
        <v>0.0005974846937</v>
      </c>
      <c r="M66" s="17"/>
    </row>
    <row r="67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>
      <c r="B68" s="17"/>
      <c r="C68" s="15" t="s">
        <v>90</v>
      </c>
      <c r="D68" s="15" t="s">
        <v>40</v>
      </c>
      <c r="E68" s="15" t="s">
        <v>41</v>
      </c>
      <c r="F68" s="15" t="s">
        <v>42</v>
      </c>
      <c r="G68" s="15" t="s">
        <v>43</v>
      </c>
      <c r="H68" s="15" t="s">
        <v>44</v>
      </c>
      <c r="I68" s="15" t="s">
        <v>46</v>
      </c>
      <c r="J68" s="15" t="s">
        <v>47</v>
      </c>
      <c r="K68" s="15" t="s">
        <v>48</v>
      </c>
      <c r="L68" s="16" t="s">
        <v>49</v>
      </c>
      <c r="M68" s="17"/>
    </row>
    <row r="69">
      <c r="B69" s="57" t="s">
        <v>102</v>
      </c>
      <c r="C69" s="21">
        <v>0.5</v>
      </c>
      <c r="D69" s="21">
        <v>0.09</v>
      </c>
      <c r="E69" s="21">
        <v>0.15</v>
      </c>
      <c r="F69" s="21">
        <v>2.5</v>
      </c>
      <c r="G69" s="21">
        <v>0.25</v>
      </c>
      <c r="H69" s="21">
        <v>0.5</v>
      </c>
      <c r="I69" s="21">
        <v>1.0</v>
      </c>
      <c r="J69" s="21">
        <v>0.05</v>
      </c>
      <c r="K69" s="21">
        <v>0.015</v>
      </c>
      <c r="L69" s="24">
        <v>0.02</v>
      </c>
      <c r="M69" s="17"/>
    </row>
    <row r="70">
      <c r="B70" s="38" t="s">
        <v>84</v>
      </c>
      <c r="C70" s="54">
        <f t="shared" ref="C70:L70" si="30">C37/$C$37*1/C69*100</f>
        <v>200</v>
      </c>
      <c r="D70" s="54">
        <f t="shared" si="30"/>
        <v>283.7847222</v>
      </c>
      <c r="E70" s="54">
        <f t="shared" si="30"/>
        <v>203.743177</v>
      </c>
      <c r="F70" s="54">
        <f t="shared" si="30"/>
        <v>195.625</v>
      </c>
      <c r="G70" s="54">
        <f t="shared" si="30"/>
        <v>92.28796118</v>
      </c>
      <c r="H70" s="54">
        <f t="shared" si="30"/>
        <v>187.5</v>
      </c>
      <c r="I70" s="54">
        <f t="shared" si="30"/>
        <v>284.9209375</v>
      </c>
      <c r="J70" s="54">
        <f t="shared" si="30"/>
        <v>187.5</v>
      </c>
      <c r="K70" s="54">
        <f t="shared" si="30"/>
        <v>76.66666667</v>
      </c>
      <c r="L70" s="54">
        <f t="shared" si="30"/>
        <v>79.5600925</v>
      </c>
      <c r="M70" s="17"/>
    </row>
    <row r="71">
      <c r="B71" s="49" t="s">
        <v>85</v>
      </c>
      <c r="C71" s="59">
        <f t="shared" ref="C71:L71" si="31">C70/SUM($C$70:$L$70)</f>
        <v>0.1116327737</v>
      </c>
      <c r="D71" s="59">
        <f t="shared" si="31"/>
        <v>0.1583983784</v>
      </c>
      <c r="E71" s="59">
        <f t="shared" si="31"/>
        <v>0.1137220799</v>
      </c>
      <c r="F71" s="59">
        <f t="shared" si="31"/>
        <v>0.1091908068</v>
      </c>
      <c r="G71" s="59">
        <f t="shared" si="31"/>
        <v>0.05151180544</v>
      </c>
      <c r="H71" s="59">
        <f t="shared" si="31"/>
        <v>0.1046557254</v>
      </c>
      <c r="I71" s="59">
        <f t="shared" si="31"/>
        <v>0.1590325727</v>
      </c>
      <c r="J71" s="59">
        <f t="shared" si="31"/>
        <v>0.1046557254</v>
      </c>
      <c r="K71" s="59">
        <f t="shared" si="31"/>
        <v>0.04279256326</v>
      </c>
      <c r="L71" s="59">
        <f t="shared" si="31"/>
        <v>0.04440756902</v>
      </c>
      <c r="M71" s="17"/>
    </row>
    <row r="7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>
      <c r="B73" s="57" t="s">
        <v>86</v>
      </c>
      <c r="C73" s="15" t="s">
        <v>90</v>
      </c>
      <c r="D73" s="15" t="s">
        <v>40</v>
      </c>
      <c r="E73" s="15" t="s">
        <v>41</v>
      </c>
      <c r="F73" s="15" t="s">
        <v>42</v>
      </c>
      <c r="G73" s="15" t="s">
        <v>43</v>
      </c>
      <c r="H73" s="15" t="s">
        <v>44</v>
      </c>
      <c r="I73" s="15" t="s">
        <v>46</v>
      </c>
      <c r="J73" s="15" t="s">
        <v>47</v>
      </c>
      <c r="K73" s="15" t="s">
        <v>48</v>
      </c>
      <c r="L73" s="16" t="s">
        <v>49</v>
      </c>
      <c r="M73" s="14" t="s">
        <v>87</v>
      </c>
      <c r="N73" s="60" t="s">
        <v>88</v>
      </c>
    </row>
    <row r="74">
      <c r="A74" s="61" t="s">
        <v>51</v>
      </c>
      <c r="B74" s="62" t="s">
        <v>52</v>
      </c>
      <c r="C74" s="54">
        <f t="shared" ref="C74:L74" si="32">C41*C$71</f>
        <v>0.01395409672</v>
      </c>
      <c r="D74" s="54">
        <f t="shared" si="32"/>
        <v>0.08768685515</v>
      </c>
      <c r="E74" s="54">
        <f t="shared" si="32"/>
        <v>0</v>
      </c>
      <c r="F74" s="54">
        <f t="shared" si="32"/>
        <v>0.04088550338</v>
      </c>
      <c r="G74" s="54">
        <f t="shared" si="32"/>
        <v>-0.02248194409</v>
      </c>
      <c r="H74" s="54">
        <f t="shared" si="32"/>
        <v>0.01744262089</v>
      </c>
      <c r="I74" s="54">
        <f t="shared" si="32"/>
        <v>0.02957012635</v>
      </c>
      <c r="J74" s="54">
        <f t="shared" si="32"/>
        <v>0.06977048358</v>
      </c>
      <c r="K74" s="54">
        <f t="shared" si="32"/>
        <v>0.01441923327</v>
      </c>
      <c r="L74" s="54">
        <f t="shared" si="32"/>
        <v>0.0001674778537</v>
      </c>
      <c r="M74" s="63">
        <f t="shared" ref="M74:M99" si="34">SUM(C74:L74)</f>
        <v>0.2514144531</v>
      </c>
      <c r="N74" s="64">
        <f t="shared" ref="N74:N99" si="35">RANK(M74,$M$74:$M$99)</f>
        <v>23</v>
      </c>
      <c r="O74" s="2" t="s">
        <v>52</v>
      </c>
    </row>
    <row r="75">
      <c r="B75" s="62" t="s">
        <v>53</v>
      </c>
      <c r="C75" s="54">
        <f t="shared" ref="C75:L75" si="33">C42*C$71</f>
        <v>0.01744262089</v>
      </c>
      <c r="D75" s="54">
        <f t="shared" si="33"/>
        <v>0.08852524902</v>
      </c>
      <c r="E75" s="54">
        <f t="shared" si="33"/>
        <v>0.001248568386</v>
      </c>
      <c r="F75" s="54">
        <f t="shared" si="33"/>
        <v>0.061607337</v>
      </c>
      <c r="G75" s="54">
        <f t="shared" si="33"/>
        <v>-0.02789362608</v>
      </c>
      <c r="H75" s="54">
        <f t="shared" si="33"/>
        <v>0.01046557254</v>
      </c>
      <c r="I75" s="54">
        <f t="shared" si="33"/>
        <v>0.0001039580205</v>
      </c>
      <c r="J75" s="54">
        <f t="shared" si="33"/>
        <v>0.1046557254</v>
      </c>
      <c r="K75" s="54">
        <f t="shared" si="33"/>
        <v>0.01267497118</v>
      </c>
      <c r="L75" s="54">
        <f t="shared" si="33"/>
        <v>0</v>
      </c>
      <c r="M75" s="63">
        <f t="shared" si="34"/>
        <v>0.2688303763</v>
      </c>
      <c r="N75" s="64">
        <f t="shared" si="35"/>
        <v>19</v>
      </c>
      <c r="O75" s="2" t="s">
        <v>53</v>
      </c>
    </row>
    <row r="76">
      <c r="B76" s="62" t="s">
        <v>54</v>
      </c>
      <c r="C76" s="54">
        <f t="shared" ref="C76:L76" si="36">C43*C$71</f>
        <v>0.006977048358</v>
      </c>
      <c r="D76" s="54">
        <f t="shared" si="36"/>
        <v>0.08687208335</v>
      </c>
      <c r="E76" s="54">
        <f t="shared" si="36"/>
        <v>0.06496066732</v>
      </c>
      <c r="F76" s="54">
        <f t="shared" si="36"/>
        <v>0.05316510849</v>
      </c>
      <c r="G76" s="54">
        <f t="shared" si="36"/>
        <v>-0.02442538846</v>
      </c>
      <c r="H76" s="54">
        <f t="shared" si="36"/>
        <v>0.003488524179</v>
      </c>
      <c r="I76" s="54">
        <f t="shared" si="36"/>
        <v>0.001610128335</v>
      </c>
      <c r="J76" s="54">
        <f t="shared" si="36"/>
        <v>0.06977048358</v>
      </c>
      <c r="K76" s="54">
        <f t="shared" si="36"/>
        <v>0.0003488524179</v>
      </c>
      <c r="L76" s="54">
        <f t="shared" si="36"/>
        <v>0</v>
      </c>
      <c r="M76" s="63">
        <f t="shared" si="34"/>
        <v>0.2627675076</v>
      </c>
      <c r="N76" s="64">
        <f t="shared" si="35"/>
        <v>20</v>
      </c>
      <c r="O76" s="2" t="s">
        <v>54</v>
      </c>
    </row>
    <row r="77">
      <c r="B77" s="62" t="s">
        <v>55</v>
      </c>
      <c r="C77" s="54">
        <f t="shared" ref="C77:L77" si="37">C44*C$71</f>
        <v>0.06279343522</v>
      </c>
      <c r="D77" s="54">
        <f t="shared" si="37"/>
        <v>0.0902827244</v>
      </c>
      <c r="E77" s="54">
        <f t="shared" si="37"/>
        <v>0.02345834663</v>
      </c>
      <c r="F77" s="54">
        <f t="shared" si="37"/>
        <v>0.07388694211</v>
      </c>
      <c r="G77" s="54">
        <f t="shared" si="37"/>
        <v>-0.03601930526</v>
      </c>
      <c r="H77" s="54">
        <f t="shared" si="37"/>
        <v>0.01395409672</v>
      </c>
      <c r="I77" s="54">
        <f t="shared" si="37"/>
        <v>0.00001098885116</v>
      </c>
      <c r="J77" s="54">
        <f t="shared" si="37"/>
        <v>0.1046557254</v>
      </c>
      <c r="K77" s="54">
        <f t="shared" si="37"/>
        <v>0.01407038086</v>
      </c>
      <c r="L77" s="54">
        <f t="shared" si="37"/>
        <v>0.000002076666116</v>
      </c>
      <c r="M77" s="63">
        <f t="shared" si="34"/>
        <v>0.3470954116</v>
      </c>
      <c r="N77" s="64">
        <f t="shared" si="35"/>
        <v>12</v>
      </c>
      <c r="O77" s="2" t="s">
        <v>55</v>
      </c>
    </row>
    <row r="78">
      <c r="B78" s="62" t="s">
        <v>56</v>
      </c>
      <c r="C78" s="54">
        <f t="shared" ref="C78:L78" si="38">C45*C$71</f>
        <v>0.1116327737</v>
      </c>
      <c r="D78" s="54">
        <f t="shared" si="38"/>
        <v>0.08488303289</v>
      </c>
      <c r="E78" s="54">
        <f t="shared" si="38"/>
        <v>0.04340355554</v>
      </c>
      <c r="F78" s="54">
        <f t="shared" si="38"/>
        <v>0</v>
      </c>
      <c r="G78" s="54">
        <f t="shared" si="38"/>
        <v>0</v>
      </c>
      <c r="H78" s="54">
        <f t="shared" si="38"/>
        <v>0.01744262089</v>
      </c>
      <c r="I78" s="54">
        <f t="shared" si="38"/>
        <v>0.05595488127</v>
      </c>
      <c r="J78" s="54">
        <f t="shared" si="38"/>
        <v>0</v>
      </c>
      <c r="K78" s="54">
        <f t="shared" si="38"/>
        <v>0.001162841393</v>
      </c>
      <c r="L78" s="54">
        <f t="shared" si="38"/>
        <v>0.02101779443</v>
      </c>
      <c r="M78" s="63">
        <f t="shared" si="34"/>
        <v>0.3354975002</v>
      </c>
      <c r="N78" s="64">
        <f t="shared" si="35"/>
        <v>14</v>
      </c>
      <c r="O78" s="2" t="s">
        <v>56</v>
      </c>
    </row>
    <row r="79">
      <c r="B79" s="62" t="s">
        <v>57</v>
      </c>
      <c r="C79" s="54">
        <f t="shared" ref="C79:L79" si="39">C46*C$71</f>
        <v>0.02093114507</v>
      </c>
      <c r="D79" s="54">
        <f t="shared" si="39"/>
        <v>0.09237045736</v>
      </c>
      <c r="E79" s="54">
        <f t="shared" si="39"/>
        <v>0.09190307435</v>
      </c>
      <c r="F79" s="54">
        <f t="shared" si="39"/>
        <v>0.09139933349</v>
      </c>
      <c r="G79" s="54">
        <f t="shared" si="39"/>
        <v>-0.04016075</v>
      </c>
      <c r="H79" s="54">
        <f t="shared" si="39"/>
        <v>0.02441966925</v>
      </c>
      <c r="I79" s="54">
        <f t="shared" si="39"/>
        <v>0.07228919804</v>
      </c>
      <c r="J79" s="54">
        <f t="shared" si="39"/>
        <v>0.06977048358</v>
      </c>
      <c r="K79" s="54">
        <f t="shared" si="39"/>
        <v>0.003721092458</v>
      </c>
      <c r="L79" s="54">
        <f t="shared" si="39"/>
        <v>0.0000009770048029</v>
      </c>
      <c r="M79" s="63">
        <f t="shared" si="34"/>
        <v>0.4266446806</v>
      </c>
      <c r="N79" s="64">
        <f t="shared" si="35"/>
        <v>3</v>
      </c>
      <c r="O79" s="2" t="s">
        <v>57</v>
      </c>
    </row>
    <row r="80">
      <c r="B80" s="62" t="s">
        <v>58</v>
      </c>
      <c r="C80" s="54">
        <f t="shared" ref="C80:L80" si="40">C47*C$71</f>
        <v>0.006977048358</v>
      </c>
      <c r="D80" s="54">
        <f t="shared" si="40"/>
        <v>0.0882537899</v>
      </c>
      <c r="E80" s="54">
        <f t="shared" si="40"/>
        <v>0.04391356161</v>
      </c>
      <c r="F80" s="54">
        <f t="shared" si="40"/>
        <v>0.05274648559</v>
      </c>
      <c r="G80" s="54">
        <f t="shared" si="40"/>
        <v>-0.03612254067</v>
      </c>
      <c r="H80" s="54">
        <f t="shared" si="40"/>
        <v>0.01046557254</v>
      </c>
      <c r="I80" s="54">
        <f t="shared" si="40"/>
        <v>0.000002790819343</v>
      </c>
      <c r="J80" s="54">
        <f t="shared" si="40"/>
        <v>0.06977048358</v>
      </c>
      <c r="K80" s="54">
        <f t="shared" si="40"/>
        <v>0.004186229015</v>
      </c>
      <c r="L80" s="54">
        <f t="shared" si="40"/>
        <v>0</v>
      </c>
      <c r="M80" s="63">
        <f t="shared" si="34"/>
        <v>0.2401934207</v>
      </c>
      <c r="N80" s="64">
        <f t="shared" si="35"/>
        <v>24</v>
      </c>
      <c r="O80" s="2" t="s">
        <v>58</v>
      </c>
    </row>
    <row r="81">
      <c r="B81" s="62" t="s">
        <v>59</v>
      </c>
      <c r="C81" s="54">
        <f t="shared" ref="C81:L81" si="41">C48*C$71</f>
        <v>0.03139671761</v>
      </c>
      <c r="D81" s="54">
        <f t="shared" si="41"/>
        <v>0.08508563233</v>
      </c>
      <c r="E81" s="54">
        <f t="shared" si="41"/>
        <v>0.04166955843</v>
      </c>
      <c r="F81" s="54">
        <f t="shared" si="41"/>
        <v>0.03983894612</v>
      </c>
      <c r="G81" s="54">
        <f t="shared" si="41"/>
        <v>-0.02234812306</v>
      </c>
      <c r="H81" s="54">
        <f t="shared" si="41"/>
        <v>0.006977048358</v>
      </c>
      <c r="I81" s="54">
        <f t="shared" si="41"/>
        <v>0.04552820578</v>
      </c>
      <c r="J81" s="54">
        <f t="shared" si="41"/>
        <v>0</v>
      </c>
      <c r="K81" s="54">
        <f t="shared" si="41"/>
        <v>0.006511911801</v>
      </c>
      <c r="L81" s="54">
        <f t="shared" si="41"/>
        <v>0.01747284137</v>
      </c>
      <c r="M81" s="63">
        <f t="shared" si="34"/>
        <v>0.2521327387</v>
      </c>
      <c r="N81" s="64">
        <f t="shared" si="35"/>
        <v>22</v>
      </c>
      <c r="O81" s="2" t="s">
        <v>59</v>
      </c>
    </row>
    <row r="82">
      <c r="B82" s="62" t="s">
        <v>60</v>
      </c>
      <c r="C82" s="54">
        <f t="shared" ref="C82:L82" si="42">C49*C$71</f>
        <v>0.006977048358</v>
      </c>
      <c r="D82" s="54">
        <f t="shared" si="42"/>
        <v>0.09328385561</v>
      </c>
      <c r="E82" s="54">
        <f t="shared" si="42"/>
        <v>0.1137220799</v>
      </c>
      <c r="F82" s="54">
        <f t="shared" si="42"/>
        <v>0.1077256266</v>
      </c>
      <c r="G82" s="54">
        <f t="shared" si="42"/>
        <v>-0.04160960773</v>
      </c>
      <c r="H82" s="54">
        <f t="shared" si="42"/>
        <v>0.003488524179</v>
      </c>
      <c r="I82" s="54">
        <f t="shared" si="42"/>
        <v>0</v>
      </c>
      <c r="J82" s="54">
        <f t="shared" si="42"/>
        <v>0.06977048358</v>
      </c>
      <c r="K82" s="54">
        <f t="shared" si="42"/>
        <v>0.01976830368</v>
      </c>
      <c r="L82" s="54">
        <f t="shared" si="42"/>
        <v>0</v>
      </c>
      <c r="M82" s="63">
        <f t="shared" si="34"/>
        <v>0.3731263142</v>
      </c>
      <c r="N82" s="64">
        <f t="shared" si="35"/>
        <v>8</v>
      </c>
      <c r="O82" s="2" t="s">
        <v>60</v>
      </c>
    </row>
    <row r="83">
      <c r="B83" s="62" t="s">
        <v>61</v>
      </c>
      <c r="C83" s="54">
        <f t="shared" ref="C83:L83" si="43">C50*C$71</f>
        <v>0.03139671761</v>
      </c>
      <c r="D83" s="54">
        <f t="shared" si="43"/>
        <v>0.08610959158</v>
      </c>
      <c r="E83" s="54">
        <f t="shared" si="43"/>
        <v>0.03603089377</v>
      </c>
      <c r="F83" s="54">
        <f t="shared" si="43"/>
        <v>0.03830399549</v>
      </c>
      <c r="G83" s="54">
        <f t="shared" si="43"/>
        <v>-0.0237292828</v>
      </c>
      <c r="H83" s="54">
        <f t="shared" si="43"/>
        <v>0.003488524179</v>
      </c>
      <c r="I83" s="54">
        <f t="shared" si="43"/>
        <v>0.04778737404</v>
      </c>
      <c r="J83" s="54">
        <f t="shared" si="43"/>
        <v>0.06977048358</v>
      </c>
      <c r="K83" s="54">
        <f t="shared" si="43"/>
        <v>0.00988415184</v>
      </c>
      <c r="L83" s="54">
        <f t="shared" si="43"/>
        <v>0</v>
      </c>
      <c r="M83" s="63">
        <f t="shared" si="34"/>
        <v>0.2990424493</v>
      </c>
      <c r="N83" s="64">
        <f t="shared" si="35"/>
        <v>17</v>
      </c>
      <c r="O83" s="2" t="s">
        <v>61</v>
      </c>
    </row>
    <row r="84">
      <c r="B84" s="62" t="s">
        <v>62</v>
      </c>
      <c r="C84" s="54">
        <f t="shared" ref="C84:L84" si="44">C51*C$71</f>
        <v>0.01046557254</v>
      </c>
      <c r="D84" s="54">
        <f t="shared" si="44"/>
        <v>0.09158593513</v>
      </c>
      <c r="E84" s="54">
        <f t="shared" si="44"/>
        <v>0.06533021215</v>
      </c>
      <c r="F84" s="54">
        <f t="shared" si="44"/>
        <v>0.09105048107</v>
      </c>
      <c r="G84" s="54">
        <f t="shared" si="44"/>
        <v>-0.03207630644</v>
      </c>
      <c r="H84" s="54">
        <f t="shared" si="44"/>
        <v>0.01395409672</v>
      </c>
      <c r="I84" s="54">
        <f t="shared" si="44"/>
        <v>0.09475023539</v>
      </c>
      <c r="J84" s="54">
        <f t="shared" si="44"/>
        <v>0.03488524179</v>
      </c>
      <c r="K84" s="54">
        <f t="shared" si="44"/>
        <v>0.004535081433</v>
      </c>
      <c r="L84" s="54">
        <f t="shared" si="44"/>
        <v>0</v>
      </c>
      <c r="M84" s="63">
        <f t="shared" si="34"/>
        <v>0.3744805498</v>
      </c>
      <c r="N84" s="64">
        <f t="shared" si="35"/>
        <v>7</v>
      </c>
      <c r="O84" s="2" t="s">
        <v>62</v>
      </c>
    </row>
    <row r="85">
      <c r="B85" s="62" t="s">
        <v>63</v>
      </c>
      <c r="C85" s="54">
        <f t="shared" ref="C85:L85" si="45">C52*C$71</f>
        <v>0.05232786268</v>
      </c>
      <c r="D85" s="54">
        <f t="shared" si="45"/>
        <v>0.0945473512</v>
      </c>
      <c r="E85" s="54">
        <f t="shared" si="45"/>
        <v>0.04757135689</v>
      </c>
      <c r="F85" s="54">
        <f t="shared" si="45"/>
        <v>0.1091908068</v>
      </c>
      <c r="G85" s="54">
        <f t="shared" si="45"/>
        <v>-0.05151180544</v>
      </c>
      <c r="H85" s="54">
        <f t="shared" si="45"/>
        <v>0.08721310447</v>
      </c>
      <c r="I85" s="54">
        <f t="shared" si="45"/>
        <v>0.1590325727</v>
      </c>
      <c r="J85" s="54">
        <f t="shared" si="45"/>
        <v>0.03488524179</v>
      </c>
      <c r="K85" s="54">
        <f t="shared" si="45"/>
        <v>0.02325682786</v>
      </c>
      <c r="L85" s="54">
        <f t="shared" si="45"/>
        <v>0</v>
      </c>
      <c r="M85" s="63">
        <f t="shared" si="34"/>
        <v>0.556513319</v>
      </c>
      <c r="N85" s="64">
        <f t="shared" si="35"/>
        <v>1</v>
      </c>
      <c r="O85" s="2" t="s">
        <v>63</v>
      </c>
    </row>
    <row r="86">
      <c r="B86" s="62" t="s">
        <v>64</v>
      </c>
      <c r="C86" s="54">
        <f t="shared" ref="C86:L86" si="46">C53*C$71</f>
        <v>0.003488524179</v>
      </c>
      <c r="D86" s="54">
        <f t="shared" si="46"/>
        <v>0.08768885626</v>
      </c>
      <c r="E86" s="54">
        <f t="shared" si="46"/>
        <v>0.04683104287</v>
      </c>
      <c r="F86" s="54">
        <f t="shared" si="46"/>
        <v>0.0760498271</v>
      </c>
      <c r="G86" s="54">
        <f t="shared" si="46"/>
        <v>-0.008640958454</v>
      </c>
      <c r="H86" s="54">
        <f t="shared" si="46"/>
        <v>0</v>
      </c>
      <c r="I86" s="54">
        <f t="shared" si="46"/>
        <v>0</v>
      </c>
      <c r="J86" s="54">
        <f t="shared" si="46"/>
        <v>0.1046557254</v>
      </c>
      <c r="K86" s="54">
        <f t="shared" si="46"/>
        <v>0.01418666499</v>
      </c>
      <c r="L86" s="54">
        <f t="shared" si="46"/>
        <v>0</v>
      </c>
      <c r="M86" s="63">
        <f t="shared" si="34"/>
        <v>0.3242596823</v>
      </c>
      <c r="N86" s="64">
        <f t="shared" si="35"/>
        <v>16</v>
      </c>
      <c r="O86" s="2" t="s">
        <v>64</v>
      </c>
    </row>
    <row r="87">
      <c r="B87" s="62" t="s">
        <v>65</v>
      </c>
      <c r="C87" s="54">
        <f t="shared" ref="C87:L87" si="47">C54*C$71</f>
        <v>0.03488524179</v>
      </c>
      <c r="D87" s="54">
        <f t="shared" si="47"/>
        <v>0.0874856974</v>
      </c>
      <c r="E87" s="54">
        <f t="shared" si="47"/>
        <v>0.01555627319</v>
      </c>
      <c r="F87" s="54">
        <f t="shared" si="47"/>
        <v>0.03467593034</v>
      </c>
      <c r="G87" s="54">
        <f t="shared" si="47"/>
        <v>-0.03026453571</v>
      </c>
      <c r="H87" s="54">
        <f t="shared" si="47"/>
        <v>0.01395409672</v>
      </c>
      <c r="I87" s="54">
        <f t="shared" si="47"/>
        <v>0.09679712695</v>
      </c>
      <c r="J87" s="54">
        <f t="shared" si="47"/>
        <v>0</v>
      </c>
      <c r="K87" s="54">
        <f t="shared" si="47"/>
        <v>0</v>
      </c>
      <c r="L87" s="54">
        <f t="shared" si="47"/>
        <v>0.004606116942</v>
      </c>
      <c r="M87" s="63">
        <f t="shared" si="34"/>
        <v>0.2576959476</v>
      </c>
      <c r="N87" s="64">
        <f t="shared" si="35"/>
        <v>21</v>
      </c>
      <c r="O87" s="2" t="s">
        <v>65</v>
      </c>
    </row>
    <row r="88">
      <c r="B88" s="62" t="s">
        <v>66</v>
      </c>
      <c r="C88" s="54">
        <f t="shared" ref="C88:L88" si="48">C55*C$71</f>
        <v>0.08023605612</v>
      </c>
      <c r="D88" s="54">
        <f t="shared" si="48"/>
        <v>0.09093905526</v>
      </c>
      <c r="E88" s="54">
        <f t="shared" si="48"/>
        <v>0.06115188778</v>
      </c>
      <c r="F88" s="54">
        <f t="shared" si="48"/>
        <v>0.09446923477</v>
      </c>
      <c r="G88" s="54">
        <f t="shared" si="48"/>
        <v>-0.04118231158</v>
      </c>
      <c r="H88" s="54">
        <f t="shared" si="48"/>
        <v>0.003488524179</v>
      </c>
      <c r="I88" s="54">
        <f t="shared" si="48"/>
        <v>0.03017590857</v>
      </c>
      <c r="J88" s="54">
        <f t="shared" si="48"/>
        <v>0.06977048358</v>
      </c>
      <c r="K88" s="54">
        <f t="shared" si="48"/>
        <v>0.04279256326</v>
      </c>
      <c r="L88" s="54">
        <f t="shared" si="48"/>
        <v>0.00005974359296</v>
      </c>
      <c r="M88" s="63">
        <f t="shared" si="34"/>
        <v>0.4319011455</v>
      </c>
      <c r="N88" s="64">
        <f t="shared" si="35"/>
        <v>2</v>
      </c>
      <c r="O88" s="2" t="s">
        <v>66</v>
      </c>
    </row>
    <row r="89">
      <c r="B89" s="62" t="s">
        <v>67</v>
      </c>
      <c r="C89" s="54">
        <f t="shared" ref="C89:L89" si="49">C56*C$71</f>
        <v>0.01046557254</v>
      </c>
      <c r="D89" s="54">
        <f t="shared" si="49"/>
        <v>0.09331222043</v>
      </c>
      <c r="E89" s="54">
        <f t="shared" si="49"/>
        <v>0.04790245528</v>
      </c>
      <c r="F89" s="54">
        <f t="shared" si="49"/>
        <v>0.1045859549</v>
      </c>
      <c r="G89" s="54">
        <f t="shared" si="49"/>
        <v>-0.04295745912</v>
      </c>
      <c r="H89" s="54">
        <f t="shared" si="49"/>
        <v>0.1046557254</v>
      </c>
      <c r="I89" s="54">
        <f t="shared" si="49"/>
        <v>0.001977644357</v>
      </c>
      <c r="J89" s="54">
        <f t="shared" si="49"/>
        <v>0.03488524179</v>
      </c>
      <c r="K89" s="54">
        <f t="shared" si="49"/>
        <v>0.006395627661</v>
      </c>
      <c r="L89" s="54">
        <f t="shared" si="49"/>
        <v>0</v>
      </c>
      <c r="M89" s="63">
        <f t="shared" si="34"/>
        <v>0.3612229832</v>
      </c>
      <c r="N89" s="64">
        <f t="shared" si="35"/>
        <v>11</v>
      </c>
      <c r="O89" s="2" t="s">
        <v>67</v>
      </c>
    </row>
    <row r="90">
      <c r="B90" s="62" t="s">
        <v>68</v>
      </c>
      <c r="C90" s="54">
        <f t="shared" ref="C90:L90" si="50">C57*C$71</f>
        <v>0.04883933851</v>
      </c>
      <c r="D90" s="54">
        <f t="shared" si="50"/>
        <v>0.09001670122</v>
      </c>
      <c r="E90" s="54">
        <f t="shared" si="50"/>
        <v>0.06508328825</v>
      </c>
      <c r="F90" s="54">
        <f t="shared" si="50"/>
        <v>0.0888178256</v>
      </c>
      <c r="G90" s="54">
        <f t="shared" si="50"/>
        <v>-0.0471536874</v>
      </c>
      <c r="H90" s="54">
        <f t="shared" si="50"/>
        <v>0.01395409672</v>
      </c>
      <c r="I90" s="54">
        <f t="shared" si="50"/>
        <v>0.02668720997</v>
      </c>
      <c r="J90" s="54">
        <f t="shared" si="50"/>
        <v>0.06977048358</v>
      </c>
      <c r="K90" s="54">
        <f t="shared" si="50"/>
        <v>0.01558207467</v>
      </c>
      <c r="L90" s="54">
        <f t="shared" si="50"/>
        <v>0.00005798328366</v>
      </c>
      <c r="M90" s="63">
        <f t="shared" si="34"/>
        <v>0.3716553144</v>
      </c>
      <c r="N90" s="64">
        <f t="shared" si="35"/>
        <v>9</v>
      </c>
      <c r="O90" s="2" t="s">
        <v>68</v>
      </c>
    </row>
    <row r="91">
      <c r="B91" s="62" t="s">
        <v>69</v>
      </c>
      <c r="C91" s="54">
        <f t="shared" ref="C91:L91" si="51">C58*C$71</f>
        <v>0</v>
      </c>
      <c r="D91" s="54">
        <f t="shared" si="51"/>
        <v>0</v>
      </c>
      <c r="E91" s="54">
        <f t="shared" si="51"/>
        <v>0.01727707082</v>
      </c>
      <c r="F91" s="54">
        <f t="shared" si="51"/>
        <v>0.09935316862</v>
      </c>
      <c r="G91" s="54">
        <f t="shared" si="51"/>
        <v>-0.03348661911</v>
      </c>
      <c r="H91" s="54">
        <f t="shared" si="51"/>
        <v>0</v>
      </c>
      <c r="I91" s="54">
        <f t="shared" si="51"/>
        <v>0</v>
      </c>
      <c r="J91" s="54">
        <f t="shared" si="51"/>
        <v>0.1046557254</v>
      </c>
      <c r="K91" s="54">
        <f t="shared" si="51"/>
        <v>0.02709420446</v>
      </c>
      <c r="L91" s="54">
        <f t="shared" si="51"/>
        <v>0</v>
      </c>
      <c r="M91" s="63">
        <f t="shared" si="34"/>
        <v>0.2148935501</v>
      </c>
      <c r="N91" s="64">
        <f t="shared" si="35"/>
        <v>26</v>
      </c>
      <c r="O91" s="2" t="s">
        <v>69</v>
      </c>
    </row>
    <row r="92">
      <c r="B92" s="62" t="s">
        <v>70</v>
      </c>
      <c r="C92" s="54">
        <f t="shared" ref="C92:L92" si="52">C59*C$71</f>
        <v>0.04535081433</v>
      </c>
      <c r="D92" s="54">
        <f t="shared" si="52"/>
        <v>0.09159733863</v>
      </c>
      <c r="E92" s="54">
        <f t="shared" si="52"/>
        <v>0.01770842708</v>
      </c>
      <c r="F92" s="54">
        <f t="shared" si="52"/>
        <v>0.08281756401</v>
      </c>
      <c r="G92" s="54">
        <f t="shared" si="52"/>
        <v>-0.03986995402</v>
      </c>
      <c r="H92" s="54">
        <f t="shared" si="52"/>
        <v>0.003488524179</v>
      </c>
      <c r="I92" s="54">
        <f t="shared" si="52"/>
        <v>0.004414552922</v>
      </c>
      <c r="J92" s="54">
        <f t="shared" si="52"/>
        <v>0.06977048358</v>
      </c>
      <c r="K92" s="54">
        <f t="shared" si="52"/>
        <v>0.02104742921</v>
      </c>
      <c r="L92" s="54">
        <f t="shared" si="52"/>
        <v>0.000002315289891</v>
      </c>
      <c r="M92" s="63">
        <f t="shared" si="34"/>
        <v>0.2963274952</v>
      </c>
      <c r="N92" s="64">
        <f t="shared" si="35"/>
        <v>18</v>
      </c>
      <c r="O92" s="2" t="s">
        <v>70</v>
      </c>
    </row>
    <row r="93">
      <c r="B93" s="62" t="s">
        <v>71</v>
      </c>
      <c r="C93" s="54">
        <f t="shared" ref="C93:L93" si="53">C60*C$71</f>
        <v>0.02441966925</v>
      </c>
      <c r="D93" s="54">
        <f t="shared" si="53"/>
        <v>0.08673146235</v>
      </c>
      <c r="E93" s="54">
        <f t="shared" si="53"/>
        <v>0.0493188033</v>
      </c>
      <c r="F93" s="54">
        <f t="shared" si="53"/>
        <v>0.06921231971</v>
      </c>
      <c r="G93" s="54">
        <f t="shared" si="53"/>
        <v>-0.03153061621</v>
      </c>
      <c r="H93" s="54">
        <f t="shared" si="53"/>
        <v>0.02441966925</v>
      </c>
      <c r="I93" s="54">
        <f t="shared" si="53"/>
        <v>0.06232649626</v>
      </c>
      <c r="J93" s="54">
        <f t="shared" si="53"/>
        <v>0.03488524179</v>
      </c>
      <c r="K93" s="54">
        <f t="shared" si="53"/>
        <v>0.0032559559</v>
      </c>
      <c r="L93" s="54">
        <f t="shared" si="53"/>
        <v>0.003089116243</v>
      </c>
      <c r="M93" s="63">
        <f t="shared" si="34"/>
        <v>0.3261281179</v>
      </c>
      <c r="N93" s="64">
        <f t="shared" si="35"/>
        <v>15</v>
      </c>
      <c r="O93" s="2" t="s">
        <v>71</v>
      </c>
    </row>
    <row r="94">
      <c r="B94" s="62" t="s">
        <v>72</v>
      </c>
      <c r="C94" s="54">
        <f t="shared" ref="C94:L94" si="54">C61*C$71</f>
        <v>0.01744262089</v>
      </c>
      <c r="D94" s="54">
        <f t="shared" si="54"/>
        <v>0.08901343286</v>
      </c>
      <c r="E94" s="54">
        <f t="shared" si="54"/>
        <v>0.005037413542</v>
      </c>
      <c r="F94" s="54">
        <f t="shared" si="54"/>
        <v>0.08393389175</v>
      </c>
      <c r="G94" s="54">
        <f t="shared" si="54"/>
        <v>-0.02888810118</v>
      </c>
      <c r="H94" s="54">
        <f t="shared" si="54"/>
        <v>0</v>
      </c>
      <c r="I94" s="54">
        <f t="shared" si="54"/>
        <v>0.03609000361</v>
      </c>
      <c r="J94" s="54">
        <f t="shared" si="54"/>
        <v>0.03488524179</v>
      </c>
      <c r="K94" s="54">
        <f t="shared" si="54"/>
        <v>0.0006977048358</v>
      </c>
      <c r="L94" s="54">
        <f t="shared" si="54"/>
        <v>0.00004666851712</v>
      </c>
      <c r="M94" s="63">
        <f t="shared" si="34"/>
        <v>0.2382588766</v>
      </c>
      <c r="N94" s="64">
        <f t="shared" si="35"/>
        <v>25</v>
      </c>
      <c r="O94" s="2" t="s">
        <v>72</v>
      </c>
    </row>
    <row r="95">
      <c r="B95" s="62" t="s">
        <v>73</v>
      </c>
      <c r="C95" s="54">
        <f t="shared" ref="C95:L95" si="55">C62*C$71</f>
        <v>0.02093114507</v>
      </c>
      <c r="D95" s="54">
        <f t="shared" si="55"/>
        <v>0.08778425317</v>
      </c>
      <c r="E95" s="54">
        <f t="shared" si="55"/>
        <v>0.04349267838</v>
      </c>
      <c r="F95" s="54">
        <f t="shared" si="55"/>
        <v>0.07681730242</v>
      </c>
      <c r="G95" s="54">
        <f t="shared" si="55"/>
        <v>-0.03436354868</v>
      </c>
      <c r="H95" s="54">
        <f t="shared" si="55"/>
        <v>0</v>
      </c>
      <c r="I95" s="54">
        <f t="shared" si="55"/>
        <v>0.06410337605</v>
      </c>
      <c r="J95" s="54">
        <f t="shared" si="55"/>
        <v>0.06977048358</v>
      </c>
      <c r="K95" s="54">
        <f t="shared" si="55"/>
        <v>0.007325900776</v>
      </c>
      <c r="L95" s="54">
        <f t="shared" si="55"/>
        <v>0.000002380446801</v>
      </c>
      <c r="M95" s="63">
        <f t="shared" si="34"/>
        <v>0.3358639712</v>
      </c>
      <c r="N95" s="64">
        <f t="shared" si="35"/>
        <v>13</v>
      </c>
      <c r="O95" s="2" t="s">
        <v>73</v>
      </c>
    </row>
    <row r="96">
      <c r="B96" s="62" t="s">
        <v>74</v>
      </c>
      <c r="C96" s="54">
        <f t="shared" ref="C96:L96" si="56">C63*C$71</f>
        <v>0.05581638686</v>
      </c>
      <c r="D96" s="54">
        <f t="shared" si="56"/>
        <v>0.08595686044</v>
      </c>
      <c r="E96" s="54">
        <f t="shared" si="56"/>
        <v>0.07043947699</v>
      </c>
      <c r="F96" s="54">
        <f t="shared" si="56"/>
        <v>0.02232655475</v>
      </c>
      <c r="G96" s="54">
        <f t="shared" si="56"/>
        <v>-0.02365922728</v>
      </c>
      <c r="H96" s="54">
        <f t="shared" si="56"/>
        <v>0.003488524179</v>
      </c>
      <c r="I96" s="54">
        <f t="shared" si="56"/>
        <v>0.1292840084</v>
      </c>
      <c r="J96" s="54">
        <f t="shared" si="56"/>
        <v>0.03488524179</v>
      </c>
      <c r="K96" s="54">
        <f t="shared" si="56"/>
        <v>0.001046557254</v>
      </c>
      <c r="L96" s="54">
        <f t="shared" si="56"/>
        <v>0.003984982421</v>
      </c>
      <c r="M96" s="63">
        <f t="shared" si="34"/>
        <v>0.3835693658</v>
      </c>
      <c r="N96" s="64">
        <f t="shared" si="35"/>
        <v>6</v>
      </c>
      <c r="O96" s="2" t="s">
        <v>74</v>
      </c>
    </row>
    <row r="97">
      <c r="B97" s="62" t="s">
        <v>75</v>
      </c>
      <c r="C97" s="54">
        <f t="shared" ref="C97:L97" si="57">C64*C$71</f>
        <v>0.05930491104</v>
      </c>
      <c r="D97" s="54">
        <f t="shared" si="57"/>
        <v>0.08885772821</v>
      </c>
      <c r="E97" s="54">
        <f t="shared" si="57"/>
        <v>0.03055721473</v>
      </c>
      <c r="F97" s="54">
        <f t="shared" si="57"/>
        <v>0.07849179403</v>
      </c>
      <c r="G97" s="54">
        <f t="shared" si="57"/>
        <v>-0.04163141067</v>
      </c>
      <c r="H97" s="54">
        <f t="shared" si="57"/>
        <v>0.006977048358</v>
      </c>
      <c r="I97" s="54">
        <f t="shared" si="57"/>
        <v>0.06524865854</v>
      </c>
      <c r="J97" s="54">
        <f t="shared" si="57"/>
        <v>0.06977048358</v>
      </c>
      <c r="K97" s="54">
        <f t="shared" si="57"/>
        <v>0.009419015283</v>
      </c>
      <c r="L97" s="54">
        <f t="shared" si="57"/>
        <v>0.000002510010589</v>
      </c>
      <c r="M97" s="63">
        <f t="shared" si="34"/>
        <v>0.3669979531</v>
      </c>
      <c r="N97" s="64">
        <f t="shared" si="35"/>
        <v>10</v>
      </c>
      <c r="O97" s="2" t="s">
        <v>75</v>
      </c>
    </row>
    <row r="98">
      <c r="B98" s="62" t="s">
        <v>76</v>
      </c>
      <c r="C98" s="54">
        <f t="shared" ref="C98:L98" si="58">C65*C$71</f>
        <v>0.05581638686</v>
      </c>
      <c r="D98" s="54">
        <f t="shared" si="58"/>
        <v>0.08578235627</v>
      </c>
      <c r="E98" s="54">
        <f t="shared" si="58"/>
        <v>0.05301097892</v>
      </c>
      <c r="F98" s="54">
        <f t="shared" si="58"/>
        <v>0.05253717414</v>
      </c>
      <c r="G98" s="54">
        <f t="shared" si="58"/>
        <v>-0.01672904682</v>
      </c>
      <c r="H98" s="54">
        <f t="shared" si="58"/>
        <v>0.04186229015</v>
      </c>
      <c r="I98" s="54">
        <f t="shared" si="58"/>
        <v>0.08450653299</v>
      </c>
      <c r="J98" s="54">
        <f t="shared" si="58"/>
        <v>0</v>
      </c>
      <c r="K98" s="54">
        <f t="shared" si="58"/>
        <v>0.004418797293</v>
      </c>
      <c r="L98" s="54">
        <f t="shared" si="58"/>
        <v>0.04440756902</v>
      </c>
      <c r="M98" s="63">
        <f t="shared" si="34"/>
        <v>0.4056130388</v>
      </c>
      <c r="N98" s="64">
        <f t="shared" si="35"/>
        <v>5</v>
      </c>
      <c r="O98" s="2" t="s">
        <v>76</v>
      </c>
    </row>
    <row r="99">
      <c r="A99" s="26"/>
      <c r="B99" s="65" t="s">
        <v>77</v>
      </c>
      <c r="C99" s="54">
        <f t="shared" ref="C99:L99" si="59">C66*C$71</f>
        <v>0.02441966925</v>
      </c>
      <c r="D99" s="54">
        <f t="shared" si="59"/>
        <v>0.09014322693</v>
      </c>
      <c r="E99" s="54">
        <f t="shared" si="59"/>
        <v>0.07126963632</v>
      </c>
      <c r="F99" s="54">
        <f t="shared" si="59"/>
        <v>0.09286451364</v>
      </c>
      <c r="G99" s="54">
        <f t="shared" si="59"/>
        <v>-0.04528230106</v>
      </c>
      <c r="H99" s="54">
        <f t="shared" si="59"/>
        <v>0.01395409672</v>
      </c>
      <c r="I99" s="54">
        <f t="shared" si="59"/>
        <v>0.0853657565</v>
      </c>
      <c r="J99" s="54">
        <f t="shared" si="59"/>
        <v>0.06977048358</v>
      </c>
      <c r="K99" s="54">
        <f t="shared" si="59"/>
        <v>0.006860764219</v>
      </c>
      <c r="L99" s="54">
        <f t="shared" si="59"/>
        <v>0.00002653284277</v>
      </c>
      <c r="M99" s="63">
        <f t="shared" si="34"/>
        <v>0.4093923789</v>
      </c>
      <c r="N99" s="66">
        <f t="shared" si="35"/>
        <v>4</v>
      </c>
      <c r="O99" s="2" t="s">
        <v>77</v>
      </c>
    </row>
  </sheetData>
  <mergeCells count="3">
    <mergeCell ref="A7:A32"/>
    <mergeCell ref="A41:A66"/>
    <mergeCell ref="A74:A99"/>
  </mergeCells>
  <conditionalFormatting sqref="N74:N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