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bbydawley/Downloads/Capstone &amp; Thesis/"/>
    </mc:Choice>
  </mc:AlternateContent>
  <xr:revisionPtr revIDLastSave="0" documentId="8_{CE965863-ACD9-5146-971A-2D0F72D60EF9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Legend  Sources" sheetId="1" r:id="rId1"/>
    <sheet name="All Metrics" sheetId="2" r:id="rId2"/>
    <sheet name="Solar Use Case" sheetId="3" r:id="rId3"/>
    <sheet name="Wind Use Case" sheetId="4" r:id="rId4"/>
    <sheet name="Mixed Cas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5" l="1"/>
  <c r="D64" i="5" s="1"/>
  <c r="L36" i="5"/>
  <c r="L64" i="5" s="1"/>
  <c r="K36" i="5"/>
  <c r="J36" i="5"/>
  <c r="I36" i="5"/>
  <c r="H36" i="5"/>
  <c r="G36" i="5"/>
  <c r="F36" i="5"/>
  <c r="E36" i="5"/>
  <c r="E63" i="5" s="1"/>
  <c r="C36" i="5"/>
  <c r="L35" i="5"/>
  <c r="L37" i="5" s="1"/>
  <c r="K35" i="5"/>
  <c r="K37" i="5" s="1"/>
  <c r="J35" i="5"/>
  <c r="J37" i="5" s="1"/>
  <c r="I35" i="5"/>
  <c r="I37" i="5" s="1"/>
  <c r="H35" i="5"/>
  <c r="H37" i="5" s="1"/>
  <c r="G35" i="5"/>
  <c r="G37" i="5" s="1"/>
  <c r="F35" i="5"/>
  <c r="E35" i="5"/>
  <c r="E37" i="5" s="1"/>
  <c r="C35" i="5"/>
  <c r="K66" i="4"/>
  <c r="D66" i="4"/>
  <c r="D65" i="4"/>
  <c r="J64" i="4"/>
  <c r="D63" i="4"/>
  <c r="D62" i="4"/>
  <c r="E61" i="4"/>
  <c r="D61" i="4"/>
  <c r="J60" i="4"/>
  <c r="K59" i="4"/>
  <c r="D59" i="4"/>
  <c r="D58" i="4"/>
  <c r="F57" i="4"/>
  <c r="E57" i="4"/>
  <c r="D57" i="4"/>
  <c r="J56" i="4"/>
  <c r="K55" i="4"/>
  <c r="D55" i="4"/>
  <c r="K54" i="4"/>
  <c r="J54" i="4"/>
  <c r="D54" i="4"/>
  <c r="G53" i="4"/>
  <c r="E53" i="4"/>
  <c r="D53" i="4"/>
  <c r="K51" i="4"/>
  <c r="J51" i="4"/>
  <c r="D51" i="4"/>
  <c r="K50" i="4"/>
  <c r="D50" i="4"/>
  <c r="G49" i="4"/>
  <c r="F49" i="4"/>
  <c r="E49" i="4"/>
  <c r="D49" i="4"/>
  <c r="K47" i="4"/>
  <c r="D47" i="4"/>
  <c r="K46" i="4"/>
  <c r="E46" i="4"/>
  <c r="D46" i="4"/>
  <c r="D45" i="4"/>
  <c r="G44" i="4"/>
  <c r="F44" i="4"/>
  <c r="J43" i="4"/>
  <c r="D43" i="4"/>
  <c r="K42" i="4"/>
  <c r="D42" i="4"/>
  <c r="E41" i="4"/>
  <c r="D41" i="4"/>
  <c r="G37" i="4"/>
  <c r="F37" i="4"/>
  <c r="D37" i="4"/>
  <c r="D64" i="4" s="1"/>
  <c r="L36" i="4"/>
  <c r="K36" i="4"/>
  <c r="K63" i="4" s="1"/>
  <c r="J36" i="4"/>
  <c r="I36" i="4"/>
  <c r="H36" i="4"/>
  <c r="G36" i="4"/>
  <c r="G63" i="4" s="1"/>
  <c r="F36" i="4"/>
  <c r="F63" i="4" s="1"/>
  <c r="E36" i="4"/>
  <c r="C36" i="4"/>
  <c r="L35" i="4"/>
  <c r="K35" i="4"/>
  <c r="K37" i="4" s="1"/>
  <c r="J35" i="4"/>
  <c r="J37" i="4" s="1"/>
  <c r="J58" i="4" s="1"/>
  <c r="I35" i="4"/>
  <c r="I37" i="4" s="1"/>
  <c r="I60" i="4" s="1"/>
  <c r="H35" i="4"/>
  <c r="G35" i="4"/>
  <c r="F35" i="4"/>
  <c r="E35" i="4"/>
  <c r="E37" i="4" s="1"/>
  <c r="C35" i="4"/>
  <c r="D70" i="3"/>
  <c r="D66" i="3"/>
  <c r="F65" i="3"/>
  <c r="E65" i="3"/>
  <c r="D65" i="3"/>
  <c r="I64" i="3"/>
  <c r="F64" i="3"/>
  <c r="L62" i="3"/>
  <c r="J62" i="3"/>
  <c r="D62" i="3"/>
  <c r="F61" i="3"/>
  <c r="D61" i="3"/>
  <c r="F60" i="3"/>
  <c r="C60" i="3"/>
  <c r="J59" i="3"/>
  <c r="E58" i="3"/>
  <c r="D58" i="3"/>
  <c r="L57" i="3"/>
  <c r="D57" i="3"/>
  <c r="F56" i="3"/>
  <c r="J55" i="3"/>
  <c r="E55" i="3"/>
  <c r="J54" i="3"/>
  <c r="D54" i="3"/>
  <c r="C54" i="3"/>
  <c r="L53" i="3"/>
  <c r="I53" i="3"/>
  <c r="F53" i="3"/>
  <c r="D53" i="3"/>
  <c r="J50" i="3"/>
  <c r="D50" i="3"/>
  <c r="C50" i="3"/>
  <c r="L49" i="3"/>
  <c r="F49" i="3"/>
  <c r="D49" i="3"/>
  <c r="F48" i="3"/>
  <c r="C48" i="3"/>
  <c r="J47" i="3"/>
  <c r="D46" i="3"/>
  <c r="C46" i="3"/>
  <c r="D45" i="3"/>
  <c r="K44" i="3"/>
  <c r="F44" i="3"/>
  <c r="J43" i="3"/>
  <c r="L42" i="3"/>
  <c r="J42" i="3"/>
  <c r="D42" i="3"/>
  <c r="F41" i="3"/>
  <c r="E41" i="3"/>
  <c r="D41" i="3"/>
  <c r="K37" i="3"/>
  <c r="K70" i="3" s="1"/>
  <c r="G37" i="3"/>
  <c r="G42" i="3" s="1"/>
  <c r="F37" i="3"/>
  <c r="F66" i="3" s="1"/>
  <c r="D37" i="3"/>
  <c r="D64" i="3" s="1"/>
  <c r="C37" i="3"/>
  <c r="L36" i="3"/>
  <c r="K36" i="3"/>
  <c r="K46" i="3" s="1"/>
  <c r="J36" i="3"/>
  <c r="J51" i="3" s="1"/>
  <c r="I36" i="3"/>
  <c r="H36" i="3"/>
  <c r="G36" i="3"/>
  <c r="F36" i="3"/>
  <c r="F63" i="3" s="1"/>
  <c r="E36" i="3"/>
  <c r="E53" i="3" s="1"/>
  <c r="L35" i="3"/>
  <c r="L37" i="3" s="1"/>
  <c r="K35" i="3"/>
  <c r="J35" i="3"/>
  <c r="J37" i="3" s="1"/>
  <c r="J46" i="3" s="1"/>
  <c r="I35" i="3"/>
  <c r="I37" i="3" s="1"/>
  <c r="I70" i="3" s="1"/>
  <c r="H35" i="3"/>
  <c r="H37" i="3" s="1"/>
  <c r="H70" i="3" s="1"/>
  <c r="G35" i="3"/>
  <c r="F35" i="3"/>
  <c r="E35" i="3"/>
  <c r="E37" i="3" s="1"/>
  <c r="E70" i="3" s="1"/>
  <c r="D66" i="2"/>
  <c r="I65" i="2"/>
  <c r="H65" i="2"/>
  <c r="G65" i="2"/>
  <c r="D63" i="2"/>
  <c r="D62" i="2"/>
  <c r="I61" i="2"/>
  <c r="H61" i="2"/>
  <c r="F61" i="2"/>
  <c r="E59" i="2"/>
  <c r="D59" i="2"/>
  <c r="D58" i="2"/>
  <c r="I57" i="2"/>
  <c r="G57" i="2"/>
  <c r="F57" i="2"/>
  <c r="G55" i="2"/>
  <c r="E55" i="2"/>
  <c r="D55" i="2"/>
  <c r="D54" i="2"/>
  <c r="H53" i="2"/>
  <c r="G53" i="2"/>
  <c r="G51" i="2"/>
  <c r="E51" i="2"/>
  <c r="D51" i="2"/>
  <c r="D50" i="2"/>
  <c r="I49" i="2"/>
  <c r="H49" i="2"/>
  <c r="G47" i="2"/>
  <c r="D47" i="2"/>
  <c r="D46" i="2"/>
  <c r="I45" i="2"/>
  <c r="F45" i="2"/>
  <c r="H44" i="2"/>
  <c r="E43" i="2"/>
  <c r="D43" i="2"/>
  <c r="D42" i="2"/>
  <c r="G41" i="2"/>
  <c r="F41" i="2"/>
  <c r="I37" i="2"/>
  <c r="D37" i="2"/>
  <c r="D65" i="2" s="1"/>
  <c r="L36" i="2"/>
  <c r="K36" i="2"/>
  <c r="J36" i="2"/>
  <c r="I36" i="2"/>
  <c r="H36" i="2"/>
  <c r="G36" i="2"/>
  <c r="F36" i="2"/>
  <c r="E36" i="2"/>
  <c r="C36" i="2"/>
  <c r="L35" i="2"/>
  <c r="K35" i="2"/>
  <c r="K37" i="2" s="1"/>
  <c r="K52" i="2" s="1"/>
  <c r="J35" i="2"/>
  <c r="I35" i="2"/>
  <c r="H35" i="2"/>
  <c r="H37" i="2" s="1"/>
  <c r="H64" i="2" s="1"/>
  <c r="G35" i="2"/>
  <c r="G37" i="2" s="1"/>
  <c r="G58" i="2" s="1"/>
  <c r="F35" i="2"/>
  <c r="F37" i="2" s="1"/>
  <c r="F66" i="2" s="1"/>
  <c r="E35" i="2"/>
  <c r="E37" i="2" s="1"/>
  <c r="C35" i="2"/>
  <c r="J42" i="2" l="1"/>
  <c r="J65" i="2"/>
  <c r="J44" i="2"/>
  <c r="J64" i="2"/>
  <c r="H62" i="3"/>
  <c r="H58" i="3"/>
  <c r="H54" i="3"/>
  <c r="H50" i="3"/>
  <c r="H46" i="3"/>
  <c r="H42" i="3"/>
  <c r="H65" i="3"/>
  <c r="H61" i="3"/>
  <c r="H57" i="3"/>
  <c r="H53" i="3"/>
  <c r="H49" i="3"/>
  <c r="H45" i="3"/>
  <c r="H41" i="3"/>
  <c r="H44" i="3"/>
  <c r="H64" i="3"/>
  <c r="H59" i="3"/>
  <c r="H60" i="3"/>
  <c r="H55" i="3"/>
  <c r="H51" i="3"/>
  <c r="K60" i="2"/>
  <c r="I60" i="3"/>
  <c r="K65" i="2"/>
  <c r="K51" i="2"/>
  <c r="K56" i="2"/>
  <c r="G70" i="3"/>
  <c r="G62" i="3"/>
  <c r="G53" i="3"/>
  <c r="G48" i="3"/>
  <c r="G58" i="3"/>
  <c r="G49" i="3"/>
  <c r="G44" i="3"/>
  <c r="G50" i="3"/>
  <c r="G41" i="3"/>
  <c r="G64" i="3"/>
  <c r="G46" i="3"/>
  <c r="H47" i="3"/>
  <c r="G66" i="5"/>
  <c r="C42" i="2"/>
  <c r="C60" i="2"/>
  <c r="K41" i="2"/>
  <c r="K45" i="2"/>
  <c r="G45" i="3"/>
  <c r="G60" i="3"/>
  <c r="K62" i="3"/>
  <c r="I55" i="4"/>
  <c r="E65" i="2"/>
  <c r="E61" i="2"/>
  <c r="E57" i="2"/>
  <c r="E53" i="2"/>
  <c r="E49" i="2"/>
  <c r="E45" i="2"/>
  <c r="E41" i="2"/>
  <c r="E56" i="2"/>
  <c r="E47" i="2"/>
  <c r="E42" i="2"/>
  <c r="E62" i="2"/>
  <c r="E44" i="2"/>
  <c r="E63" i="2"/>
  <c r="E58" i="2"/>
  <c r="K61" i="2"/>
  <c r="K63" i="2"/>
  <c r="E50" i="2"/>
  <c r="C64" i="2"/>
  <c r="L70" i="3"/>
  <c r="L50" i="3"/>
  <c r="L45" i="3"/>
  <c r="L46" i="3"/>
  <c r="L41" i="3"/>
  <c r="L61" i="3"/>
  <c r="I43" i="3"/>
  <c r="G54" i="3"/>
  <c r="L58" i="3"/>
  <c r="H63" i="3"/>
  <c r="I62" i="2"/>
  <c r="I53" i="2"/>
  <c r="I48" i="2"/>
  <c r="I50" i="2"/>
  <c r="I41" i="2"/>
  <c r="I46" i="2"/>
  <c r="I64" i="2"/>
  <c r="I44" i="2"/>
  <c r="H48" i="2"/>
  <c r="E52" i="2"/>
  <c r="H56" i="2"/>
  <c r="H60" i="2"/>
  <c r="E64" i="2"/>
  <c r="C65" i="3"/>
  <c r="C61" i="3"/>
  <c r="C57" i="3"/>
  <c r="C53" i="3"/>
  <c r="C49" i="3"/>
  <c r="C45" i="3"/>
  <c r="C41" i="3"/>
  <c r="C56" i="3"/>
  <c r="C47" i="3"/>
  <c r="C42" i="3"/>
  <c r="C52" i="3"/>
  <c r="C43" i="3"/>
  <c r="C66" i="3"/>
  <c r="C62" i="3"/>
  <c r="C44" i="3"/>
  <c r="C63" i="3"/>
  <c r="C58" i="3"/>
  <c r="I41" i="3"/>
  <c r="E46" i="3"/>
  <c r="K63" i="3"/>
  <c r="C54" i="4"/>
  <c r="J37" i="2"/>
  <c r="J46" i="2" s="1"/>
  <c r="I42" i="2"/>
  <c r="K44" i="2"/>
  <c r="G46" i="2"/>
  <c r="J48" i="2"/>
  <c r="I52" i="2"/>
  <c r="I54" i="2"/>
  <c r="I56" i="2"/>
  <c r="I58" i="2"/>
  <c r="I60" i="2"/>
  <c r="G62" i="2"/>
  <c r="I48" i="3"/>
  <c r="C51" i="3"/>
  <c r="L54" i="3"/>
  <c r="G57" i="3"/>
  <c r="I59" i="3"/>
  <c r="G61" i="3"/>
  <c r="C64" i="3"/>
  <c r="H66" i="3"/>
  <c r="F51" i="5"/>
  <c r="F43" i="5"/>
  <c r="F66" i="5"/>
  <c r="F62" i="5"/>
  <c r="F46" i="5"/>
  <c r="F65" i="5"/>
  <c r="F61" i="5"/>
  <c r="F57" i="5"/>
  <c r="F41" i="5"/>
  <c r="F60" i="5"/>
  <c r="F56" i="5"/>
  <c r="F52" i="5"/>
  <c r="J43" i="2"/>
  <c r="I47" i="3"/>
  <c r="K51" i="3"/>
  <c r="I64" i="4"/>
  <c r="I47" i="4"/>
  <c r="H70" i="5"/>
  <c r="L65" i="2"/>
  <c r="L61" i="2"/>
  <c r="L57" i="2"/>
  <c r="L53" i="2"/>
  <c r="L41" i="2"/>
  <c r="L64" i="2"/>
  <c r="L60" i="2"/>
  <c r="L56" i="2"/>
  <c r="L52" i="2"/>
  <c r="L48" i="2"/>
  <c r="L58" i="2"/>
  <c r="L51" i="2"/>
  <c r="L46" i="2"/>
  <c r="L47" i="2"/>
  <c r="L42" i="2"/>
  <c r="K43" i="2"/>
  <c r="K59" i="2"/>
  <c r="J63" i="2"/>
  <c r="G52" i="3"/>
  <c r="F65" i="2"/>
  <c r="F58" i="2"/>
  <c r="F53" i="2"/>
  <c r="F54" i="2"/>
  <c r="F49" i="2"/>
  <c r="C37" i="2"/>
  <c r="C58" i="2" s="1"/>
  <c r="K47" i="2"/>
  <c r="K53" i="2"/>
  <c r="K57" i="2"/>
  <c r="L59" i="2"/>
  <c r="K66" i="3"/>
  <c r="K65" i="3"/>
  <c r="K61" i="3"/>
  <c r="K57" i="3"/>
  <c r="K53" i="3"/>
  <c r="K49" i="3"/>
  <c r="K45" i="3"/>
  <c r="K41" i="3"/>
  <c r="K59" i="3"/>
  <c r="K54" i="3"/>
  <c r="K64" i="3"/>
  <c r="K55" i="3"/>
  <c r="K50" i="3"/>
  <c r="K56" i="3"/>
  <c r="K47" i="3"/>
  <c r="K42" i="3"/>
  <c r="K52" i="3"/>
  <c r="K43" i="3"/>
  <c r="H43" i="3"/>
  <c r="H52" i="3"/>
  <c r="G56" i="3"/>
  <c r="K58" i="3"/>
  <c r="K60" i="3"/>
  <c r="F64" i="2"/>
  <c r="F42" i="2"/>
  <c r="E46" i="2"/>
  <c r="E48" i="2"/>
  <c r="C56" i="2"/>
  <c r="E60" i="2"/>
  <c r="I52" i="3"/>
  <c r="H56" i="3"/>
  <c r="G65" i="3"/>
  <c r="H70" i="2"/>
  <c r="H57" i="2"/>
  <c r="H52" i="2"/>
  <c r="H45" i="2"/>
  <c r="H41" i="2"/>
  <c r="G59" i="2"/>
  <c r="G42" i="2"/>
  <c r="F46" i="2"/>
  <c r="F50" i="2"/>
  <c r="E54" i="2"/>
  <c r="F62" i="2"/>
  <c r="E66" i="2"/>
  <c r="E64" i="3"/>
  <c r="E60" i="3"/>
  <c r="E56" i="3"/>
  <c r="E52" i="3"/>
  <c r="E48" i="3"/>
  <c r="E44" i="3"/>
  <c r="E61" i="3"/>
  <c r="E43" i="3"/>
  <c r="E66" i="3"/>
  <c r="E62" i="3"/>
  <c r="E57" i="3"/>
  <c r="E63" i="3"/>
  <c r="E54" i="3"/>
  <c r="E49" i="3"/>
  <c r="E59" i="3"/>
  <c r="E50" i="3"/>
  <c r="E45" i="3"/>
  <c r="H48" i="3"/>
  <c r="C59" i="3"/>
  <c r="I63" i="2"/>
  <c r="C45" i="2"/>
  <c r="C47" i="2"/>
  <c r="K48" i="2"/>
  <c r="C51" i="2"/>
  <c r="J52" i="2"/>
  <c r="J56" i="2"/>
  <c r="C61" i="2"/>
  <c r="L62" i="2"/>
  <c r="K64" i="2"/>
  <c r="I66" i="2"/>
  <c r="E42" i="3"/>
  <c r="I44" i="3"/>
  <c r="E47" i="3"/>
  <c r="K48" i="3"/>
  <c r="E51" i="3"/>
  <c r="C55" i="3"/>
  <c r="I57" i="3"/>
  <c r="I61" i="3"/>
  <c r="C70" i="3"/>
  <c r="H66" i="5"/>
  <c r="I51" i="3"/>
  <c r="I56" i="3"/>
  <c r="I65" i="3"/>
  <c r="F70" i="4"/>
  <c r="F46" i="4"/>
  <c r="F41" i="4"/>
  <c r="F65" i="4"/>
  <c r="F60" i="4"/>
  <c r="F66" i="4"/>
  <c r="F61" i="4"/>
  <c r="F56" i="4"/>
  <c r="F58" i="4"/>
  <c r="F54" i="4"/>
  <c r="F64" i="4"/>
  <c r="F52" i="4"/>
  <c r="F45" i="4"/>
  <c r="F48" i="4"/>
  <c r="G64" i="2"/>
  <c r="G60" i="2"/>
  <c r="G56" i="2"/>
  <c r="G52" i="2"/>
  <c r="G48" i="2"/>
  <c r="G44" i="2"/>
  <c r="G45" i="2"/>
  <c r="G50" i="2"/>
  <c r="H63" i="2"/>
  <c r="G49" i="2"/>
  <c r="G54" i="2"/>
  <c r="K55" i="2"/>
  <c r="G63" i="2"/>
  <c r="G63" i="3"/>
  <c r="F45" i="3"/>
  <c r="I55" i="3"/>
  <c r="F70" i="3"/>
  <c r="G70" i="4"/>
  <c r="G64" i="4"/>
  <c r="G61" i="4"/>
  <c r="G56" i="4"/>
  <c r="G57" i="4"/>
  <c r="G52" i="4"/>
  <c r="G60" i="4"/>
  <c r="G45" i="4"/>
  <c r="G41" i="4"/>
  <c r="F42" i="4"/>
  <c r="H66" i="4"/>
  <c r="H62" i="4"/>
  <c r="H58" i="4"/>
  <c r="H54" i="4"/>
  <c r="H50" i="4"/>
  <c r="H42" i="4"/>
  <c r="H65" i="4"/>
  <c r="H60" i="4"/>
  <c r="H55" i="4"/>
  <c r="H57" i="4"/>
  <c r="H52" i="4"/>
  <c r="H47" i="4"/>
  <c r="H48" i="4"/>
  <c r="H43" i="4"/>
  <c r="H64" i="4"/>
  <c r="H56" i="4"/>
  <c r="H41" i="4"/>
  <c r="H61" i="4"/>
  <c r="H44" i="4"/>
  <c r="H37" i="4"/>
  <c r="H45" i="4"/>
  <c r="F50" i="4"/>
  <c r="G65" i="4"/>
  <c r="J70" i="4"/>
  <c r="J63" i="4"/>
  <c r="J59" i="4"/>
  <c r="J50" i="4"/>
  <c r="J48" i="4"/>
  <c r="J55" i="4"/>
  <c r="J46" i="4"/>
  <c r="I66" i="4"/>
  <c r="I62" i="4"/>
  <c r="I58" i="4"/>
  <c r="I54" i="4"/>
  <c r="I50" i="4"/>
  <c r="I46" i="4"/>
  <c r="I42" i="4"/>
  <c r="I65" i="4"/>
  <c r="I61" i="4"/>
  <c r="I57" i="4"/>
  <c r="I53" i="4"/>
  <c r="I49" i="4"/>
  <c r="I45" i="4"/>
  <c r="I41" i="4"/>
  <c r="I56" i="4"/>
  <c r="I51" i="4"/>
  <c r="I48" i="4"/>
  <c r="I43" i="4"/>
  <c r="I44" i="4"/>
  <c r="I52" i="4"/>
  <c r="I63" i="4"/>
  <c r="I59" i="4"/>
  <c r="G48" i="4"/>
  <c r="F62" i="4"/>
  <c r="I62" i="3"/>
  <c r="I58" i="3"/>
  <c r="I54" i="3"/>
  <c r="I50" i="3"/>
  <c r="I46" i="3"/>
  <c r="I42" i="3"/>
  <c r="I66" i="3"/>
  <c r="I45" i="3"/>
  <c r="I63" i="3"/>
  <c r="L37" i="2"/>
  <c r="K66" i="2"/>
  <c r="K62" i="2"/>
  <c r="K58" i="2"/>
  <c r="K54" i="2"/>
  <c r="K50" i="2"/>
  <c r="K46" i="2"/>
  <c r="K42" i="2"/>
  <c r="G43" i="2"/>
  <c r="K49" i="2"/>
  <c r="G61" i="2"/>
  <c r="G66" i="2"/>
  <c r="J70" i="3"/>
  <c r="J71" i="3" s="1"/>
  <c r="J84" i="3" s="1"/>
  <c r="J66" i="3"/>
  <c r="J99" i="3" s="1"/>
  <c r="J65" i="3"/>
  <c r="J61" i="3"/>
  <c r="J57" i="3"/>
  <c r="J53" i="3"/>
  <c r="J49" i="3"/>
  <c r="J45" i="3"/>
  <c r="J41" i="3"/>
  <c r="J64" i="3"/>
  <c r="J97" i="3" s="1"/>
  <c r="J60" i="3"/>
  <c r="J56" i="3"/>
  <c r="J52" i="3"/>
  <c r="J48" i="3"/>
  <c r="J44" i="3"/>
  <c r="I49" i="3"/>
  <c r="F52" i="3"/>
  <c r="F57" i="3"/>
  <c r="J58" i="3"/>
  <c r="J63" i="3"/>
  <c r="F53" i="4"/>
  <c r="J70" i="5"/>
  <c r="I65" i="5"/>
  <c r="H42" i="2"/>
  <c r="F43" i="2"/>
  <c r="D44" i="2"/>
  <c r="H46" i="2"/>
  <c r="F47" i="2"/>
  <c r="D48" i="2"/>
  <c r="H50" i="2"/>
  <c r="F51" i="2"/>
  <c r="D52" i="2"/>
  <c r="H54" i="2"/>
  <c r="F55" i="2"/>
  <c r="D56" i="2"/>
  <c r="H58" i="2"/>
  <c r="F59" i="2"/>
  <c r="D60" i="2"/>
  <c r="H62" i="2"/>
  <c r="F63" i="2"/>
  <c r="D64" i="2"/>
  <c r="H66" i="2"/>
  <c r="L66" i="3"/>
  <c r="L65" i="3"/>
  <c r="F42" i="3"/>
  <c r="D43" i="3"/>
  <c r="L43" i="3"/>
  <c r="F46" i="3"/>
  <c r="D47" i="3"/>
  <c r="L47" i="3"/>
  <c r="F50" i="3"/>
  <c r="D51" i="3"/>
  <c r="L51" i="3"/>
  <c r="F54" i="3"/>
  <c r="D55" i="3"/>
  <c r="L55" i="3"/>
  <c r="F58" i="3"/>
  <c r="D59" i="3"/>
  <c r="L59" i="3"/>
  <c r="F62" i="3"/>
  <c r="D63" i="3"/>
  <c r="L63" i="3"/>
  <c r="G66" i="3"/>
  <c r="K70" i="4"/>
  <c r="D41" i="2"/>
  <c r="H43" i="2"/>
  <c r="F44" i="2"/>
  <c r="D45" i="2"/>
  <c r="H47" i="2"/>
  <c r="F48" i="2"/>
  <c r="D49" i="2"/>
  <c r="H51" i="2"/>
  <c r="F52" i="2"/>
  <c r="D53" i="2"/>
  <c r="H55" i="2"/>
  <c r="F56" i="2"/>
  <c r="D57" i="2"/>
  <c r="H59" i="2"/>
  <c r="F60" i="2"/>
  <c r="D61" i="2"/>
  <c r="F43" i="3"/>
  <c r="D44" i="3"/>
  <c r="L44" i="3"/>
  <c r="F47" i="3"/>
  <c r="D48" i="3"/>
  <c r="L48" i="3"/>
  <c r="F51" i="3"/>
  <c r="D52" i="3"/>
  <c r="L52" i="3"/>
  <c r="F55" i="3"/>
  <c r="D56" i="3"/>
  <c r="L56" i="3"/>
  <c r="F59" i="3"/>
  <c r="D60" i="3"/>
  <c r="L60" i="3"/>
  <c r="L64" i="3"/>
  <c r="E70" i="4"/>
  <c r="E50" i="4"/>
  <c r="E45" i="4"/>
  <c r="E42" i="4"/>
  <c r="E65" i="4"/>
  <c r="C61" i="4"/>
  <c r="C57" i="4"/>
  <c r="C53" i="4"/>
  <c r="C49" i="4"/>
  <c r="C45" i="4"/>
  <c r="C41" i="4"/>
  <c r="C64" i="4"/>
  <c r="C56" i="4"/>
  <c r="C52" i="4"/>
  <c r="C48" i="4"/>
  <c r="C44" i="4"/>
  <c r="C63" i="4"/>
  <c r="C58" i="4"/>
  <c r="C55" i="4"/>
  <c r="C51" i="4"/>
  <c r="C46" i="4"/>
  <c r="C43" i="4"/>
  <c r="E54" i="4"/>
  <c r="E58" i="4"/>
  <c r="I43" i="2"/>
  <c r="I47" i="2"/>
  <c r="I51" i="2"/>
  <c r="I55" i="2"/>
  <c r="I59" i="2"/>
  <c r="G43" i="3"/>
  <c r="G47" i="3"/>
  <c r="G51" i="3"/>
  <c r="G55" i="3"/>
  <c r="G59" i="3"/>
  <c r="C47" i="4"/>
  <c r="E62" i="4"/>
  <c r="E66" i="4"/>
  <c r="J65" i="4"/>
  <c r="J61" i="4"/>
  <c r="J57" i="4"/>
  <c r="J53" i="4"/>
  <c r="J49" i="4"/>
  <c r="J45" i="4"/>
  <c r="J41" i="4"/>
  <c r="K58" i="4"/>
  <c r="J62" i="4"/>
  <c r="C37" i="4"/>
  <c r="L37" i="4"/>
  <c r="K65" i="4"/>
  <c r="K61" i="4"/>
  <c r="K57" i="4"/>
  <c r="K53" i="4"/>
  <c r="K49" i="4"/>
  <c r="K45" i="4"/>
  <c r="K41" i="4"/>
  <c r="K64" i="4"/>
  <c r="K60" i="4"/>
  <c r="K56" i="4"/>
  <c r="K52" i="4"/>
  <c r="K48" i="4"/>
  <c r="K44" i="4"/>
  <c r="J44" i="4"/>
  <c r="K62" i="4"/>
  <c r="J66" i="4"/>
  <c r="E64" i="4"/>
  <c r="J42" i="4"/>
  <c r="K43" i="4"/>
  <c r="J47" i="4"/>
  <c r="J52" i="4"/>
  <c r="F37" i="5"/>
  <c r="F47" i="5" s="1"/>
  <c r="G42" i="4"/>
  <c r="E43" i="4"/>
  <c r="G46" i="4"/>
  <c r="E47" i="4"/>
  <c r="G50" i="4"/>
  <c r="E51" i="4"/>
  <c r="G54" i="4"/>
  <c r="E55" i="4"/>
  <c r="G58" i="4"/>
  <c r="E59" i="4"/>
  <c r="G62" i="4"/>
  <c r="E63" i="4"/>
  <c r="G66" i="4"/>
  <c r="J65" i="5"/>
  <c r="F43" i="4"/>
  <c r="D44" i="4"/>
  <c r="F47" i="4"/>
  <c r="D48" i="4"/>
  <c r="F51" i="4"/>
  <c r="D52" i="4"/>
  <c r="F55" i="4"/>
  <c r="D56" i="4"/>
  <c r="F59" i="4"/>
  <c r="D60" i="4"/>
  <c r="C37" i="5"/>
  <c r="L70" i="5"/>
  <c r="K64" i="5"/>
  <c r="G43" i="4"/>
  <c r="E44" i="4"/>
  <c r="G47" i="4"/>
  <c r="E48" i="4"/>
  <c r="G51" i="4"/>
  <c r="E52" i="4"/>
  <c r="G55" i="4"/>
  <c r="E56" i="4"/>
  <c r="G59" i="4"/>
  <c r="E60" i="4"/>
  <c r="E70" i="5"/>
  <c r="C60" i="5"/>
  <c r="C56" i="5"/>
  <c r="C52" i="5"/>
  <c r="C48" i="5"/>
  <c r="C44" i="5"/>
  <c r="C59" i="5"/>
  <c r="C51" i="5"/>
  <c r="C47" i="5"/>
  <c r="C43" i="5"/>
  <c r="C66" i="5"/>
  <c r="C62" i="5"/>
  <c r="C54" i="5"/>
  <c r="C46" i="5"/>
  <c r="C42" i="5"/>
  <c r="C65" i="5"/>
  <c r="C61" i="5"/>
  <c r="C57" i="5"/>
  <c r="C49" i="5"/>
  <c r="C41" i="5"/>
  <c r="K41" i="5"/>
  <c r="I42" i="5"/>
  <c r="G43" i="5"/>
  <c r="E44" i="5"/>
  <c r="K45" i="5"/>
  <c r="I46" i="5"/>
  <c r="G47" i="5"/>
  <c r="E48" i="5"/>
  <c r="K49" i="5"/>
  <c r="I50" i="5"/>
  <c r="G51" i="5"/>
  <c r="E52" i="5"/>
  <c r="K53" i="5"/>
  <c r="I54" i="5"/>
  <c r="G55" i="5"/>
  <c r="E56" i="5"/>
  <c r="K57" i="5"/>
  <c r="I58" i="5"/>
  <c r="G59" i="5"/>
  <c r="E60" i="5"/>
  <c r="K61" i="5"/>
  <c r="I62" i="5"/>
  <c r="G63" i="5"/>
  <c r="E64" i="5"/>
  <c r="K65" i="5"/>
  <c r="I66" i="5"/>
  <c r="D41" i="5"/>
  <c r="L41" i="5"/>
  <c r="J42" i="5"/>
  <c r="H43" i="5"/>
  <c r="D45" i="5"/>
  <c r="L45" i="5"/>
  <c r="J46" i="5"/>
  <c r="H47" i="5"/>
  <c r="D49" i="5"/>
  <c r="L49" i="5"/>
  <c r="J50" i="5"/>
  <c r="H51" i="5"/>
  <c r="D53" i="5"/>
  <c r="L53" i="5"/>
  <c r="J54" i="5"/>
  <c r="H55" i="5"/>
  <c r="D57" i="5"/>
  <c r="L57" i="5"/>
  <c r="J58" i="5"/>
  <c r="H59" i="5"/>
  <c r="D61" i="5"/>
  <c r="L61" i="5"/>
  <c r="J62" i="5"/>
  <c r="H63" i="5"/>
  <c r="D65" i="5"/>
  <c r="L65" i="5"/>
  <c r="J66" i="5"/>
  <c r="E41" i="5"/>
  <c r="K42" i="5"/>
  <c r="I43" i="5"/>
  <c r="G44" i="5"/>
  <c r="E45" i="5"/>
  <c r="K46" i="5"/>
  <c r="I47" i="5"/>
  <c r="G48" i="5"/>
  <c r="E49" i="5"/>
  <c r="K50" i="5"/>
  <c r="I51" i="5"/>
  <c r="G52" i="5"/>
  <c r="E53" i="5"/>
  <c r="K54" i="5"/>
  <c r="I55" i="5"/>
  <c r="G56" i="5"/>
  <c r="E57" i="5"/>
  <c r="K58" i="5"/>
  <c r="I59" i="5"/>
  <c r="G60" i="5"/>
  <c r="E61" i="5"/>
  <c r="K62" i="5"/>
  <c r="I63" i="5"/>
  <c r="G64" i="5"/>
  <c r="E65" i="5"/>
  <c r="K66" i="5"/>
  <c r="D42" i="5"/>
  <c r="L42" i="5"/>
  <c r="J43" i="5"/>
  <c r="H44" i="5"/>
  <c r="D46" i="5"/>
  <c r="L46" i="5"/>
  <c r="J47" i="5"/>
  <c r="H48" i="5"/>
  <c r="D50" i="5"/>
  <c r="L50" i="5"/>
  <c r="J51" i="5"/>
  <c r="H52" i="5"/>
  <c r="D54" i="5"/>
  <c r="L54" i="5"/>
  <c r="J55" i="5"/>
  <c r="H56" i="5"/>
  <c r="D58" i="5"/>
  <c r="L58" i="5"/>
  <c r="J59" i="5"/>
  <c r="H60" i="5"/>
  <c r="D62" i="5"/>
  <c r="L62" i="5"/>
  <c r="J63" i="5"/>
  <c r="H64" i="5"/>
  <c r="D66" i="5"/>
  <c r="L66" i="5"/>
  <c r="G41" i="5"/>
  <c r="E42" i="5"/>
  <c r="K43" i="5"/>
  <c r="I44" i="5"/>
  <c r="G45" i="5"/>
  <c r="E46" i="5"/>
  <c r="K47" i="5"/>
  <c r="I48" i="5"/>
  <c r="G49" i="5"/>
  <c r="E50" i="5"/>
  <c r="K51" i="5"/>
  <c r="I52" i="5"/>
  <c r="G53" i="5"/>
  <c r="E54" i="5"/>
  <c r="K55" i="5"/>
  <c r="I56" i="5"/>
  <c r="G57" i="5"/>
  <c r="E58" i="5"/>
  <c r="K59" i="5"/>
  <c r="I60" i="5"/>
  <c r="G61" i="5"/>
  <c r="E62" i="5"/>
  <c r="K63" i="5"/>
  <c r="I64" i="5"/>
  <c r="G65" i="5"/>
  <c r="E66" i="5"/>
  <c r="H41" i="5"/>
  <c r="D43" i="5"/>
  <c r="L43" i="5"/>
  <c r="J44" i="5"/>
  <c r="H45" i="5"/>
  <c r="D47" i="5"/>
  <c r="L47" i="5"/>
  <c r="J48" i="5"/>
  <c r="H49" i="5"/>
  <c r="D51" i="5"/>
  <c r="L51" i="5"/>
  <c r="J52" i="5"/>
  <c r="H53" i="5"/>
  <c r="D55" i="5"/>
  <c r="L55" i="5"/>
  <c r="J56" i="5"/>
  <c r="H57" i="5"/>
  <c r="D59" i="5"/>
  <c r="L59" i="5"/>
  <c r="J60" i="5"/>
  <c r="H61" i="5"/>
  <c r="D63" i="5"/>
  <c r="L63" i="5"/>
  <c r="J64" i="5"/>
  <c r="H65" i="5"/>
  <c r="D70" i="5"/>
  <c r="I41" i="5"/>
  <c r="G42" i="5"/>
  <c r="E43" i="5"/>
  <c r="K44" i="5"/>
  <c r="I45" i="5"/>
  <c r="G46" i="5"/>
  <c r="E47" i="5"/>
  <c r="K48" i="5"/>
  <c r="I49" i="5"/>
  <c r="G50" i="5"/>
  <c r="E51" i="5"/>
  <c r="K52" i="5"/>
  <c r="I53" i="5"/>
  <c r="G54" i="5"/>
  <c r="E55" i="5"/>
  <c r="K56" i="5"/>
  <c r="I57" i="5"/>
  <c r="G58" i="5"/>
  <c r="E59" i="5"/>
  <c r="K60" i="5"/>
  <c r="I61" i="5"/>
  <c r="G62" i="5"/>
  <c r="J41" i="5"/>
  <c r="H42" i="5"/>
  <c r="D44" i="5"/>
  <c r="L44" i="5"/>
  <c r="J45" i="5"/>
  <c r="H46" i="5"/>
  <c r="D48" i="5"/>
  <c r="L48" i="5"/>
  <c r="J49" i="5"/>
  <c r="H50" i="5"/>
  <c r="D52" i="5"/>
  <c r="L52" i="5"/>
  <c r="J53" i="5"/>
  <c r="H54" i="5"/>
  <c r="D56" i="5"/>
  <c r="L56" i="5"/>
  <c r="J57" i="5"/>
  <c r="H58" i="5"/>
  <c r="D60" i="5"/>
  <c r="L60" i="5"/>
  <c r="J61" i="5"/>
  <c r="H62" i="5"/>
  <c r="L70" i="4" l="1"/>
  <c r="L62" i="4"/>
  <c r="L50" i="4"/>
  <c r="L45" i="4"/>
  <c r="L42" i="4"/>
  <c r="L47" i="4"/>
  <c r="L51" i="4"/>
  <c r="L41" i="4"/>
  <c r="L43" i="4"/>
  <c r="L57" i="4"/>
  <c r="L44" i="4"/>
  <c r="L49" i="4"/>
  <c r="L61" i="4"/>
  <c r="L46" i="4"/>
  <c r="L56" i="4"/>
  <c r="L54" i="4"/>
  <c r="L52" i="4"/>
  <c r="L65" i="4"/>
  <c r="L58" i="4"/>
  <c r="L48" i="4"/>
  <c r="L55" i="4"/>
  <c r="L66" i="4"/>
  <c r="L63" i="4"/>
  <c r="L64" i="4"/>
  <c r="L53" i="4"/>
  <c r="L59" i="4"/>
  <c r="L60" i="4"/>
  <c r="J92" i="3"/>
  <c r="J79" i="3"/>
  <c r="J87" i="3"/>
  <c r="J83" i="3"/>
  <c r="J76" i="3"/>
  <c r="J88" i="3"/>
  <c r="L88" i="3"/>
  <c r="J78" i="3"/>
  <c r="E87" i="3"/>
  <c r="E96" i="3"/>
  <c r="J81" i="3"/>
  <c r="F85" i="3"/>
  <c r="J74" i="3"/>
  <c r="E84" i="3"/>
  <c r="E71" i="5"/>
  <c r="E74" i="5" s="1"/>
  <c r="F79" i="3"/>
  <c r="H99" i="3"/>
  <c r="L77" i="3"/>
  <c r="L96" i="3"/>
  <c r="D76" i="3"/>
  <c r="J86" i="3"/>
  <c r="F71" i="3"/>
  <c r="F84" i="3" s="1"/>
  <c r="E89" i="3"/>
  <c r="F88" i="3"/>
  <c r="D77" i="3"/>
  <c r="J75" i="3"/>
  <c r="C71" i="3"/>
  <c r="C97" i="3" s="1"/>
  <c r="K71" i="3"/>
  <c r="E71" i="3"/>
  <c r="H71" i="3"/>
  <c r="D71" i="3"/>
  <c r="D81" i="3" s="1"/>
  <c r="I71" i="3"/>
  <c r="I78" i="3" s="1"/>
  <c r="H81" i="3"/>
  <c r="H89" i="3"/>
  <c r="L71" i="3"/>
  <c r="L76" i="3" s="1"/>
  <c r="J96" i="3"/>
  <c r="J89" i="3"/>
  <c r="J94" i="3"/>
  <c r="E78" i="3"/>
  <c r="E99" i="3"/>
  <c r="E97" i="3"/>
  <c r="C99" i="3"/>
  <c r="I82" i="3"/>
  <c r="D88" i="3"/>
  <c r="J80" i="3"/>
  <c r="I77" i="3"/>
  <c r="E90" i="3"/>
  <c r="D88" i="5"/>
  <c r="L85" i="3"/>
  <c r="F76" i="3"/>
  <c r="D84" i="3"/>
  <c r="L98" i="3"/>
  <c r="C70" i="5"/>
  <c r="D71" i="5" s="1"/>
  <c r="I70" i="5"/>
  <c r="K70" i="5"/>
  <c r="C63" i="5"/>
  <c r="C58" i="5"/>
  <c r="C53" i="5"/>
  <c r="G70" i="5"/>
  <c r="C64" i="5"/>
  <c r="C55" i="5"/>
  <c r="C50" i="5"/>
  <c r="C45" i="5"/>
  <c r="D92" i="3"/>
  <c r="L80" i="3"/>
  <c r="F90" i="3"/>
  <c r="I95" i="3"/>
  <c r="C88" i="3"/>
  <c r="E92" i="3"/>
  <c r="E94" i="3"/>
  <c r="J95" i="3"/>
  <c r="C78" i="3"/>
  <c r="H74" i="3"/>
  <c r="H79" i="3"/>
  <c r="L97" i="3"/>
  <c r="D85" i="3"/>
  <c r="L84" i="3"/>
  <c r="F75" i="3"/>
  <c r="J77" i="3"/>
  <c r="J82" i="3"/>
  <c r="I99" i="3"/>
  <c r="I98" i="3"/>
  <c r="E80" i="3"/>
  <c r="C59" i="2"/>
  <c r="C41" i="2"/>
  <c r="E95" i="3"/>
  <c r="E93" i="3"/>
  <c r="H85" i="3"/>
  <c r="E70" i="2"/>
  <c r="E71" i="2" s="1"/>
  <c r="F64" i="5"/>
  <c r="F42" i="5"/>
  <c r="G94" i="3"/>
  <c r="C76" i="3"/>
  <c r="C86" i="3"/>
  <c r="I76" i="3"/>
  <c r="C52" i="2"/>
  <c r="C44" i="2"/>
  <c r="C46" i="2"/>
  <c r="H78" i="3"/>
  <c r="H83" i="3"/>
  <c r="C53" i="2"/>
  <c r="C50" i="2"/>
  <c r="K70" i="2"/>
  <c r="H84" i="3"/>
  <c r="H82" i="3"/>
  <c r="H87" i="3"/>
  <c r="J41" i="2"/>
  <c r="I92" i="3"/>
  <c r="E79" i="3"/>
  <c r="L94" i="3"/>
  <c r="D95" i="5"/>
  <c r="F70" i="5"/>
  <c r="C66" i="4"/>
  <c r="C62" i="4"/>
  <c r="C59" i="4"/>
  <c r="C42" i="4"/>
  <c r="C70" i="4"/>
  <c r="D70" i="4"/>
  <c r="C50" i="4"/>
  <c r="C60" i="4"/>
  <c r="C65" i="4"/>
  <c r="D93" i="3"/>
  <c r="L81" i="3"/>
  <c r="L92" i="3"/>
  <c r="F83" i="3"/>
  <c r="L99" i="3"/>
  <c r="J85" i="3"/>
  <c r="J90" i="3"/>
  <c r="L70" i="2"/>
  <c r="L71" i="2" s="1"/>
  <c r="L66" i="2"/>
  <c r="I79" i="3"/>
  <c r="H59" i="4"/>
  <c r="H49" i="4"/>
  <c r="H70" i="4"/>
  <c r="H63" i="4"/>
  <c r="H51" i="4"/>
  <c r="H53" i="4"/>
  <c r="H46" i="4"/>
  <c r="I88" i="3"/>
  <c r="E75" i="3"/>
  <c r="L54" i="2"/>
  <c r="E83" i="3"/>
  <c r="E76" i="3"/>
  <c r="I85" i="3"/>
  <c r="F70" i="2"/>
  <c r="F71" i="2" s="1"/>
  <c r="L63" i="2"/>
  <c r="L45" i="2"/>
  <c r="F45" i="5"/>
  <c r="F50" i="5"/>
  <c r="F55" i="5"/>
  <c r="J70" i="2"/>
  <c r="J71" i="2" s="1"/>
  <c r="I74" i="3"/>
  <c r="I70" i="2"/>
  <c r="L74" i="3"/>
  <c r="G78" i="3"/>
  <c r="C43" i="2"/>
  <c r="C54" i="2"/>
  <c r="H80" i="3"/>
  <c r="H88" i="3"/>
  <c r="H86" i="3"/>
  <c r="H91" i="3"/>
  <c r="J45" i="2"/>
  <c r="J50" i="2"/>
  <c r="H76" i="3"/>
  <c r="L43" i="2"/>
  <c r="L44" i="2"/>
  <c r="L49" i="2"/>
  <c r="F44" i="5"/>
  <c r="F49" i="5"/>
  <c r="F54" i="5"/>
  <c r="F59" i="5"/>
  <c r="L87" i="3"/>
  <c r="C91" i="3"/>
  <c r="C80" i="3"/>
  <c r="C98" i="3"/>
  <c r="L79" i="3"/>
  <c r="C48" i="2"/>
  <c r="H93" i="3"/>
  <c r="H90" i="3"/>
  <c r="H95" i="3"/>
  <c r="J49" i="2"/>
  <c r="J54" i="2"/>
  <c r="J91" i="3"/>
  <c r="J93" i="3"/>
  <c r="J98" i="3"/>
  <c r="F78" i="3"/>
  <c r="I90" i="3"/>
  <c r="E82" i="3"/>
  <c r="E77" i="3"/>
  <c r="D70" i="2"/>
  <c r="D71" i="2" s="1"/>
  <c r="G70" i="2"/>
  <c r="G71" i="2" s="1"/>
  <c r="C49" i="2"/>
  <c r="C63" i="2"/>
  <c r="C70" i="2"/>
  <c r="C65" i="2"/>
  <c r="I70" i="4"/>
  <c r="F48" i="5"/>
  <c r="F53" i="5"/>
  <c r="F58" i="5"/>
  <c r="F63" i="5"/>
  <c r="C84" i="3"/>
  <c r="C96" i="3"/>
  <c r="H96" i="3"/>
  <c r="L78" i="3"/>
  <c r="L55" i="2"/>
  <c r="C57" i="2"/>
  <c r="C62" i="2"/>
  <c r="G97" i="3"/>
  <c r="H92" i="3"/>
  <c r="H94" i="3"/>
  <c r="J60" i="2"/>
  <c r="J53" i="2"/>
  <c r="J58" i="2"/>
  <c r="L91" i="3"/>
  <c r="L83" i="3"/>
  <c r="J51" i="2"/>
  <c r="J47" i="2"/>
  <c r="C55" i="2"/>
  <c r="C66" i="2"/>
  <c r="G71" i="3"/>
  <c r="H97" i="3"/>
  <c r="H98" i="3"/>
  <c r="J55" i="2"/>
  <c r="J57" i="2"/>
  <c r="J62" i="2"/>
  <c r="H77" i="3"/>
  <c r="H75" i="3"/>
  <c r="J59" i="2"/>
  <c r="J61" i="2"/>
  <c r="J66" i="2"/>
  <c r="L50" i="2"/>
  <c r="G95" i="2" l="1"/>
  <c r="G94" i="2"/>
  <c r="G79" i="2"/>
  <c r="G78" i="2"/>
  <c r="G97" i="2"/>
  <c r="G96" i="2"/>
  <c r="G85" i="2"/>
  <c r="G84" i="2"/>
  <c r="G87" i="2"/>
  <c r="G86" i="2"/>
  <c r="G92" i="2"/>
  <c r="G82" i="2"/>
  <c r="G75" i="2"/>
  <c r="G89" i="2"/>
  <c r="G91" i="2"/>
  <c r="G83" i="2"/>
  <c r="G93" i="2"/>
  <c r="G81" i="2"/>
  <c r="G99" i="2"/>
  <c r="G98" i="2"/>
  <c r="G80" i="2"/>
  <c r="G76" i="2"/>
  <c r="G74" i="2"/>
  <c r="G90" i="2"/>
  <c r="G77" i="2"/>
  <c r="G88" i="2"/>
  <c r="G75" i="3"/>
  <c r="G99" i="3"/>
  <c r="G92" i="3"/>
  <c r="G84" i="3"/>
  <c r="N84" i="3" s="1"/>
  <c r="G89" i="3"/>
  <c r="G96" i="3"/>
  <c r="G76" i="3"/>
  <c r="G87" i="3"/>
  <c r="G85" i="3"/>
  <c r="G77" i="3"/>
  <c r="G88" i="3"/>
  <c r="N88" i="3" s="1"/>
  <c r="G80" i="3"/>
  <c r="G93" i="3"/>
  <c r="G91" i="3"/>
  <c r="G81" i="3"/>
  <c r="G86" i="3"/>
  <c r="D98" i="2"/>
  <c r="D96" i="2"/>
  <c r="D94" i="2"/>
  <c r="D92" i="2"/>
  <c r="D90" i="2"/>
  <c r="D88" i="2"/>
  <c r="D86" i="2"/>
  <c r="D84" i="2"/>
  <c r="D82" i="2"/>
  <c r="D80" i="2"/>
  <c r="D78" i="2"/>
  <c r="D76" i="2"/>
  <c r="D74" i="2"/>
  <c r="D91" i="2"/>
  <c r="D75" i="2"/>
  <c r="D93" i="2"/>
  <c r="D97" i="2"/>
  <c r="D81" i="2"/>
  <c r="D83" i="2"/>
  <c r="D99" i="2"/>
  <c r="D77" i="2"/>
  <c r="D85" i="2"/>
  <c r="D87" i="2"/>
  <c r="D89" i="2"/>
  <c r="D95" i="2"/>
  <c r="D79" i="2"/>
  <c r="N98" i="3"/>
  <c r="C83" i="4"/>
  <c r="G82" i="3"/>
  <c r="G98" i="3"/>
  <c r="G83" i="3"/>
  <c r="F99" i="2"/>
  <c r="F97" i="2"/>
  <c r="F95" i="2"/>
  <c r="F93" i="2"/>
  <c r="F91" i="2"/>
  <c r="F89" i="2"/>
  <c r="F87" i="2"/>
  <c r="F85" i="2"/>
  <c r="F83" i="2"/>
  <c r="F81" i="2"/>
  <c r="F79" i="2"/>
  <c r="F77" i="2"/>
  <c r="F75" i="2"/>
  <c r="F92" i="2"/>
  <c r="F76" i="2"/>
  <c r="F94" i="2"/>
  <c r="F98" i="2"/>
  <c r="F82" i="2"/>
  <c r="F84" i="2"/>
  <c r="F90" i="2"/>
  <c r="F86" i="2"/>
  <c r="F96" i="2"/>
  <c r="F80" i="2"/>
  <c r="F78" i="2"/>
  <c r="F88" i="2"/>
  <c r="F74" i="2"/>
  <c r="F82" i="5"/>
  <c r="L98" i="2"/>
  <c r="L96" i="2"/>
  <c r="L94" i="2"/>
  <c r="L92" i="2"/>
  <c r="L90" i="2"/>
  <c r="L88" i="2"/>
  <c r="L86" i="2"/>
  <c r="L84" i="2"/>
  <c r="L82" i="2"/>
  <c r="L80" i="2"/>
  <c r="L78" i="2"/>
  <c r="L76" i="2"/>
  <c r="L74" i="2"/>
  <c r="L85" i="2"/>
  <c r="L87" i="2"/>
  <c r="L91" i="2"/>
  <c r="L75" i="2"/>
  <c r="L93" i="2"/>
  <c r="L77" i="2"/>
  <c r="L95" i="2"/>
  <c r="L81" i="2"/>
  <c r="L79" i="2"/>
  <c r="L99" i="2"/>
  <c r="L89" i="2"/>
  <c r="L83" i="2"/>
  <c r="L97" i="2"/>
  <c r="E96" i="5"/>
  <c r="E90" i="5"/>
  <c r="E93" i="5"/>
  <c r="E92" i="5"/>
  <c r="E82" i="5"/>
  <c r="E98" i="5"/>
  <c r="E85" i="5"/>
  <c r="E84" i="5"/>
  <c r="E91" i="5"/>
  <c r="E76" i="5"/>
  <c r="E86" i="5"/>
  <c r="E99" i="5"/>
  <c r="E97" i="5"/>
  <c r="E95" i="5"/>
  <c r="E83" i="5"/>
  <c r="E89" i="5"/>
  <c r="E87" i="5"/>
  <c r="E88" i="5"/>
  <c r="E75" i="5"/>
  <c r="E78" i="5"/>
  <c r="F91" i="5"/>
  <c r="K77" i="3"/>
  <c r="K79" i="3"/>
  <c r="K85" i="3"/>
  <c r="K81" i="3"/>
  <c r="K99" i="3"/>
  <c r="K94" i="3"/>
  <c r="K95" i="3"/>
  <c r="K96" i="3"/>
  <c r="K87" i="3"/>
  <c r="K89" i="3"/>
  <c r="K76" i="3"/>
  <c r="N76" i="3" s="1"/>
  <c r="K82" i="3"/>
  <c r="K80" i="3"/>
  <c r="K98" i="3"/>
  <c r="K93" i="3"/>
  <c r="K78" i="3"/>
  <c r="K84" i="3"/>
  <c r="K92" i="3"/>
  <c r="K74" i="3"/>
  <c r="K91" i="3"/>
  <c r="K90" i="3"/>
  <c r="K97" i="3"/>
  <c r="E94" i="5"/>
  <c r="G74" i="3"/>
  <c r="H82" i="4"/>
  <c r="E80" i="5"/>
  <c r="D97" i="5"/>
  <c r="D90" i="5"/>
  <c r="D78" i="5"/>
  <c r="D79" i="5"/>
  <c r="D99" i="5"/>
  <c r="D93" i="5"/>
  <c r="D74" i="5"/>
  <c r="D96" i="5"/>
  <c r="D84" i="5"/>
  <c r="D85" i="5"/>
  <c r="D80" i="5"/>
  <c r="D91" i="5"/>
  <c r="D77" i="5"/>
  <c r="D92" i="5"/>
  <c r="D81" i="5"/>
  <c r="D83" i="5"/>
  <c r="D98" i="5"/>
  <c r="D75" i="5"/>
  <c r="D76" i="5"/>
  <c r="D89" i="5"/>
  <c r="D86" i="5"/>
  <c r="D87" i="5"/>
  <c r="K75" i="3"/>
  <c r="D82" i="5"/>
  <c r="J98" i="2"/>
  <c r="J96" i="2"/>
  <c r="J94" i="2"/>
  <c r="J92" i="2"/>
  <c r="J90" i="2"/>
  <c r="J88" i="2"/>
  <c r="J86" i="2"/>
  <c r="J84" i="2"/>
  <c r="J82" i="2"/>
  <c r="J80" i="2"/>
  <c r="J78" i="2"/>
  <c r="J76" i="2"/>
  <c r="J74" i="2"/>
  <c r="J97" i="2"/>
  <c r="J81" i="2"/>
  <c r="J99" i="2"/>
  <c r="J87" i="2"/>
  <c r="J89" i="2"/>
  <c r="J83" i="2"/>
  <c r="J95" i="2"/>
  <c r="J79" i="2"/>
  <c r="J85" i="2"/>
  <c r="J91" i="2"/>
  <c r="J93" i="2"/>
  <c r="J75" i="2"/>
  <c r="J77" i="2"/>
  <c r="K86" i="3"/>
  <c r="C71" i="4"/>
  <c r="C99" i="4" s="1"/>
  <c r="G71" i="4"/>
  <c r="F71" i="4"/>
  <c r="K71" i="4"/>
  <c r="J71" i="4"/>
  <c r="E71" i="4"/>
  <c r="E77" i="5"/>
  <c r="E98" i="2"/>
  <c r="E96" i="2"/>
  <c r="E94" i="2"/>
  <c r="E92" i="2"/>
  <c r="E90" i="2"/>
  <c r="E88" i="2"/>
  <c r="E86" i="2"/>
  <c r="E84" i="2"/>
  <c r="E82" i="2"/>
  <c r="E80" i="2"/>
  <c r="E78" i="2"/>
  <c r="E76" i="2"/>
  <c r="E74" i="2"/>
  <c r="E93" i="2"/>
  <c r="E77" i="2"/>
  <c r="E95" i="2"/>
  <c r="E99" i="2"/>
  <c r="E83" i="2"/>
  <c r="E85" i="2"/>
  <c r="E87" i="2"/>
  <c r="E91" i="2"/>
  <c r="E79" i="2"/>
  <c r="E75" i="2"/>
  <c r="E89" i="2"/>
  <c r="E97" i="2"/>
  <c r="E81" i="2"/>
  <c r="G90" i="3"/>
  <c r="K83" i="3"/>
  <c r="G71" i="5"/>
  <c r="J71" i="5"/>
  <c r="L71" i="5"/>
  <c r="D94" i="5"/>
  <c r="E81" i="5"/>
  <c r="C71" i="2"/>
  <c r="H71" i="2"/>
  <c r="K88" i="3"/>
  <c r="F88" i="5"/>
  <c r="E79" i="5"/>
  <c r="G95" i="3"/>
  <c r="G79" i="3"/>
  <c r="F87" i="5"/>
  <c r="F83" i="5"/>
  <c r="C95" i="4"/>
  <c r="I71" i="4"/>
  <c r="I87" i="3"/>
  <c r="C94" i="3"/>
  <c r="I93" i="3"/>
  <c r="C89" i="3"/>
  <c r="F92" i="5"/>
  <c r="C75" i="3"/>
  <c r="H84" i="4"/>
  <c r="D71" i="4"/>
  <c r="F71" i="5"/>
  <c r="F86" i="5" s="1"/>
  <c r="C85" i="3"/>
  <c r="I80" i="3"/>
  <c r="D96" i="3"/>
  <c r="C77" i="3"/>
  <c r="E86" i="3"/>
  <c r="N86" i="3" s="1"/>
  <c r="E74" i="3"/>
  <c r="E88" i="3"/>
  <c r="E91" i="3"/>
  <c r="E98" i="3"/>
  <c r="L89" i="3"/>
  <c r="D89" i="3"/>
  <c r="L96" i="4"/>
  <c r="L89" i="4"/>
  <c r="L84" i="4"/>
  <c r="H71" i="4"/>
  <c r="C75" i="4"/>
  <c r="C79" i="3"/>
  <c r="N79" i="3" s="1"/>
  <c r="C81" i="3"/>
  <c r="C93" i="3"/>
  <c r="C87" i="3"/>
  <c r="C83" i="3"/>
  <c r="L93" i="4"/>
  <c r="L88" i="4"/>
  <c r="L94" i="4"/>
  <c r="L75" i="4"/>
  <c r="C98" i="4"/>
  <c r="F80" i="3"/>
  <c r="N80" i="3" s="1"/>
  <c r="L81" i="4"/>
  <c r="L82" i="4"/>
  <c r="C95" i="3"/>
  <c r="I84" i="3"/>
  <c r="I94" i="3"/>
  <c r="L75" i="3"/>
  <c r="L95" i="3"/>
  <c r="L82" i="3"/>
  <c r="L86" i="3"/>
  <c r="L90" i="3"/>
  <c r="F82" i="3"/>
  <c r="F98" i="3"/>
  <c r="F93" i="3"/>
  <c r="F97" i="3"/>
  <c r="F89" i="3"/>
  <c r="F81" i="3"/>
  <c r="F96" i="3"/>
  <c r="F86" i="3"/>
  <c r="F99" i="3"/>
  <c r="F74" i="3"/>
  <c r="F77" i="3"/>
  <c r="F94" i="3"/>
  <c r="E85" i="3"/>
  <c r="E81" i="3"/>
  <c r="F92" i="3"/>
  <c r="C82" i="3"/>
  <c r="L93" i="3"/>
  <c r="L91" i="4"/>
  <c r="L77" i="4"/>
  <c r="L83" i="4"/>
  <c r="I86" i="3"/>
  <c r="I97" i="3"/>
  <c r="C92" i="3"/>
  <c r="I89" i="3"/>
  <c r="L90" i="4"/>
  <c r="L95" i="4"/>
  <c r="K71" i="5"/>
  <c r="F81" i="5"/>
  <c r="I71" i="2"/>
  <c r="F78" i="5"/>
  <c r="H79" i="4"/>
  <c r="D91" i="3"/>
  <c r="N91" i="3" s="1"/>
  <c r="D95" i="3"/>
  <c r="D99" i="3"/>
  <c r="N99" i="3" s="1"/>
  <c r="D82" i="3"/>
  <c r="D74" i="3"/>
  <c r="D79" i="3"/>
  <c r="D87" i="3"/>
  <c r="D98" i="3"/>
  <c r="D94" i="3"/>
  <c r="D97" i="3"/>
  <c r="N97" i="3" s="1"/>
  <c r="D78" i="3"/>
  <c r="N78" i="3" s="1"/>
  <c r="D83" i="3"/>
  <c r="D86" i="3"/>
  <c r="D90" i="3"/>
  <c r="D75" i="3"/>
  <c r="I81" i="3"/>
  <c r="L92" i="4"/>
  <c r="F91" i="3"/>
  <c r="L86" i="4"/>
  <c r="L85" i="4"/>
  <c r="L71" i="4"/>
  <c r="L99" i="4" s="1"/>
  <c r="F75" i="5"/>
  <c r="I71" i="5"/>
  <c r="I96" i="3"/>
  <c r="N96" i="3" s="1"/>
  <c r="H86" i="4"/>
  <c r="C90" i="3"/>
  <c r="N90" i="3" s="1"/>
  <c r="K71" i="2"/>
  <c r="F97" i="5"/>
  <c r="C74" i="3"/>
  <c r="I91" i="3"/>
  <c r="C71" i="5"/>
  <c r="F95" i="3"/>
  <c r="H71" i="5"/>
  <c r="I83" i="3"/>
  <c r="I75" i="3"/>
  <c r="D80" i="3"/>
  <c r="F87" i="3"/>
  <c r="L97" i="4"/>
  <c r="L87" i="4"/>
  <c r="L74" i="4"/>
  <c r="O88" i="3" l="1"/>
  <c r="I93" i="4"/>
  <c r="I78" i="4"/>
  <c r="I74" i="4"/>
  <c r="I80" i="4"/>
  <c r="I88" i="4"/>
  <c r="I76" i="4"/>
  <c r="I83" i="4"/>
  <c r="I79" i="4"/>
  <c r="I85" i="4"/>
  <c r="I77" i="4"/>
  <c r="I96" i="4"/>
  <c r="I86" i="4"/>
  <c r="I95" i="4"/>
  <c r="I91" i="4"/>
  <c r="I89" i="4"/>
  <c r="I81" i="4"/>
  <c r="I84" i="4"/>
  <c r="I99" i="4"/>
  <c r="I92" i="4"/>
  <c r="I90" i="4"/>
  <c r="I98" i="4"/>
  <c r="I82" i="4"/>
  <c r="I87" i="4"/>
  <c r="I97" i="4"/>
  <c r="I94" i="4"/>
  <c r="I75" i="4"/>
  <c r="K75" i="4"/>
  <c r="K80" i="4"/>
  <c r="K88" i="4"/>
  <c r="K99" i="4"/>
  <c r="K87" i="4"/>
  <c r="K84" i="4"/>
  <c r="K83" i="4"/>
  <c r="K96" i="4"/>
  <c r="K92" i="4"/>
  <c r="K79" i="4"/>
  <c r="K97" i="4"/>
  <c r="K86" i="4"/>
  <c r="K77" i="4"/>
  <c r="K74" i="4"/>
  <c r="K91" i="4"/>
  <c r="K82" i="4"/>
  <c r="K78" i="4"/>
  <c r="K81" i="4"/>
  <c r="K90" i="4"/>
  <c r="K94" i="4"/>
  <c r="K98" i="4"/>
  <c r="K95" i="4"/>
  <c r="K85" i="4"/>
  <c r="K93" i="4"/>
  <c r="K89" i="4"/>
  <c r="K76" i="4"/>
  <c r="C93" i="5"/>
  <c r="C84" i="5"/>
  <c r="C81" i="5"/>
  <c r="C75" i="5"/>
  <c r="C98" i="5"/>
  <c r="C82" i="5"/>
  <c r="C92" i="5"/>
  <c r="C99" i="5"/>
  <c r="C80" i="5"/>
  <c r="C74" i="5"/>
  <c r="C89" i="5"/>
  <c r="M89" i="5" s="1"/>
  <c r="C95" i="5"/>
  <c r="C90" i="5"/>
  <c r="C76" i="5"/>
  <c r="C77" i="5"/>
  <c r="C94" i="5"/>
  <c r="C87" i="5"/>
  <c r="C85" i="5"/>
  <c r="C79" i="5"/>
  <c r="C78" i="5"/>
  <c r="C97" i="5"/>
  <c r="H91" i="5"/>
  <c r="H77" i="5"/>
  <c r="H80" i="5"/>
  <c r="H87" i="5"/>
  <c r="H89" i="5"/>
  <c r="H81" i="5"/>
  <c r="H75" i="5"/>
  <c r="H82" i="5"/>
  <c r="H83" i="5"/>
  <c r="H95" i="5"/>
  <c r="H93" i="5"/>
  <c r="H79" i="5"/>
  <c r="H92" i="5"/>
  <c r="H94" i="5"/>
  <c r="H84" i="5"/>
  <c r="H96" i="5"/>
  <c r="H86" i="5"/>
  <c r="H76" i="5"/>
  <c r="H97" i="5"/>
  <c r="H98" i="5"/>
  <c r="H90" i="5"/>
  <c r="H88" i="5"/>
  <c r="H85" i="5"/>
  <c r="H78" i="5"/>
  <c r="H99" i="5"/>
  <c r="H74" i="5"/>
  <c r="J80" i="5"/>
  <c r="J83" i="5"/>
  <c r="J87" i="5"/>
  <c r="J98" i="5"/>
  <c r="J78" i="5"/>
  <c r="J93" i="5"/>
  <c r="J89" i="5"/>
  <c r="J79" i="5"/>
  <c r="J85" i="5"/>
  <c r="J92" i="5"/>
  <c r="J75" i="5"/>
  <c r="J76" i="5"/>
  <c r="J97" i="5"/>
  <c r="J77" i="5"/>
  <c r="J91" i="5"/>
  <c r="J74" i="5"/>
  <c r="J84" i="5"/>
  <c r="J95" i="5"/>
  <c r="J96" i="5"/>
  <c r="J88" i="5"/>
  <c r="J99" i="5"/>
  <c r="J86" i="5"/>
  <c r="J81" i="5"/>
  <c r="J90" i="5"/>
  <c r="J82" i="5"/>
  <c r="J94" i="5"/>
  <c r="O90" i="3"/>
  <c r="N81" i="3"/>
  <c r="D92" i="4"/>
  <c r="D82" i="4"/>
  <c r="D80" i="4"/>
  <c r="D95" i="4"/>
  <c r="D76" i="4"/>
  <c r="D86" i="4"/>
  <c r="D79" i="4"/>
  <c r="D90" i="4"/>
  <c r="D88" i="4"/>
  <c r="D75" i="4"/>
  <c r="M75" i="4" s="1"/>
  <c r="D98" i="4"/>
  <c r="M98" i="4" s="1"/>
  <c r="D91" i="4"/>
  <c r="D94" i="4"/>
  <c r="D83" i="4"/>
  <c r="M83" i="4" s="1"/>
  <c r="D87" i="4"/>
  <c r="D97" i="4"/>
  <c r="D84" i="4"/>
  <c r="D78" i="4"/>
  <c r="D96" i="4"/>
  <c r="D74" i="4"/>
  <c r="D99" i="4"/>
  <c r="M99" i="4" s="1"/>
  <c r="D77" i="4"/>
  <c r="D85" i="4"/>
  <c r="D81" i="4"/>
  <c r="D93" i="4"/>
  <c r="D89" i="4"/>
  <c r="J89" i="4"/>
  <c r="J76" i="4"/>
  <c r="J91" i="4"/>
  <c r="J84" i="4"/>
  <c r="J97" i="4"/>
  <c r="J93" i="4"/>
  <c r="J87" i="4"/>
  <c r="J85" i="4"/>
  <c r="J78" i="4"/>
  <c r="J82" i="4"/>
  <c r="J86" i="4"/>
  <c r="J94" i="4"/>
  <c r="J95" i="4"/>
  <c r="J77" i="4"/>
  <c r="J90" i="4"/>
  <c r="J98" i="4"/>
  <c r="J88" i="4"/>
  <c r="J83" i="4"/>
  <c r="J80" i="4"/>
  <c r="J74" i="4"/>
  <c r="J75" i="4"/>
  <c r="J96" i="4"/>
  <c r="J99" i="4"/>
  <c r="J79" i="4"/>
  <c r="J81" i="4"/>
  <c r="J92" i="4"/>
  <c r="K88" i="5"/>
  <c r="K80" i="5"/>
  <c r="K79" i="5"/>
  <c r="K85" i="5"/>
  <c r="K97" i="5"/>
  <c r="K99" i="5"/>
  <c r="K81" i="5"/>
  <c r="K98" i="5"/>
  <c r="K89" i="5"/>
  <c r="K90" i="5"/>
  <c r="K91" i="5"/>
  <c r="K94" i="5"/>
  <c r="K95" i="5"/>
  <c r="K82" i="5"/>
  <c r="K86" i="5"/>
  <c r="K93" i="5"/>
  <c r="K83" i="5"/>
  <c r="K84" i="5"/>
  <c r="K78" i="5"/>
  <c r="K74" i="5"/>
  <c r="K77" i="5"/>
  <c r="K75" i="5"/>
  <c r="K76" i="5"/>
  <c r="K87" i="5"/>
  <c r="K96" i="5"/>
  <c r="K92" i="5"/>
  <c r="M95" i="4"/>
  <c r="G87" i="5"/>
  <c r="G98" i="5"/>
  <c r="G75" i="5"/>
  <c r="G92" i="5"/>
  <c r="G96" i="5"/>
  <c r="G82" i="5"/>
  <c r="G88" i="5"/>
  <c r="G97" i="5"/>
  <c r="G95" i="5"/>
  <c r="G94" i="5"/>
  <c r="G89" i="5"/>
  <c r="G76" i="5"/>
  <c r="G90" i="5"/>
  <c r="G80" i="5"/>
  <c r="G86" i="5"/>
  <c r="G74" i="5"/>
  <c r="G85" i="5"/>
  <c r="G78" i="5"/>
  <c r="G79" i="5"/>
  <c r="G81" i="5"/>
  <c r="G84" i="5"/>
  <c r="G77" i="5"/>
  <c r="G83" i="5"/>
  <c r="G91" i="5"/>
  <c r="G99" i="5"/>
  <c r="G93" i="5"/>
  <c r="C86" i="5"/>
  <c r="N75" i="3"/>
  <c r="H99" i="2"/>
  <c r="H97" i="2"/>
  <c r="H95" i="2"/>
  <c r="H93" i="2"/>
  <c r="H91" i="2"/>
  <c r="H89" i="2"/>
  <c r="H87" i="2"/>
  <c r="H85" i="2"/>
  <c r="H83" i="2"/>
  <c r="H81" i="2"/>
  <c r="H79" i="2"/>
  <c r="H77" i="2"/>
  <c r="H75" i="2"/>
  <c r="H96" i="2"/>
  <c r="H80" i="2"/>
  <c r="H98" i="2"/>
  <c r="H86" i="2"/>
  <c r="H88" i="2"/>
  <c r="H94" i="2"/>
  <c r="H78" i="2"/>
  <c r="H76" i="2"/>
  <c r="H74" i="2"/>
  <c r="H92" i="2"/>
  <c r="H82" i="2"/>
  <c r="H90" i="2"/>
  <c r="H84" i="2"/>
  <c r="F77" i="4"/>
  <c r="F82" i="4"/>
  <c r="F90" i="4"/>
  <c r="F96" i="4"/>
  <c r="F75" i="4"/>
  <c r="F99" i="4"/>
  <c r="F91" i="4"/>
  <c r="F83" i="4"/>
  <c r="F81" i="4"/>
  <c r="F87" i="4"/>
  <c r="F92" i="4"/>
  <c r="F84" i="4"/>
  <c r="F79" i="4"/>
  <c r="F95" i="4"/>
  <c r="F80" i="4"/>
  <c r="F89" i="4"/>
  <c r="F76" i="4"/>
  <c r="F85" i="4"/>
  <c r="F98" i="4"/>
  <c r="F94" i="4"/>
  <c r="F88" i="4"/>
  <c r="F93" i="4"/>
  <c r="F86" i="4"/>
  <c r="F74" i="4"/>
  <c r="F78" i="4"/>
  <c r="F97" i="4"/>
  <c r="C88" i="5"/>
  <c r="I83" i="5"/>
  <c r="I94" i="5"/>
  <c r="I89" i="5"/>
  <c r="I76" i="5"/>
  <c r="I79" i="5"/>
  <c r="I78" i="5"/>
  <c r="I91" i="5"/>
  <c r="I96" i="5"/>
  <c r="I75" i="5"/>
  <c r="I85" i="5"/>
  <c r="I81" i="5"/>
  <c r="I90" i="5"/>
  <c r="I93" i="5"/>
  <c r="I86" i="5"/>
  <c r="I82" i="5"/>
  <c r="I74" i="5"/>
  <c r="I77" i="5"/>
  <c r="I99" i="5"/>
  <c r="I97" i="5"/>
  <c r="I84" i="5"/>
  <c r="I87" i="5"/>
  <c r="I88" i="5"/>
  <c r="I92" i="5"/>
  <c r="I80" i="5"/>
  <c r="I98" i="5"/>
  <c r="I95" i="5"/>
  <c r="C91" i="5"/>
  <c r="N77" i="3"/>
  <c r="C90" i="2"/>
  <c r="M90" i="2" s="1"/>
  <c r="N90" i="2" s="1"/>
  <c r="C89" i="2"/>
  <c r="M89" i="2" s="1"/>
  <c r="N89" i="2" s="1"/>
  <c r="C74" i="2"/>
  <c r="M74" i="2" s="1"/>
  <c r="N74" i="2" s="1"/>
  <c r="C92" i="2"/>
  <c r="M92" i="2" s="1"/>
  <c r="N92" i="2" s="1"/>
  <c r="C91" i="2"/>
  <c r="M91" i="2" s="1"/>
  <c r="N91" i="2" s="1"/>
  <c r="C96" i="2"/>
  <c r="M96" i="2" s="1"/>
  <c r="N96" i="2" s="1"/>
  <c r="C95" i="2"/>
  <c r="M95" i="2" s="1"/>
  <c r="N95" i="2" s="1"/>
  <c r="C80" i="2"/>
  <c r="M80" i="2" s="1"/>
  <c r="N80" i="2" s="1"/>
  <c r="C79" i="2"/>
  <c r="M79" i="2" s="1"/>
  <c r="N79" i="2" s="1"/>
  <c r="C98" i="2"/>
  <c r="M98" i="2" s="1"/>
  <c r="N98" i="2" s="1"/>
  <c r="C82" i="2"/>
  <c r="M82" i="2" s="1"/>
  <c r="N82" i="2" s="1"/>
  <c r="C97" i="2"/>
  <c r="M97" i="2" s="1"/>
  <c r="N97" i="2" s="1"/>
  <c r="C81" i="2"/>
  <c r="M81" i="2" s="1"/>
  <c r="N81" i="2" s="1"/>
  <c r="C88" i="2"/>
  <c r="M88" i="2" s="1"/>
  <c r="N88" i="2" s="1"/>
  <c r="C75" i="2"/>
  <c r="M75" i="2" s="1"/>
  <c r="N75" i="2" s="1"/>
  <c r="C87" i="2"/>
  <c r="M87" i="2" s="1"/>
  <c r="N87" i="2" s="1"/>
  <c r="C83" i="2"/>
  <c r="M83" i="2" s="1"/>
  <c r="N83" i="2" s="1"/>
  <c r="C78" i="2"/>
  <c r="M78" i="2" s="1"/>
  <c r="N78" i="2" s="1"/>
  <c r="C93" i="2"/>
  <c r="M93" i="2" s="1"/>
  <c r="N93" i="2" s="1"/>
  <c r="C76" i="2"/>
  <c r="M76" i="2" s="1"/>
  <c r="N76" i="2" s="1"/>
  <c r="C94" i="2"/>
  <c r="M94" i="2" s="1"/>
  <c r="N94" i="2" s="1"/>
  <c r="C77" i="2"/>
  <c r="M77" i="2" s="1"/>
  <c r="N77" i="2" s="1"/>
  <c r="C85" i="2"/>
  <c r="M85" i="2" s="1"/>
  <c r="N85" i="2" s="1"/>
  <c r="C86" i="2"/>
  <c r="M86" i="2" s="1"/>
  <c r="N86" i="2" s="1"/>
  <c r="C99" i="2"/>
  <c r="M99" i="2" s="1"/>
  <c r="N99" i="2" s="1"/>
  <c r="C84" i="2"/>
  <c r="M84" i="2" s="1"/>
  <c r="N84" i="2" s="1"/>
  <c r="G82" i="4"/>
  <c r="G86" i="4"/>
  <c r="G96" i="4"/>
  <c r="G77" i="4"/>
  <c r="G98" i="4"/>
  <c r="G89" i="4"/>
  <c r="G88" i="4"/>
  <c r="G92" i="4"/>
  <c r="G81" i="4"/>
  <c r="G95" i="4"/>
  <c r="G93" i="4"/>
  <c r="G94" i="4"/>
  <c r="G99" i="4"/>
  <c r="G83" i="4"/>
  <c r="G76" i="4"/>
  <c r="G79" i="4"/>
  <c r="G91" i="4"/>
  <c r="G80" i="4"/>
  <c r="G97" i="4"/>
  <c r="G87" i="4"/>
  <c r="G75" i="4"/>
  <c r="G84" i="4"/>
  <c r="G90" i="4"/>
  <c r="G74" i="4"/>
  <c r="G85" i="4"/>
  <c r="G78" i="4"/>
  <c r="C83" i="5"/>
  <c r="H75" i="4"/>
  <c r="H99" i="4"/>
  <c r="H97" i="4"/>
  <c r="H90" i="4"/>
  <c r="H76" i="4"/>
  <c r="H77" i="4"/>
  <c r="H95" i="4"/>
  <c r="H91" i="4"/>
  <c r="H89" i="4"/>
  <c r="H80" i="4"/>
  <c r="H81" i="4"/>
  <c r="H88" i="4"/>
  <c r="H83" i="4"/>
  <c r="H87" i="4"/>
  <c r="H93" i="4"/>
  <c r="H78" i="4"/>
  <c r="H74" i="4"/>
  <c r="H98" i="4"/>
  <c r="H94" i="4"/>
  <c r="H85" i="4"/>
  <c r="H96" i="4"/>
  <c r="N74" i="3"/>
  <c r="O74" i="3" s="1"/>
  <c r="L98" i="4"/>
  <c r="C96" i="5"/>
  <c r="N83" i="3"/>
  <c r="L80" i="4"/>
  <c r="H92" i="4"/>
  <c r="L79" i="4"/>
  <c r="N85" i="3"/>
  <c r="N94" i="3"/>
  <c r="C93" i="4"/>
  <c r="N89" i="3"/>
  <c r="C80" i="4"/>
  <c r="C76" i="4"/>
  <c r="C87" i="4"/>
  <c r="C81" i="4"/>
  <c r="M81" i="4" s="1"/>
  <c r="C94" i="4"/>
  <c r="M94" i="4" s="1"/>
  <c r="C89" i="4"/>
  <c r="C88" i="4"/>
  <c r="C91" i="4"/>
  <c r="C97" i="4"/>
  <c r="C78" i="4"/>
  <c r="C96" i="4"/>
  <c r="C85" i="4"/>
  <c r="C82" i="4"/>
  <c r="M82" i="4" s="1"/>
  <c r="C90" i="4"/>
  <c r="M90" i="4" s="1"/>
  <c r="C86" i="4"/>
  <c r="C74" i="4"/>
  <c r="C79" i="4"/>
  <c r="C84" i="4"/>
  <c r="C77" i="4"/>
  <c r="I99" i="2"/>
  <c r="I97" i="2"/>
  <c r="I95" i="2"/>
  <c r="I93" i="2"/>
  <c r="I91" i="2"/>
  <c r="I89" i="2"/>
  <c r="I87" i="2"/>
  <c r="I85" i="2"/>
  <c r="I83" i="2"/>
  <c r="I81" i="2"/>
  <c r="I79" i="2"/>
  <c r="I77" i="2"/>
  <c r="I75" i="2"/>
  <c r="I98" i="2"/>
  <c r="I82" i="2"/>
  <c r="I88" i="2"/>
  <c r="I90" i="2"/>
  <c r="I74" i="2"/>
  <c r="I96" i="2"/>
  <c r="I80" i="2"/>
  <c r="I84" i="2"/>
  <c r="I78" i="2"/>
  <c r="I76" i="2"/>
  <c r="I86" i="2"/>
  <c r="I92" i="2"/>
  <c r="I94" i="2"/>
  <c r="N82" i="3"/>
  <c r="O82" i="3" s="1"/>
  <c r="N95" i="3"/>
  <c r="N87" i="3"/>
  <c r="K99" i="2"/>
  <c r="K84" i="2"/>
  <c r="K83" i="2"/>
  <c r="K86" i="2"/>
  <c r="K85" i="2"/>
  <c r="K90" i="2"/>
  <c r="K89" i="2"/>
  <c r="K74" i="2"/>
  <c r="K91" i="2"/>
  <c r="K76" i="2"/>
  <c r="K92" i="2"/>
  <c r="K75" i="2"/>
  <c r="K98" i="2"/>
  <c r="K78" i="2"/>
  <c r="K93" i="2"/>
  <c r="K95" i="2"/>
  <c r="K97" i="2"/>
  <c r="K79" i="2"/>
  <c r="K88" i="2"/>
  <c r="K94" i="2"/>
  <c r="K87" i="2"/>
  <c r="K81" i="2"/>
  <c r="K77" i="2"/>
  <c r="K82" i="2"/>
  <c r="K96" i="2"/>
  <c r="K80" i="2"/>
  <c r="L76" i="4"/>
  <c r="N92" i="3"/>
  <c r="O92" i="3" s="1"/>
  <c r="L78" i="4"/>
  <c r="C92" i="4"/>
  <c r="N93" i="3"/>
  <c r="F90" i="5"/>
  <c r="F85" i="5"/>
  <c r="F93" i="5"/>
  <c r="F80" i="5"/>
  <c r="F95" i="5"/>
  <c r="F76" i="5"/>
  <c r="F94" i="5"/>
  <c r="F74" i="5"/>
  <c r="F84" i="5"/>
  <c r="F89" i="5"/>
  <c r="F79" i="5"/>
  <c r="F99" i="5"/>
  <c r="F98" i="5"/>
  <c r="L97" i="5"/>
  <c r="L92" i="5"/>
  <c r="L87" i="5"/>
  <c r="L99" i="5"/>
  <c r="L94" i="5"/>
  <c r="L84" i="5"/>
  <c r="L79" i="5"/>
  <c r="L91" i="5"/>
  <c r="L86" i="5"/>
  <c r="L76" i="5"/>
  <c r="L80" i="5"/>
  <c r="L75" i="5"/>
  <c r="L78" i="5"/>
  <c r="L93" i="5"/>
  <c r="L81" i="5"/>
  <c r="L85" i="5"/>
  <c r="L98" i="5"/>
  <c r="L95" i="5"/>
  <c r="L83" i="5"/>
  <c r="L77" i="5"/>
  <c r="L90" i="5"/>
  <c r="L89" i="5"/>
  <c r="L88" i="5"/>
  <c r="L74" i="5"/>
  <c r="L82" i="5"/>
  <c r="L96" i="5"/>
  <c r="E74" i="4"/>
  <c r="E79" i="4"/>
  <c r="E82" i="4"/>
  <c r="E90" i="4"/>
  <c r="E86" i="4"/>
  <c r="E94" i="4"/>
  <c r="E98" i="4"/>
  <c r="E89" i="4"/>
  <c r="E75" i="4"/>
  <c r="E81" i="4"/>
  <c r="E95" i="4"/>
  <c r="E87" i="4"/>
  <c r="E78" i="4"/>
  <c r="E80" i="4"/>
  <c r="E83" i="4"/>
  <c r="E92" i="4"/>
  <c r="E88" i="4"/>
  <c r="E77" i="4"/>
  <c r="E96" i="4"/>
  <c r="E76" i="4"/>
  <c r="E97" i="4"/>
  <c r="E91" i="4"/>
  <c r="E85" i="4"/>
  <c r="E99" i="4"/>
  <c r="E93" i="4"/>
  <c r="E84" i="4"/>
  <c r="F77" i="5"/>
  <c r="F96" i="5"/>
  <c r="M85" i="4" l="1"/>
  <c r="M79" i="5"/>
  <c r="M81" i="5"/>
  <c r="O87" i="3"/>
  <c r="M74" i="4"/>
  <c r="M91" i="4"/>
  <c r="O89" i="3"/>
  <c r="M96" i="5"/>
  <c r="M83" i="5"/>
  <c r="M86" i="5"/>
  <c r="M77" i="5"/>
  <c r="M92" i="5"/>
  <c r="O84" i="3"/>
  <c r="O93" i="3"/>
  <c r="O95" i="3"/>
  <c r="M86" i="4"/>
  <c r="M88" i="4"/>
  <c r="M93" i="4"/>
  <c r="M76" i="5"/>
  <c r="M82" i="5"/>
  <c r="O79" i="3"/>
  <c r="O97" i="3"/>
  <c r="M88" i="5"/>
  <c r="O81" i="3"/>
  <c r="M97" i="5"/>
  <c r="M90" i="5"/>
  <c r="M98" i="5"/>
  <c r="O98" i="3"/>
  <c r="O99" i="3"/>
  <c r="M78" i="5"/>
  <c r="M95" i="5"/>
  <c r="M75" i="5"/>
  <c r="O78" i="3"/>
  <c r="M92" i="4"/>
  <c r="M89" i="4"/>
  <c r="M96" i="4"/>
  <c r="O77" i="3"/>
  <c r="M85" i="5"/>
  <c r="M74" i="5"/>
  <c r="M84" i="5"/>
  <c r="O76" i="3"/>
  <c r="M87" i="4"/>
  <c r="M84" i="4"/>
  <c r="M78" i="4"/>
  <c r="M76" i="4"/>
  <c r="M87" i="5"/>
  <c r="M80" i="5"/>
  <c r="M93" i="5"/>
  <c r="N93" i="5" s="1"/>
  <c r="O86" i="3"/>
  <c r="O80" i="3"/>
  <c r="O94" i="3"/>
  <c r="O85" i="3"/>
  <c r="M77" i="4"/>
  <c r="M79" i="4"/>
  <c r="N79" i="4" s="1"/>
  <c r="M97" i="4"/>
  <c r="M80" i="4"/>
  <c r="O83" i="3"/>
  <c r="M91" i="5"/>
  <c r="O75" i="3"/>
  <c r="M94" i="5"/>
  <c r="M99" i="5"/>
  <c r="O91" i="3"/>
  <c r="O96" i="3"/>
  <c r="N84" i="5" l="1"/>
  <c r="N92" i="4"/>
  <c r="N90" i="5"/>
  <c r="N93" i="4"/>
  <c r="N86" i="5"/>
  <c r="N89" i="5"/>
  <c r="N99" i="5"/>
  <c r="N77" i="4"/>
  <c r="N80" i="5"/>
  <c r="N74" i="5"/>
  <c r="N97" i="5"/>
  <c r="N88" i="4"/>
  <c r="N83" i="5"/>
  <c r="N79" i="5"/>
  <c r="N94" i="5"/>
  <c r="N87" i="5"/>
  <c r="N85" i="5"/>
  <c r="N75" i="5"/>
  <c r="N86" i="4"/>
  <c r="N96" i="5"/>
  <c r="N81" i="4"/>
  <c r="N94" i="4"/>
  <c r="N76" i="4"/>
  <c r="N95" i="5"/>
  <c r="N88" i="5"/>
  <c r="N85" i="4"/>
  <c r="N91" i="5"/>
  <c r="N82" i="4"/>
  <c r="N78" i="4"/>
  <c r="N96" i="4"/>
  <c r="N78" i="5"/>
  <c r="N91" i="4"/>
  <c r="N75" i="4"/>
  <c r="N84" i="4"/>
  <c r="N95" i="4"/>
  <c r="N74" i="4"/>
  <c r="N98" i="4"/>
  <c r="N80" i="4"/>
  <c r="N87" i="4"/>
  <c r="N89" i="4"/>
  <c r="N82" i="5"/>
  <c r="N92" i="5"/>
  <c r="N99" i="4"/>
  <c r="N97" i="4"/>
  <c r="N90" i="4"/>
  <c r="N98" i="5"/>
  <c r="N76" i="5"/>
  <c r="N77" i="5"/>
  <c r="N81" i="5"/>
  <c r="N83" i="4"/>
</calcChain>
</file>

<file path=xl/sharedStrings.xml><?xml version="1.0" encoding="utf-8"?>
<sst xmlns="http://schemas.openxmlformats.org/spreadsheetml/2006/main" count="675" uniqueCount="92">
  <si>
    <t>Metric</t>
  </si>
  <si>
    <t>Transformation</t>
  </si>
  <si>
    <t>Link</t>
  </si>
  <si>
    <t>Number of Substations</t>
  </si>
  <si>
    <t>Total found per county</t>
  </si>
  <si>
    <t>https://services1.arcgis.com/CD5mKowwN6nIaqd8/arcgis/rest/services/Infrastructure_HVRA_Source_Data_Substations/FeatureServer</t>
  </si>
  <si>
    <t>Solar DNI (kWh/m2)</t>
  </si>
  <si>
    <t>Averaged over available land using ArcGIS</t>
  </si>
  <si>
    <t>https://www.arcgis.com/home/item.html?id=f8b8da6fb14d4a5d8a01bf5ccff766e7</t>
  </si>
  <si>
    <t>Wind AEP Estimate (GWh)</t>
  </si>
  <si>
    <t>Calcuated AEP with Global Wind Atlas then averaged over available land using ArcGIS</t>
  </si>
  <si>
    <t>https://globalwindatlas.info/en/</t>
  </si>
  <si>
    <t>PV Output/Year (unit)</t>
  </si>
  <si>
    <t>N/A</t>
  </si>
  <si>
    <t>https://globalsolaratlas.info/map?c=36.792057,-80.600281,9&amp;s=36.753556,-80.586548&amp;m=site</t>
  </si>
  <si>
    <t>Land Slope (degrees)</t>
  </si>
  <si>
    <t>https://elevation.arcgis.com/arcgis/rest/services/WorldElevation/Terrain/ImageServer</t>
  </si>
  <si>
    <t>Number of Dams</t>
  </si>
  <si>
    <t>https://dsfpm-vdcr.hub.arcgis.com/</t>
  </si>
  <si>
    <t>Opportunity Zone Area (sq. miles)</t>
  </si>
  <si>
    <t>Restricted to available land in ArcGIS</t>
  </si>
  <si>
    <t>https://services2.arcgis.com/8k2PygHqghVevhzy/arcgis/rest/services/Opportunity_Zone_Area/FeatureServer</t>
  </si>
  <si>
    <t>Economic Status (at-risk, distressed, transitional, competitive attainment)</t>
  </si>
  <si>
    <t>https://www.arc.gov/map/county-economic-status-in-appalachia-fy-2022/#:~:text=In%20fiscal%20year%202022%2C%2081,4%20are%20classified%20as%20attainment.</t>
  </si>
  <si>
    <t xml:space="preserve">2020 Presidential Election % Vote Democratic </t>
  </si>
  <si>
    <t>https://www.politico.com/2020-election/results/virginia/</t>
  </si>
  <si>
    <t>Total Area Mined Land (sq. mile/sq. mile)</t>
  </si>
  <si>
    <t>For available land: area of mined land divided by total area</t>
  </si>
  <si>
    <t>https://www.arcgis.com/apps/mapviewer/index.html?layers=f70486e728fc404387f2b62e58bcb15f&amp;layerId=0</t>
  </si>
  <si>
    <t>distressed</t>
  </si>
  <si>
    <t>Input Cells</t>
  </si>
  <si>
    <t>at-risk</t>
  </si>
  <si>
    <t>Equation Cells</t>
  </si>
  <si>
    <t>transitional</t>
  </si>
  <si>
    <t>competitive</t>
  </si>
  <si>
    <t>attainment</t>
  </si>
  <si>
    <t>County (* = coal county)</t>
  </si>
  <si>
    <t>Solar DNI (avg. over available land)</t>
  </si>
  <si>
    <t>Wind AEP Estimate (GWh, avg. over available land)</t>
  </si>
  <si>
    <t>PV Output / Year</t>
  </si>
  <si>
    <t>Land Slope (avg. over available land)</t>
  </si>
  <si>
    <t>Dam Count</t>
  </si>
  <si>
    <t>Opp. Zone Area (sq. miles)</t>
  </si>
  <si>
    <t>Economic Status (from ARC)</t>
  </si>
  <si>
    <t>2020 Pres. Elec. % Vote D</t>
  </si>
  <si>
    <t>Total Area Mined Land (sq mi/sq mi)</t>
  </si>
  <si>
    <t>Total available area in sq mi</t>
  </si>
  <si>
    <t>Alternatives</t>
  </si>
  <si>
    <t>Alleghany County</t>
  </si>
  <si>
    <t>Bath County</t>
  </si>
  <si>
    <t>Bland County</t>
  </si>
  <si>
    <t>Botetourt County</t>
  </si>
  <si>
    <t>Buchanan County*</t>
  </si>
  <si>
    <t>Carroll County</t>
  </si>
  <si>
    <t>Craig County</t>
  </si>
  <si>
    <t>Dickenson County*</t>
  </si>
  <si>
    <t>Floyd County</t>
  </si>
  <si>
    <t>Giles County</t>
  </si>
  <si>
    <t>Grayson County</t>
  </si>
  <si>
    <t>Henry County</t>
  </si>
  <si>
    <t>Highland County</t>
  </si>
  <si>
    <t>Lee County*</t>
  </si>
  <si>
    <t>Montgomery County</t>
  </si>
  <si>
    <t>Patrick County</t>
  </si>
  <si>
    <t>Pulaski County</t>
  </si>
  <si>
    <t>Roanoke County</t>
  </si>
  <si>
    <t>Rockbridge County</t>
  </si>
  <si>
    <t>Russell County*</t>
  </si>
  <si>
    <t>Scott County*</t>
  </si>
  <si>
    <t>Smyth County</t>
  </si>
  <si>
    <t>Tazewell County*</t>
  </si>
  <si>
    <t>Washington County</t>
  </si>
  <si>
    <t>Wise County*</t>
  </si>
  <si>
    <t>Wythe County</t>
  </si>
  <si>
    <t>1 = Higher Better</t>
  </si>
  <si>
    <t>Best</t>
  </si>
  <si>
    <t>Worst</t>
  </si>
  <si>
    <t>ABS (Range)</t>
  </si>
  <si>
    <t>Normalized</t>
  </si>
  <si>
    <t>Number of substations</t>
  </si>
  <si>
    <t>Wind AEP Estimate (avg. over available land)</t>
  </si>
  <si>
    <t>Per ex: Solar DNI</t>
  </si>
  <si>
    <t>Wy / Wxmetric</t>
  </si>
  <si>
    <t>Wy</t>
  </si>
  <si>
    <t>Scores</t>
  </si>
  <si>
    <t>Score</t>
  </si>
  <si>
    <t>Rank</t>
  </si>
  <si>
    <t>Example use case -- favor solar energy</t>
  </si>
  <si>
    <t>Number of  Substations</t>
  </si>
  <si>
    <t>Per 8 PV Output</t>
  </si>
  <si>
    <t>Per Wind AEP</t>
  </si>
  <si>
    <t>Per Opportunity Zones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</si>
</sst>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"/>
  </numFmts>
  <fonts count="15">
    <font>
      <sz val="10"/>
      <color rgb="FF000000"/>
      <name val="Arial"/>
      <scheme val="minor"/>
    </font>
    <font>
      <b/>
      <sz val="8"/>
      <color rgb="FF000000"/>
      <name val="Arial"/>
      <scheme val="minor"/>
    </font>
    <font>
      <sz val="10"/>
      <color theme="1"/>
      <name val="Arial"/>
      <scheme val="minor"/>
    </font>
    <font>
      <b/>
      <sz val="12"/>
      <color rgb="FF000000"/>
      <name val="Arial"/>
      <scheme val="minor"/>
    </font>
    <font>
      <sz val="8"/>
      <color rgb="FF000000"/>
      <name val="Arial"/>
      <scheme val="minor"/>
    </font>
    <font>
      <u/>
      <sz val="8"/>
      <color rgb="FF0000FF"/>
      <name val="Arial"/>
    </font>
    <font>
      <b/>
      <sz val="10"/>
      <color theme="1"/>
      <name val="Arial"/>
      <scheme val="minor"/>
    </font>
    <font>
      <u/>
      <sz val="8"/>
      <color rgb="FF000000"/>
      <name val="Arial"/>
    </font>
    <font>
      <u/>
      <sz val="8"/>
      <color rgb="FF000000"/>
      <name val="Arial"/>
    </font>
    <font>
      <u/>
      <sz val="8"/>
      <color rgb="FF0000FF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1"/>
      <color rgb="FF4A4A4A"/>
      <name val="&quot;Avenir Next&quot;"/>
    </font>
    <font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BE9D3"/>
        <bgColor rgb="FFDBE9D3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6" fillId="2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0" fontId="11" fillId="6" borderId="0" xfId="0" applyNumberFormat="1" applyFont="1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1" fontId="2" fillId="2" borderId="7" xfId="0" applyNumberFormat="1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0" fontId="11" fillId="6" borderId="8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5" fontId="2" fillId="3" borderId="7" xfId="0" applyNumberFormat="1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165" fontId="2" fillId="3" borderId="8" xfId="0" applyNumberFormat="1" applyFont="1" applyFill="1" applyBorder="1" applyAlignment="1">
      <alignment horizontal="center" vertical="center"/>
    </xf>
    <xf numFmtId="165" fontId="2" fillId="3" borderId="10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3" fillId="0" borderId="0" xfId="0" applyFont="1"/>
    <xf numFmtId="164" fontId="2" fillId="3" borderId="0" xfId="0" applyNumberFormat="1" applyFont="1" applyFill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164" fontId="2" fillId="3" borderId="8" xfId="0" applyNumberFormat="1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166" fontId="2" fillId="3" borderId="8" xfId="0" applyNumberFormat="1" applyFont="1" applyFill="1" applyBorder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66" fontId="2" fillId="9" borderId="0" xfId="0" applyNumberFormat="1" applyFont="1" applyFill="1" applyAlignment="1">
      <alignment horizontal="center" vertical="center"/>
    </xf>
    <xf numFmtId="0" fontId="14" fillId="0" borderId="0" xfId="0" applyFont="1"/>
    <xf numFmtId="0" fontId="6" fillId="5" borderId="5" xfId="0" applyFont="1" applyFill="1" applyBorder="1" applyAlignment="1">
      <alignment horizontal="center" vertical="center"/>
    </xf>
    <xf numFmtId="0" fontId="0" fillId="0" borderId="0" xfId="0"/>
    <xf numFmtId="0" fontId="12" fillId="0" borderId="8" xfId="0" applyFont="1" applyBorder="1"/>
    <xf numFmtId="0" fontId="6" fillId="7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c.gov/map/county-economic-status-in-appalachia-fy-2022/" TargetMode="External"/><Relationship Id="rId3" Type="http://schemas.openxmlformats.org/officeDocument/2006/relationships/hyperlink" Target="https://globalwindatlas.info/en/" TargetMode="External"/><Relationship Id="rId7" Type="http://schemas.openxmlformats.org/officeDocument/2006/relationships/hyperlink" Target="https://services2.arcgis.com/8k2PygHqghVevhzy/arcgis/rest/services/Opportunity_Zone_Area/FeatureServer" TargetMode="External"/><Relationship Id="rId2" Type="http://schemas.openxmlformats.org/officeDocument/2006/relationships/hyperlink" Target="https://www.arcgis.com/home/item.html?id=f8b8da6fb14d4a5d8a01bf5ccff766e7" TargetMode="External"/><Relationship Id="rId1" Type="http://schemas.openxmlformats.org/officeDocument/2006/relationships/hyperlink" Target="https://services1.arcgis.com/CD5mKowwN6nIaqd8/arcgis/rest/services/Infrastructure_HVRA_Source_Data_Substations/FeatureServer" TargetMode="External"/><Relationship Id="rId6" Type="http://schemas.openxmlformats.org/officeDocument/2006/relationships/hyperlink" Target="https://dsfpm-vdcr.hub.arcgis.com/" TargetMode="External"/><Relationship Id="rId5" Type="http://schemas.openxmlformats.org/officeDocument/2006/relationships/hyperlink" Target="https://elevation.arcgis.com/arcgis/rest/services/WorldElevation/Terrain/ImageServer" TargetMode="External"/><Relationship Id="rId10" Type="http://schemas.openxmlformats.org/officeDocument/2006/relationships/hyperlink" Target="https://www.arcgis.com/apps/mapviewer/index.html?layers=f70486e728fc404387f2b62e58bcb15f&amp;layerId=0" TargetMode="External"/><Relationship Id="rId4" Type="http://schemas.openxmlformats.org/officeDocument/2006/relationships/hyperlink" Target="https://globalsolaratlas.info/map?c=36.792057,-80.600281,9&amp;s=36.753556,-80.586548&amp;m=site" TargetMode="External"/><Relationship Id="rId9" Type="http://schemas.openxmlformats.org/officeDocument/2006/relationships/hyperlink" Target="https://www.politico.com/2020-election/results/virgin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3"/>
  <sheetViews>
    <sheetView showGridLines="0" tabSelected="1" workbookViewId="0"/>
  </sheetViews>
  <sheetFormatPr baseColWidth="10" defaultColWidth="12.6640625" defaultRowHeight="15.75" customHeight="1"/>
  <cols>
    <col min="1" max="3" width="23.1640625" customWidth="1"/>
    <col min="4" max="4" width="25.5" customWidth="1"/>
  </cols>
  <sheetData>
    <row r="1" spans="1:17" ht="13">
      <c r="A1" s="1"/>
      <c r="B1" s="1"/>
      <c r="C1" s="1"/>
      <c r="D1" s="1"/>
      <c r="E1" s="2"/>
    </row>
    <row r="2" spans="1:17" ht="24.75" customHeight="1">
      <c r="A2" s="1"/>
      <c r="B2" s="3" t="s">
        <v>0</v>
      </c>
      <c r="C2" s="3" t="s">
        <v>1</v>
      </c>
      <c r="D2" s="3" t="s">
        <v>2</v>
      </c>
      <c r="E2" s="2"/>
    </row>
    <row r="3" spans="1:17" ht="48">
      <c r="A3" s="4"/>
      <c r="B3" s="5" t="s">
        <v>3</v>
      </c>
      <c r="C3" s="5" t="s">
        <v>4</v>
      </c>
      <c r="D3" s="6" t="s">
        <v>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8">
      <c r="A4" s="4"/>
      <c r="B4" s="5" t="s">
        <v>6</v>
      </c>
      <c r="C4" s="5" t="s">
        <v>7</v>
      </c>
      <c r="D4" s="8" t="s">
        <v>8</v>
      </c>
    </row>
    <row r="5" spans="1:17" ht="56">
      <c r="A5" s="4"/>
      <c r="B5" s="5" t="s">
        <v>9</v>
      </c>
      <c r="C5" s="5" t="s">
        <v>10</v>
      </c>
      <c r="D5" s="9" t="s">
        <v>11</v>
      </c>
    </row>
    <row r="6" spans="1:17" ht="36">
      <c r="A6" s="4"/>
      <c r="B6" s="5" t="s">
        <v>12</v>
      </c>
      <c r="C6" s="5" t="s">
        <v>13</v>
      </c>
      <c r="D6" s="9" t="s">
        <v>14</v>
      </c>
    </row>
    <row r="7" spans="1:17" ht="28">
      <c r="A7" s="4"/>
      <c r="B7" s="5" t="s">
        <v>15</v>
      </c>
      <c r="C7" s="5" t="s">
        <v>7</v>
      </c>
      <c r="D7" s="10" t="s">
        <v>16</v>
      </c>
    </row>
    <row r="8" spans="1:17" ht="14">
      <c r="A8" s="4"/>
      <c r="B8" s="5" t="s">
        <v>17</v>
      </c>
      <c r="C8" s="5" t="s">
        <v>4</v>
      </c>
      <c r="D8" s="8" t="s">
        <v>18</v>
      </c>
    </row>
    <row r="9" spans="1:17" ht="36">
      <c r="A9" s="4"/>
      <c r="B9" s="5" t="s">
        <v>19</v>
      </c>
      <c r="C9" s="5" t="s">
        <v>20</v>
      </c>
      <c r="D9" s="6" t="s">
        <v>21</v>
      </c>
    </row>
    <row r="10" spans="1:17" ht="60">
      <c r="A10" s="4"/>
      <c r="B10" s="5" t="s">
        <v>22</v>
      </c>
      <c r="C10" s="5" t="s">
        <v>13</v>
      </c>
      <c r="D10" s="9" t="s">
        <v>23</v>
      </c>
    </row>
    <row r="11" spans="1:17" ht="28">
      <c r="A11" s="4"/>
      <c r="B11" s="5" t="s">
        <v>24</v>
      </c>
      <c r="C11" s="5" t="s">
        <v>13</v>
      </c>
      <c r="D11" s="6" t="s">
        <v>25</v>
      </c>
    </row>
    <row r="12" spans="1:17" ht="42">
      <c r="A12" s="4"/>
      <c r="B12" s="5" t="s">
        <v>26</v>
      </c>
      <c r="C12" s="5" t="s">
        <v>27</v>
      </c>
      <c r="D12" s="8" t="s">
        <v>28</v>
      </c>
    </row>
    <row r="13" spans="1:17" ht="13">
      <c r="A13" s="11"/>
      <c r="B13" s="11"/>
      <c r="C13" s="11"/>
      <c r="D13" s="11"/>
    </row>
    <row r="14" spans="1:17" ht="13">
      <c r="A14" s="11"/>
      <c r="B14" s="11"/>
      <c r="C14" s="11"/>
      <c r="D14" s="11"/>
    </row>
    <row r="15" spans="1:17" ht="13">
      <c r="A15" s="11"/>
      <c r="B15" s="11"/>
      <c r="C15" s="11"/>
      <c r="D15" s="11"/>
    </row>
    <row r="16" spans="1:17" ht="13">
      <c r="A16" s="11"/>
      <c r="B16" s="11"/>
      <c r="C16" s="11"/>
      <c r="D16" s="11"/>
    </row>
    <row r="17" spans="1:4" ht="13">
      <c r="A17" s="11"/>
      <c r="B17" s="11"/>
      <c r="C17" s="11"/>
      <c r="D17" s="11"/>
    </row>
    <row r="18" spans="1:4" ht="13">
      <c r="A18" s="11"/>
      <c r="B18" s="11"/>
      <c r="C18" s="11"/>
      <c r="D18" s="11"/>
    </row>
    <row r="19" spans="1:4" ht="13">
      <c r="A19" s="11"/>
      <c r="B19" s="11"/>
      <c r="C19" s="11"/>
      <c r="D19" s="11"/>
    </row>
    <row r="20" spans="1:4" ht="13">
      <c r="A20" s="11"/>
      <c r="B20" s="11"/>
      <c r="C20" s="11"/>
      <c r="D20" s="11"/>
    </row>
    <row r="21" spans="1:4" ht="13">
      <c r="A21" s="11"/>
      <c r="B21" s="11"/>
      <c r="C21" s="11"/>
      <c r="D21" s="11"/>
    </row>
    <row r="22" spans="1:4" ht="13">
      <c r="A22" s="11"/>
      <c r="B22" s="11"/>
      <c r="C22" s="11"/>
      <c r="D22" s="11"/>
    </row>
    <row r="23" spans="1:4" ht="13">
      <c r="A23" s="11"/>
      <c r="B23" s="11"/>
      <c r="C23" s="11"/>
      <c r="D23" s="11"/>
    </row>
    <row r="24" spans="1:4" ht="13">
      <c r="A24" s="11"/>
      <c r="B24" s="11"/>
      <c r="C24" s="11"/>
      <c r="D24" s="11"/>
    </row>
    <row r="25" spans="1:4" ht="13">
      <c r="A25" s="11"/>
      <c r="B25" s="11"/>
      <c r="C25" s="11"/>
      <c r="D25" s="11"/>
    </row>
    <row r="26" spans="1:4" ht="13">
      <c r="A26" s="11"/>
      <c r="B26" s="11"/>
      <c r="C26" s="11"/>
      <c r="D26" s="11"/>
    </row>
    <row r="27" spans="1:4" ht="13">
      <c r="A27" s="11"/>
      <c r="B27" s="11"/>
      <c r="C27" s="11"/>
      <c r="D27" s="11"/>
    </row>
    <row r="28" spans="1:4" ht="13">
      <c r="A28" s="11"/>
      <c r="B28" s="11"/>
      <c r="C28" s="11"/>
      <c r="D28" s="11"/>
    </row>
    <row r="29" spans="1:4" ht="13">
      <c r="A29" s="11"/>
      <c r="B29" s="11"/>
      <c r="C29" s="11"/>
      <c r="D29" s="11"/>
    </row>
    <row r="30" spans="1:4" ht="13">
      <c r="A30" s="11"/>
      <c r="B30" s="11"/>
      <c r="C30" s="11"/>
      <c r="D30" s="11"/>
    </row>
    <row r="31" spans="1:4" ht="13">
      <c r="A31" s="11"/>
      <c r="B31" s="11"/>
      <c r="C31" s="11"/>
      <c r="D31" s="11"/>
    </row>
    <row r="32" spans="1:4" ht="13">
      <c r="A32" s="11"/>
      <c r="B32" s="11"/>
      <c r="C32" s="11"/>
      <c r="D32" s="11"/>
    </row>
    <row r="33" spans="1:4" ht="13">
      <c r="A33" s="11"/>
      <c r="B33" s="11"/>
      <c r="C33" s="11"/>
      <c r="D33" s="11"/>
    </row>
    <row r="34" spans="1:4" ht="13">
      <c r="A34" s="11"/>
      <c r="B34" s="11"/>
      <c r="C34" s="11"/>
      <c r="D34" s="11"/>
    </row>
    <row r="35" spans="1:4" ht="13">
      <c r="A35" s="11"/>
      <c r="B35" s="11"/>
      <c r="C35" s="11"/>
      <c r="D35" s="11"/>
    </row>
    <row r="36" spans="1:4" ht="13">
      <c r="A36" s="11"/>
      <c r="B36" s="11"/>
      <c r="C36" s="11"/>
      <c r="D36" s="11"/>
    </row>
    <row r="37" spans="1:4" ht="13">
      <c r="A37" s="11"/>
      <c r="B37" s="11"/>
      <c r="C37" s="11"/>
      <c r="D37" s="11"/>
    </row>
    <row r="38" spans="1:4" ht="13">
      <c r="A38" s="11"/>
      <c r="B38" s="11"/>
      <c r="C38" s="11"/>
      <c r="D38" s="11"/>
    </row>
    <row r="39" spans="1:4" ht="13">
      <c r="A39" s="11"/>
      <c r="B39" s="11"/>
      <c r="C39" s="11"/>
      <c r="D39" s="11"/>
    </row>
    <row r="40" spans="1:4" ht="13">
      <c r="A40" s="11"/>
      <c r="B40" s="11"/>
      <c r="C40" s="11"/>
      <c r="D40" s="11"/>
    </row>
    <row r="41" spans="1:4" ht="13">
      <c r="A41" s="11"/>
      <c r="B41" s="11"/>
      <c r="C41" s="11"/>
      <c r="D41" s="11"/>
    </row>
    <row r="42" spans="1:4" ht="13">
      <c r="A42" s="11"/>
      <c r="B42" s="11"/>
      <c r="C42" s="11"/>
      <c r="D42" s="11"/>
    </row>
    <row r="43" spans="1:4" ht="13">
      <c r="A43" s="11"/>
      <c r="B43" s="11"/>
      <c r="C43" s="11"/>
      <c r="D43" s="11"/>
    </row>
    <row r="44" spans="1:4" ht="13">
      <c r="A44" s="11"/>
      <c r="B44" s="11"/>
      <c r="C44" s="11"/>
      <c r="D44" s="11"/>
    </row>
    <row r="45" spans="1:4" ht="13">
      <c r="A45" s="11"/>
      <c r="B45" s="11"/>
      <c r="C45" s="11"/>
      <c r="D45" s="11"/>
    </row>
    <row r="46" spans="1:4" ht="13">
      <c r="A46" s="11"/>
      <c r="B46" s="11"/>
      <c r="C46" s="11"/>
      <c r="D46" s="11"/>
    </row>
    <row r="47" spans="1:4" ht="13">
      <c r="A47" s="11"/>
      <c r="B47" s="11"/>
      <c r="C47" s="11"/>
      <c r="D47" s="11"/>
    </row>
    <row r="48" spans="1:4" ht="13">
      <c r="A48" s="11"/>
      <c r="B48" s="11"/>
      <c r="C48" s="11"/>
      <c r="D48" s="11"/>
    </row>
    <row r="49" spans="1:4" ht="13">
      <c r="A49" s="11"/>
      <c r="B49" s="11"/>
      <c r="C49" s="11"/>
      <c r="D49" s="11"/>
    </row>
    <row r="50" spans="1:4" ht="13">
      <c r="A50" s="11"/>
      <c r="B50" s="11"/>
      <c r="C50" s="11"/>
      <c r="D50" s="11"/>
    </row>
    <row r="51" spans="1:4" ht="13">
      <c r="A51" s="11"/>
      <c r="B51" s="11"/>
      <c r="C51" s="11"/>
      <c r="D51" s="11"/>
    </row>
    <row r="52" spans="1:4" ht="13">
      <c r="A52" s="11"/>
      <c r="B52" s="11"/>
      <c r="C52" s="11"/>
      <c r="D52" s="11"/>
    </row>
    <row r="53" spans="1:4" ht="13">
      <c r="A53" s="11"/>
      <c r="B53" s="11"/>
      <c r="C53" s="11"/>
      <c r="D53" s="11"/>
    </row>
    <row r="54" spans="1:4" ht="13">
      <c r="A54" s="11"/>
      <c r="B54" s="11"/>
      <c r="C54" s="11"/>
      <c r="D54" s="11"/>
    </row>
    <row r="55" spans="1:4" ht="13">
      <c r="A55" s="11"/>
      <c r="B55" s="11"/>
      <c r="C55" s="11"/>
      <c r="D55" s="11"/>
    </row>
    <row r="56" spans="1:4" ht="13">
      <c r="A56" s="11"/>
      <c r="B56" s="11"/>
      <c r="C56" s="11"/>
      <c r="D56" s="11"/>
    </row>
    <row r="57" spans="1:4" ht="13">
      <c r="A57" s="11"/>
      <c r="B57" s="11"/>
      <c r="C57" s="11"/>
      <c r="D57" s="11"/>
    </row>
    <row r="58" spans="1:4" ht="13">
      <c r="A58" s="11"/>
      <c r="B58" s="11"/>
      <c r="C58" s="11"/>
      <c r="D58" s="11"/>
    </row>
    <row r="59" spans="1:4" ht="13">
      <c r="A59" s="11"/>
      <c r="B59" s="11"/>
      <c r="C59" s="11"/>
      <c r="D59" s="11"/>
    </row>
    <row r="60" spans="1:4" ht="13">
      <c r="A60" s="11"/>
      <c r="B60" s="11"/>
      <c r="C60" s="11"/>
      <c r="D60" s="11"/>
    </row>
    <row r="61" spans="1:4" ht="13">
      <c r="A61" s="11"/>
      <c r="B61" s="11"/>
      <c r="C61" s="11"/>
      <c r="D61" s="11"/>
    </row>
    <row r="62" spans="1:4" ht="13">
      <c r="A62" s="11"/>
      <c r="B62" s="11"/>
      <c r="C62" s="11"/>
      <c r="D62" s="11"/>
    </row>
    <row r="63" spans="1:4" ht="13">
      <c r="A63" s="11"/>
      <c r="B63" s="11"/>
      <c r="C63" s="11"/>
      <c r="D63" s="11"/>
    </row>
    <row r="64" spans="1:4" ht="13">
      <c r="A64" s="11"/>
      <c r="B64" s="11"/>
      <c r="C64" s="11"/>
      <c r="D64" s="11"/>
    </row>
    <row r="65" spans="1:4" ht="13">
      <c r="A65" s="11"/>
      <c r="B65" s="11"/>
      <c r="C65" s="11"/>
      <c r="D65" s="11"/>
    </row>
    <row r="66" spans="1:4" ht="13">
      <c r="A66" s="11"/>
      <c r="B66" s="11"/>
      <c r="C66" s="11"/>
      <c r="D66" s="11"/>
    </row>
    <row r="67" spans="1:4" ht="13">
      <c r="A67" s="11"/>
      <c r="B67" s="11"/>
      <c r="C67" s="11"/>
      <c r="D67" s="11"/>
    </row>
    <row r="68" spans="1:4" ht="13">
      <c r="A68" s="11"/>
      <c r="B68" s="11"/>
      <c r="C68" s="11"/>
      <c r="D68" s="11"/>
    </row>
    <row r="69" spans="1:4" ht="13">
      <c r="A69" s="11"/>
      <c r="B69" s="11"/>
      <c r="C69" s="11"/>
      <c r="D69" s="11"/>
    </row>
    <row r="70" spans="1:4" ht="13">
      <c r="A70" s="11"/>
      <c r="B70" s="11"/>
      <c r="C70" s="11"/>
      <c r="D70" s="11"/>
    </row>
    <row r="71" spans="1:4" ht="13">
      <c r="A71" s="11"/>
      <c r="B71" s="11"/>
      <c r="C71" s="11"/>
      <c r="D71" s="11"/>
    </row>
    <row r="72" spans="1:4" ht="13">
      <c r="A72" s="11"/>
      <c r="B72" s="11"/>
      <c r="C72" s="11"/>
      <c r="D72" s="11"/>
    </row>
    <row r="73" spans="1:4" ht="13">
      <c r="A73" s="11"/>
      <c r="B73" s="11"/>
      <c r="C73" s="11"/>
      <c r="D73" s="11"/>
    </row>
    <row r="74" spans="1:4" ht="13">
      <c r="A74" s="11"/>
      <c r="B74" s="11"/>
      <c r="C74" s="11"/>
      <c r="D74" s="11"/>
    </row>
    <row r="75" spans="1:4" ht="13">
      <c r="A75" s="11"/>
      <c r="B75" s="11"/>
      <c r="C75" s="11"/>
      <c r="D75" s="11"/>
    </row>
    <row r="76" spans="1:4" ht="13">
      <c r="A76" s="11"/>
      <c r="B76" s="11"/>
      <c r="C76" s="11"/>
      <c r="D76" s="11"/>
    </row>
    <row r="77" spans="1:4" ht="13">
      <c r="A77" s="11"/>
      <c r="B77" s="11"/>
      <c r="C77" s="11"/>
      <c r="D77" s="11"/>
    </row>
    <row r="78" spans="1:4" ht="13">
      <c r="A78" s="11"/>
      <c r="B78" s="11"/>
      <c r="C78" s="11"/>
      <c r="D78" s="11"/>
    </row>
    <row r="79" spans="1:4" ht="13">
      <c r="A79" s="11"/>
      <c r="B79" s="11"/>
      <c r="C79" s="11"/>
      <c r="D79" s="11"/>
    </row>
    <row r="80" spans="1:4" ht="13">
      <c r="A80" s="11"/>
      <c r="B80" s="11"/>
      <c r="C80" s="11"/>
      <c r="D80" s="11"/>
    </row>
    <row r="81" spans="1:4" ht="13">
      <c r="A81" s="11"/>
      <c r="B81" s="11"/>
      <c r="C81" s="11"/>
      <c r="D81" s="11"/>
    </row>
    <row r="82" spans="1:4" ht="13">
      <c r="A82" s="11"/>
      <c r="B82" s="11"/>
      <c r="C82" s="11"/>
      <c r="D82" s="11"/>
    </row>
    <row r="83" spans="1:4" ht="13">
      <c r="A83" s="11"/>
      <c r="B83" s="11"/>
      <c r="C83" s="11"/>
      <c r="D83" s="11"/>
    </row>
    <row r="84" spans="1:4" ht="13">
      <c r="A84" s="11"/>
      <c r="B84" s="11"/>
      <c r="C84" s="11"/>
      <c r="D84" s="11"/>
    </row>
    <row r="85" spans="1:4" ht="13">
      <c r="A85" s="11"/>
      <c r="B85" s="11"/>
      <c r="C85" s="11"/>
      <c r="D85" s="11"/>
    </row>
    <row r="86" spans="1:4" ht="13">
      <c r="A86" s="11"/>
      <c r="B86" s="11"/>
      <c r="C86" s="11"/>
      <c r="D86" s="11"/>
    </row>
    <row r="87" spans="1:4" ht="13">
      <c r="A87" s="11"/>
      <c r="B87" s="11"/>
      <c r="C87" s="11"/>
      <c r="D87" s="11"/>
    </row>
    <row r="88" spans="1:4" ht="13">
      <c r="A88" s="11"/>
      <c r="B88" s="11"/>
      <c r="C88" s="11"/>
      <c r="D88" s="11"/>
    </row>
    <row r="89" spans="1:4" ht="13">
      <c r="A89" s="11"/>
      <c r="B89" s="11"/>
      <c r="C89" s="11"/>
      <c r="D89" s="11"/>
    </row>
    <row r="90" spans="1:4" ht="13">
      <c r="A90" s="11"/>
      <c r="B90" s="11"/>
      <c r="C90" s="11"/>
      <c r="D90" s="11"/>
    </row>
    <row r="91" spans="1:4" ht="13">
      <c r="A91" s="11"/>
      <c r="B91" s="11"/>
      <c r="C91" s="11"/>
      <c r="D91" s="11"/>
    </row>
    <row r="92" spans="1:4" ht="13">
      <c r="A92" s="11"/>
      <c r="B92" s="11"/>
      <c r="C92" s="11"/>
      <c r="D92" s="11"/>
    </row>
    <row r="93" spans="1:4" ht="13">
      <c r="A93" s="11"/>
      <c r="B93" s="11"/>
      <c r="C93" s="11"/>
      <c r="D93" s="11"/>
    </row>
    <row r="94" spans="1:4" ht="13">
      <c r="A94" s="11"/>
      <c r="B94" s="11"/>
      <c r="C94" s="11"/>
      <c r="D94" s="11"/>
    </row>
    <row r="95" spans="1:4" ht="13">
      <c r="A95" s="11"/>
      <c r="B95" s="11"/>
      <c r="C95" s="11"/>
      <c r="D95" s="11"/>
    </row>
    <row r="96" spans="1:4" ht="13">
      <c r="A96" s="11"/>
      <c r="B96" s="11"/>
      <c r="C96" s="11"/>
      <c r="D96" s="11"/>
    </row>
    <row r="97" spans="1:4" ht="13">
      <c r="A97" s="11"/>
      <c r="B97" s="11"/>
      <c r="C97" s="11"/>
      <c r="D97" s="11"/>
    </row>
    <row r="98" spans="1:4" ht="13">
      <c r="A98" s="11"/>
      <c r="B98" s="11"/>
      <c r="C98" s="11"/>
      <c r="D98" s="11"/>
    </row>
    <row r="99" spans="1:4" ht="13">
      <c r="A99" s="11"/>
      <c r="B99" s="11"/>
      <c r="C99" s="11"/>
      <c r="D99" s="11"/>
    </row>
    <row r="100" spans="1:4" ht="13">
      <c r="A100" s="11"/>
      <c r="B100" s="11"/>
      <c r="C100" s="11"/>
      <c r="D100" s="11"/>
    </row>
    <row r="101" spans="1:4" ht="13">
      <c r="A101" s="11"/>
      <c r="B101" s="11"/>
      <c r="C101" s="11"/>
      <c r="D101" s="11"/>
    </row>
    <row r="102" spans="1:4" ht="13">
      <c r="A102" s="11"/>
      <c r="B102" s="11"/>
      <c r="C102" s="11"/>
      <c r="D102" s="11"/>
    </row>
    <row r="103" spans="1:4" ht="13">
      <c r="A103" s="11"/>
      <c r="B103" s="11"/>
      <c r="C103" s="11"/>
      <c r="D103" s="11"/>
    </row>
    <row r="104" spans="1:4" ht="13">
      <c r="A104" s="11"/>
      <c r="B104" s="11"/>
      <c r="C104" s="11"/>
      <c r="D104" s="11"/>
    </row>
    <row r="105" spans="1:4" ht="13">
      <c r="A105" s="11"/>
      <c r="B105" s="11"/>
      <c r="C105" s="11"/>
      <c r="D105" s="11"/>
    </row>
    <row r="106" spans="1:4" ht="13">
      <c r="A106" s="11"/>
      <c r="B106" s="11"/>
      <c r="C106" s="11"/>
      <c r="D106" s="11"/>
    </row>
    <row r="107" spans="1:4" ht="13">
      <c r="A107" s="11"/>
      <c r="B107" s="11"/>
      <c r="C107" s="11"/>
      <c r="D107" s="11"/>
    </row>
    <row r="108" spans="1:4" ht="13">
      <c r="A108" s="11"/>
      <c r="B108" s="11"/>
      <c r="C108" s="11"/>
      <c r="D108" s="11"/>
    </row>
    <row r="109" spans="1:4" ht="13">
      <c r="A109" s="11"/>
      <c r="B109" s="11"/>
      <c r="C109" s="11"/>
      <c r="D109" s="11"/>
    </row>
    <row r="110" spans="1:4" ht="13">
      <c r="A110" s="11"/>
      <c r="B110" s="11"/>
      <c r="C110" s="11"/>
      <c r="D110" s="11"/>
    </row>
    <row r="111" spans="1:4" ht="13">
      <c r="A111" s="11"/>
      <c r="B111" s="11"/>
      <c r="C111" s="11"/>
      <c r="D111" s="11"/>
    </row>
    <row r="112" spans="1:4" ht="13">
      <c r="A112" s="11"/>
      <c r="B112" s="11"/>
      <c r="C112" s="11"/>
      <c r="D112" s="11"/>
    </row>
    <row r="113" spans="1:4" ht="13">
      <c r="A113" s="11"/>
      <c r="B113" s="11"/>
      <c r="C113" s="11"/>
      <c r="D113" s="11"/>
    </row>
    <row r="114" spans="1:4" ht="13">
      <c r="A114" s="11"/>
      <c r="B114" s="11"/>
      <c r="C114" s="11"/>
      <c r="D114" s="11"/>
    </row>
    <row r="115" spans="1:4" ht="13">
      <c r="A115" s="11"/>
      <c r="B115" s="11"/>
      <c r="C115" s="11"/>
      <c r="D115" s="11"/>
    </row>
    <row r="116" spans="1:4" ht="13">
      <c r="A116" s="11"/>
      <c r="B116" s="11"/>
      <c r="C116" s="11"/>
      <c r="D116" s="11"/>
    </row>
    <row r="117" spans="1:4" ht="13">
      <c r="A117" s="11"/>
      <c r="B117" s="11"/>
      <c r="C117" s="11"/>
      <c r="D117" s="11"/>
    </row>
    <row r="118" spans="1:4" ht="13">
      <c r="A118" s="11"/>
      <c r="B118" s="11"/>
      <c r="C118" s="11"/>
      <c r="D118" s="11"/>
    </row>
    <row r="119" spans="1:4" ht="13">
      <c r="A119" s="11"/>
      <c r="B119" s="11"/>
      <c r="C119" s="11"/>
      <c r="D119" s="11"/>
    </row>
    <row r="120" spans="1:4" ht="13">
      <c r="A120" s="11"/>
      <c r="B120" s="11"/>
      <c r="C120" s="11"/>
      <c r="D120" s="11"/>
    </row>
    <row r="121" spans="1:4" ht="13">
      <c r="A121" s="11"/>
      <c r="B121" s="11"/>
      <c r="C121" s="11"/>
      <c r="D121" s="11"/>
    </row>
    <row r="122" spans="1:4" ht="13">
      <c r="A122" s="11"/>
      <c r="B122" s="11"/>
      <c r="C122" s="11"/>
      <c r="D122" s="11"/>
    </row>
    <row r="123" spans="1:4" ht="13">
      <c r="A123" s="11"/>
      <c r="B123" s="11"/>
      <c r="C123" s="11"/>
      <c r="D123" s="11"/>
    </row>
    <row r="124" spans="1:4" ht="13">
      <c r="A124" s="11"/>
      <c r="B124" s="11"/>
      <c r="C124" s="11"/>
      <c r="D124" s="11"/>
    </row>
    <row r="125" spans="1:4" ht="13">
      <c r="A125" s="11"/>
      <c r="B125" s="11"/>
      <c r="C125" s="11"/>
      <c r="D125" s="11"/>
    </row>
    <row r="126" spans="1:4" ht="13">
      <c r="A126" s="11"/>
      <c r="B126" s="11"/>
      <c r="C126" s="11"/>
      <c r="D126" s="11"/>
    </row>
    <row r="127" spans="1:4" ht="13">
      <c r="A127" s="11"/>
      <c r="B127" s="11"/>
      <c r="C127" s="11"/>
      <c r="D127" s="11"/>
    </row>
    <row r="128" spans="1:4" ht="13">
      <c r="A128" s="11"/>
      <c r="B128" s="11"/>
      <c r="C128" s="11"/>
      <c r="D128" s="11"/>
    </row>
    <row r="129" spans="1:4" ht="13">
      <c r="A129" s="11"/>
      <c r="B129" s="11"/>
      <c r="C129" s="11"/>
      <c r="D129" s="11"/>
    </row>
    <row r="130" spans="1:4" ht="13">
      <c r="A130" s="11"/>
      <c r="B130" s="11"/>
      <c r="C130" s="11"/>
      <c r="D130" s="11"/>
    </row>
    <row r="131" spans="1:4" ht="13">
      <c r="A131" s="11"/>
      <c r="B131" s="11"/>
      <c r="C131" s="11"/>
      <c r="D131" s="11"/>
    </row>
    <row r="132" spans="1:4" ht="13">
      <c r="A132" s="11"/>
      <c r="B132" s="11"/>
      <c r="C132" s="11"/>
      <c r="D132" s="11"/>
    </row>
    <row r="133" spans="1:4" ht="13">
      <c r="A133" s="11"/>
      <c r="B133" s="11"/>
      <c r="C133" s="11"/>
      <c r="D133" s="11"/>
    </row>
    <row r="134" spans="1:4" ht="13">
      <c r="A134" s="11"/>
      <c r="B134" s="11"/>
      <c r="C134" s="11"/>
      <c r="D134" s="11"/>
    </row>
    <row r="135" spans="1:4" ht="13">
      <c r="A135" s="11"/>
      <c r="B135" s="11"/>
      <c r="C135" s="11"/>
      <c r="D135" s="11"/>
    </row>
    <row r="136" spans="1:4" ht="13">
      <c r="A136" s="11"/>
      <c r="B136" s="11"/>
      <c r="C136" s="11"/>
      <c r="D136" s="11"/>
    </row>
    <row r="137" spans="1:4" ht="13">
      <c r="A137" s="11"/>
      <c r="B137" s="11"/>
      <c r="C137" s="11"/>
      <c r="D137" s="11"/>
    </row>
    <row r="138" spans="1:4" ht="13">
      <c r="A138" s="11"/>
      <c r="B138" s="11"/>
      <c r="C138" s="11"/>
      <c r="D138" s="11"/>
    </row>
    <row r="139" spans="1:4" ht="13">
      <c r="A139" s="11"/>
      <c r="B139" s="11"/>
      <c r="C139" s="11"/>
      <c r="D139" s="11"/>
    </row>
    <row r="140" spans="1:4" ht="13">
      <c r="A140" s="11"/>
      <c r="B140" s="11"/>
      <c r="C140" s="11"/>
      <c r="D140" s="11"/>
    </row>
    <row r="141" spans="1:4" ht="13">
      <c r="A141" s="11"/>
      <c r="B141" s="11"/>
      <c r="C141" s="11"/>
      <c r="D141" s="11"/>
    </row>
    <row r="142" spans="1:4" ht="13">
      <c r="A142" s="11"/>
      <c r="B142" s="11"/>
      <c r="C142" s="11"/>
      <c r="D142" s="11"/>
    </row>
    <row r="143" spans="1:4" ht="13">
      <c r="A143" s="11"/>
      <c r="B143" s="11"/>
      <c r="C143" s="11"/>
      <c r="D143" s="11"/>
    </row>
    <row r="144" spans="1:4" ht="13">
      <c r="A144" s="11"/>
      <c r="B144" s="11"/>
      <c r="C144" s="11"/>
      <c r="D144" s="11"/>
    </row>
    <row r="145" spans="1:4" ht="13">
      <c r="A145" s="11"/>
      <c r="B145" s="11"/>
      <c r="C145" s="11"/>
      <c r="D145" s="11"/>
    </row>
    <row r="146" spans="1:4" ht="13">
      <c r="A146" s="11"/>
      <c r="B146" s="11"/>
      <c r="C146" s="11"/>
      <c r="D146" s="11"/>
    </row>
    <row r="147" spans="1:4" ht="13">
      <c r="A147" s="11"/>
      <c r="B147" s="11"/>
      <c r="C147" s="11"/>
      <c r="D147" s="11"/>
    </row>
    <row r="148" spans="1:4" ht="13">
      <c r="A148" s="11"/>
      <c r="B148" s="11"/>
      <c r="C148" s="11"/>
      <c r="D148" s="11"/>
    </row>
    <row r="149" spans="1:4" ht="13">
      <c r="A149" s="11"/>
      <c r="B149" s="11"/>
      <c r="C149" s="11"/>
      <c r="D149" s="11"/>
    </row>
    <row r="150" spans="1:4" ht="13">
      <c r="A150" s="11"/>
      <c r="B150" s="11"/>
      <c r="C150" s="11"/>
      <c r="D150" s="11"/>
    </row>
    <row r="151" spans="1:4" ht="13">
      <c r="A151" s="11"/>
      <c r="B151" s="11"/>
      <c r="C151" s="11"/>
      <c r="D151" s="11"/>
    </row>
    <row r="152" spans="1:4" ht="13">
      <c r="A152" s="11"/>
      <c r="B152" s="11"/>
      <c r="C152" s="11"/>
      <c r="D152" s="11"/>
    </row>
    <row r="153" spans="1:4" ht="13">
      <c r="A153" s="11"/>
      <c r="B153" s="11"/>
      <c r="C153" s="11"/>
      <c r="D153" s="11"/>
    </row>
    <row r="154" spans="1:4" ht="13">
      <c r="A154" s="11"/>
      <c r="B154" s="11"/>
      <c r="C154" s="11"/>
      <c r="D154" s="11"/>
    </row>
    <row r="155" spans="1:4" ht="13">
      <c r="A155" s="11"/>
      <c r="B155" s="11"/>
      <c r="C155" s="11"/>
      <c r="D155" s="11"/>
    </row>
    <row r="156" spans="1:4" ht="13">
      <c r="A156" s="11"/>
      <c r="B156" s="11"/>
      <c r="C156" s="11"/>
      <c r="D156" s="11"/>
    </row>
    <row r="157" spans="1:4" ht="13">
      <c r="A157" s="11"/>
      <c r="B157" s="11"/>
      <c r="C157" s="11"/>
      <c r="D157" s="11"/>
    </row>
    <row r="158" spans="1:4" ht="13">
      <c r="A158" s="11"/>
      <c r="B158" s="11"/>
      <c r="C158" s="11"/>
      <c r="D158" s="11"/>
    </row>
    <row r="159" spans="1:4" ht="13">
      <c r="A159" s="11"/>
      <c r="B159" s="11"/>
      <c r="C159" s="11"/>
      <c r="D159" s="11"/>
    </row>
    <row r="160" spans="1:4" ht="13">
      <c r="A160" s="11"/>
      <c r="B160" s="11"/>
      <c r="C160" s="11"/>
      <c r="D160" s="11"/>
    </row>
    <row r="161" spans="1:4" ht="13">
      <c r="A161" s="11"/>
      <c r="B161" s="11"/>
      <c r="C161" s="11"/>
      <c r="D161" s="11"/>
    </row>
    <row r="162" spans="1:4" ht="13">
      <c r="A162" s="11"/>
      <c r="B162" s="11"/>
      <c r="C162" s="11"/>
      <c r="D162" s="11"/>
    </row>
    <row r="163" spans="1:4" ht="13">
      <c r="A163" s="11"/>
      <c r="B163" s="11"/>
      <c r="C163" s="11"/>
      <c r="D163" s="11"/>
    </row>
    <row r="164" spans="1:4" ht="13">
      <c r="A164" s="11"/>
      <c r="B164" s="11"/>
      <c r="C164" s="11"/>
      <c r="D164" s="11"/>
    </row>
    <row r="165" spans="1:4" ht="13">
      <c r="A165" s="11"/>
      <c r="B165" s="11"/>
      <c r="C165" s="11"/>
      <c r="D165" s="11"/>
    </row>
    <row r="166" spans="1:4" ht="13">
      <c r="A166" s="11"/>
      <c r="B166" s="11"/>
      <c r="C166" s="11"/>
      <c r="D166" s="11"/>
    </row>
    <row r="167" spans="1:4" ht="13">
      <c r="A167" s="11"/>
      <c r="B167" s="11"/>
      <c r="C167" s="11"/>
      <c r="D167" s="11"/>
    </row>
    <row r="168" spans="1:4" ht="13">
      <c r="A168" s="11"/>
      <c r="B168" s="11"/>
      <c r="C168" s="11"/>
      <c r="D168" s="11"/>
    </row>
    <row r="169" spans="1:4" ht="13">
      <c r="A169" s="11"/>
      <c r="B169" s="11"/>
      <c r="C169" s="11"/>
      <c r="D169" s="11"/>
    </row>
    <row r="170" spans="1:4" ht="13">
      <c r="A170" s="11"/>
      <c r="B170" s="11"/>
      <c r="C170" s="11"/>
      <c r="D170" s="11"/>
    </row>
    <row r="171" spans="1:4" ht="13">
      <c r="A171" s="11"/>
      <c r="B171" s="11"/>
      <c r="C171" s="11"/>
      <c r="D171" s="11"/>
    </row>
    <row r="172" spans="1:4" ht="13">
      <c r="A172" s="11"/>
      <c r="B172" s="11"/>
      <c r="C172" s="11"/>
      <c r="D172" s="11"/>
    </row>
    <row r="173" spans="1:4" ht="13">
      <c r="A173" s="11"/>
      <c r="B173" s="11"/>
      <c r="C173" s="11"/>
      <c r="D173" s="11"/>
    </row>
    <row r="174" spans="1:4" ht="13">
      <c r="A174" s="11"/>
      <c r="B174" s="11"/>
      <c r="C174" s="11"/>
      <c r="D174" s="11"/>
    </row>
    <row r="175" spans="1:4" ht="13">
      <c r="A175" s="11"/>
      <c r="B175" s="11"/>
      <c r="C175" s="11"/>
      <c r="D175" s="11"/>
    </row>
    <row r="176" spans="1:4" ht="13">
      <c r="A176" s="11"/>
      <c r="B176" s="11"/>
      <c r="C176" s="11"/>
      <c r="D176" s="11"/>
    </row>
    <row r="177" spans="1:4" ht="13">
      <c r="A177" s="11"/>
      <c r="B177" s="11"/>
      <c r="C177" s="11"/>
      <c r="D177" s="11"/>
    </row>
    <row r="178" spans="1:4" ht="13">
      <c r="A178" s="11"/>
      <c r="B178" s="11"/>
      <c r="C178" s="11"/>
      <c r="D178" s="11"/>
    </row>
    <row r="179" spans="1:4" ht="13">
      <c r="A179" s="11"/>
      <c r="B179" s="11"/>
      <c r="C179" s="11"/>
      <c r="D179" s="11"/>
    </row>
    <row r="180" spans="1:4" ht="13">
      <c r="A180" s="11"/>
      <c r="B180" s="11"/>
      <c r="C180" s="11"/>
      <c r="D180" s="11"/>
    </row>
    <row r="181" spans="1:4" ht="13">
      <c r="A181" s="11"/>
      <c r="B181" s="11"/>
      <c r="C181" s="11"/>
      <c r="D181" s="11"/>
    </row>
    <row r="182" spans="1:4" ht="13">
      <c r="A182" s="11"/>
      <c r="B182" s="11"/>
      <c r="C182" s="11"/>
      <c r="D182" s="11"/>
    </row>
    <row r="183" spans="1:4" ht="13">
      <c r="A183" s="11"/>
      <c r="B183" s="11"/>
      <c r="C183" s="11"/>
      <c r="D183" s="11"/>
    </row>
    <row r="184" spans="1:4" ht="13">
      <c r="A184" s="11"/>
      <c r="B184" s="11"/>
      <c r="C184" s="11"/>
      <c r="D184" s="11"/>
    </row>
    <row r="185" spans="1:4" ht="13">
      <c r="A185" s="11"/>
      <c r="B185" s="11"/>
      <c r="C185" s="11"/>
      <c r="D185" s="11"/>
    </row>
    <row r="186" spans="1:4" ht="13">
      <c r="A186" s="11"/>
      <c r="B186" s="11"/>
      <c r="C186" s="11"/>
      <c r="D186" s="11"/>
    </row>
    <row r="187" spans="1:4" ht="13">
      <c r="A187" s="11"/>
      <c r="B187" s="11"/>
      <c r="C187" s="11"/>
      <c r="D187" s="11"/>
    </row>
    <row r="188" spans="1:4" ht="13">
      <c r="A188" s="11"/>
      <c r="B188" s="11"/>
      <c r="C188" s="11"/>
      <c r="D188" s="11"/>
    </row>
    <row r="189" spans="1:4" ht="13">
      <c r="A189" s="11"/>
      <c r="B189" s="11"/>
      <c r="C189" s="11"/>
      <c r="D189" s="11"/>
    </row>
    <row r="190" spans="1:4" ht="13">
      <c r="A190" s="11"/>
      <c r="B190" s="11"/>
      <c r="C190" s="11"/>
      <c r="D190" s="11"/>
    </row>
    <row r="191" spans="1:4" ht="13">
      <c r="A191" s="11"/>
      <c r="B191" s="11"/>
      <c r="C191" s="11"/>
      <c r="D191" s="11"/>
    </row>
    <row r="192" spans="1:4" ht="13">
      <c r="A192" s="11"/>
      <c r="B192" s="11"/>
      <c r="C192" s="11"/>
      <c r="D192" s="11"/>
    </row>
    <row r="193" spans="1:4" ht="13">
      <c r="A193" s="11"/>
      <c r="B193" s="11"/>
      <c r="C193" s="11"/>
      <c r="D193" s="11"/>
    </row>
    <row r="194" spans="1:4" ht="13">
      <c r="A194" s="11"/>
      <c r="B194" s="11"/>
      <c r="C194" s="11"/>
      <c r="D194" s="11"/>
    </row>
    <row r="195" spans="1:4" ht="13">
      <c r="A195" s="11"/>
      <c r="B195" s="11"/>
      <c r="C195" s="11"/>
      <c r="D195" s="11"/>
    </row>
    <row r="196" spans="1:4" ht="13">
      <c r="A196" s="11"/>
      <c r="B196" s="11"/>
      <c r="C196" s="11"/>
      <c r="D196" s="11"/>
    </row>
    <row r="197" spans="1:4" ht="13">
      <c r="A197" s="11"/>
      <c r="B197" s="11"/>
      <c r="C197" s="11"/>
      <c r="D197" s="11"/>
    </row>
    <row r="198" spans="1:4" ht="13">
      <c r="A198" s="11"/>
      <c r="B198" s="11"/>
      <c r="C198" s="11"/>
      <c r="D198" s="11"/>
    </row>
    <row r="199" spans="1:4" ht="13">
      <c r="A199" s="11"/>
      <c r="B199" s="11"/>
      <c r="C199" s="11"/>
      <c r="D199" s="11"/>
    </row>
    <row r="200" spans="1:4" ht="13">
      <c r="A200" s="11"/>
      <c r="B200" s="11"/>
      <c r="C200" s="11"/>
      <c r="D200" s="11"/>
    </row>
    <row r="201" spans="1:4" ht="13">
      <c r="A201" s="11"/>
      <c r="B201" s="11"/>
      <c r="C201" s="11"/>
      <c r="D201" s="11"/>
    </row>
    <row r="202" spans="1:4" ht="13">
      <c r="A202" s="11"/>
      <c r="B202" s="11"/>
      <c r="C202" s="11"/>
      <c r="D202" s="11"/>
    </row>
    <row r="203" spans="1:4" ht="13">
      <c r="A203" s="11"/>
      <c r="B203" s="11"/>
      <c r="C203" s="11"/>
      <c r="D203" s="11"/>
    </row>
    <row r="204" spans="1:4" ht="13">
      <c r="A204" s="11"/>
      <c r="B204" s="11"/>
      <c r="C204" s="11"/>
      <c r="D204" s="11"/>
    </row>
    <row r="205" spans="1:4" ht="13">
      <c r="A205" s="11"/>
      <c r="B205" s="11"/>
      <c r="C205" s="11"/>
      <c r="D205" s="11"/>
    </row>
    <row r="206" spans="1:4" ht="13">
      <c r="A206" s="11"/>
      <c r="B206" s="11"/>
      <c r="C206" s="11"/>
      <c r="D206" s="11"/>
    </row>
    <row r="207" spans="1:4" ht="13">
      <c r="A207" s="11"/>
      <c r="B207" s="11"/>
      <c r="C207" s="11"/>
      <c r="D207" s="11"/>
    </row>
    <row r="208" spans="1:4" ht="13">
      <c r="A208" s="11"/>
      <c r="B208" s="11"/>
      <c r="C208" s="11"/>
      <c r="D208" s="11"/>
    </row>
    <row r="209" spans="1:4" ht="13">
      <c r="A209" s="11"/>
      <c r="B209" s="11"/>
      <c r="C209" s="11"/>
      <c r="D209" s="11"/>
    </row>
    <row r="210" spans="1:4" ht="13">
      <c r="A210" s="11"/>
      <c r="B210" s="11"/>
      <c r="C210" s="11"/>
      <c r="D210" s="11"/>
    </row>
    <row r="211" spans="1:4" ht="13">
      <c r="A211" s="11"/>
      <c r="B211" s="11"/>
      <c r="C211" s="11"/>
      <c r="D211" s="11"/>
    </row>
    <row r="212" spans="1:4" ht="13">
      <c r="A212" s="11"/>
      <c r="B212" s="11"/>
      <c r="C212" s="11"/>
      <c r="D212" s="11"/>
    </row>
    <row r="213" spans="1:4" ht="13">
      <c r="A213" s="11"/>
      <c r="B213" s="11"/>
      <c r="C213" s="11"/>
      <c r="D213" s="11"/>
    </row>
    <row r="214" spans="1:4" ht="13">
      <c r="A214" s="11"/>
      <c r="B214" s="11"/>
      <c r="C214" s="11"/>
      <c r="D214" s="11"/>
    </row>
    <row r="215" spans="1:4" ht="13">
      <c r="A215" s="11"/>
      <c r="B215" s="11"/>
      <c r="C215" s="11"/>
      <c r="D215" s="11"/>
    </row>
    <row r="216" spans="1:4" ht="13">
      <c r="A216" s="11"/>
      <c r="B216" s="11"/>
      <c r="C216" s="11"/>
      <c r="D216" s="11"/>
    </row>
    <row r="217" spans="1:4" ht="13">
      <c r="A217" s="11"/>
      <c r="B217" s="11"/>
      <c r="C217" s="11"/>
      <c r="D217" s="11"/>
    </row>
    <row r="218" spans="1:4" ht="13">
      <c r="A218" s="11"/>
      <c r="B218" s="11"/>
      <c r="C218" s="11"/>
      <c r="D218" s="11"/>
    </row>
    <row r="219" spans="1:4" ht="13">
      <c r="A219" s="11"/>
      <c r="B219" s="11"/>
      <c r="C219" s="11"/>
      <c r="D219" s="11"/>
    </row>
    <row r="220" spans="1:4" ht="13">
      <c r="A220" s="11"/>
      <c r="B220" s="11"/>
      <c r="C220" s="11"/>
      <c r="D220" s="11"/>
    </row>
    <row r="221" spans="1:4" ht="13">
      <c r="A221" s="11"/>
      <c r="B221" s="11"/>
      <c r="C221" s="11"/>
      <c r="D221" s="11"/>
    </row>
    <row r="222" spans="1:4" ht="13">
      <c r="A222" s="11"/>
      <c r="B222" s="11"/>
      <c r="C222" s="11"/>
      <c r="D222" s="11"/>
    </row>
    <row r="223" spans="1:4" ht="13">
      <c r="A223" s="11"/>
      <c r="B223" s="11"/>
      <c r="C223" s="11"/>
      <c r="D223" s="11"/>
    </row>
    <row r="224" spans="1:4" ht="13">
      <c r="A224" s="11"/>
      <c r="B224" s="11"/>
      <c r="C224" s="11"/>
      <c r="D224" s="11"/>
    </row>
    <row r="225" spans="1:4" ht="13">
      <c r="A225" s="11"/>
      <c r="B225" s="11"/>
      <c r="C225" s="11"/>
      <c r="D225" s="11"/>
    </row>
    <row r="226" spans="1:4" ht="13">
      <c r="A226" s="11"/>
      <c r="B226" s="11"/>
      <c r="C226" s="11"/>
      <c r="D226" s="11"/>
    </row>
    <row r="227" spans="1:4" ht="13">
      <c r="A227" s="11"/>
      <c r="B227" s="11"/>
      <c r="C227" s="11"/>
      <c r="D227" s="11"/>
    </row>
    <row r="228" spans="1:4" ht="13">
      <c r="A228" s="11"/>
      <c r="B228" s="11"/>
      <c r="C228" s="11"/>
      <c r="D228" s="11"/>
    </row>
    <row r="229" spans="1:4" ht="13">
      <c r="A229" s="11"/>
      <c r="B229" s="11"/>
      <c r="C229" s="11"/>
      <c r="D229" s="11"/>
    </row>
    <row r="230" spans="1:4" ht="13">
      <c r="A230" s="11"/>
      <c r="B230" s="11"/>
      <c r="C230" s="11"/>
      <c r="D230" s="11"/>
    </row>
    <row r="231" spans="1:4" ht="13">
      <c r="A231" s="11"/>
      <c r="B231" s="11"/>
      <c r="C231" s="11"/>
      <c r="D231" s="11"/>
    </row>
    <row r="232" spans="1:4" ht="13">
      <c r="A232" s="11"/>
      <c r="B232" s="11"/>
      <c r="C232" s="11"/>
      <c r="D232" s="11"/>
    </row>
    <row r="233" spans="1:4" ht="13">
      <c r="A233" s="11"/>
      <c r="B233" s="11"/>
      <c r="C233" s="11"/>
      <c r="D233" s="11"/>
    </row>
    <row r="234" spans="1:4" ht="13">
      <c r="A234" s="11"/>
      <c r="B234" s="11"/>
      <c r="C234" s="11"/>
      <c r="D234" s="11"/>
    </row>
    <row r="235" spans="1:4" ht="13">
      <c r="A235" s="11"/>
      <c r="B235" s="11"/>
      <c r="C235" s="11"/>
      <c r="D235" s="11"/>
    </row>
    <row r="236" spans="1:4" ht="13">
      <c r="A236" s="11"/>
      <c r="B236" s="11"/>
      <c r="C236" s="11"/>
      <c r="D236" s="11"/>
    </row>
    <row r="237" spans="1:4" ht="13">
      <c r="A237" s="11"/>
      <c r="B237" s="11"/>
      <c r="C237" s="11"/>
      <c r="D237" s="11"/>
    </row>
    <row r="238" spans="1:4" ht="13">
      <c r="A238" s="11"/>
      <c r="B238" s="11"/>
      <c r="C238" s="11"/>
      <c r="D238" s="11"/>
    </row>
    <row r="239" spans="1:4" ht="13">
      <c r="A239" s="11"/>
      <c r="B239" s="11"/>
      <c r="C239" s="11"/>
      <c r="D239" s="11"/>
    </row>
    <row r="240" spans="1:4" ht="13">
      <c r="A240" s="11"/>
      <c r="B240" s="11"/>
      <c r="C240" s="11"/>
      <c r="D240" s="11"/>
    </row>
    <row r="241" spans="1:4" ht="13">
      <c r="A241" s="11"/>
      <c r="B241" s="11"/>
      <c r="C241" s="11"/>
      <c r="D241" s="11"/>
    </row>
    <row r="242" spans="1:4" ht="13">
      <c r="A242" s="11"/>
      <c r="B242" s="11"/>
      <c r="C242" s="11"/>
      <c r="D242" s="11"/>
    </row>
    <row r="243" spans="1:4" ht="13">
      <c r="A243" s="11"/>
      <c r="B243" s="11"/>
      <c r="C243" s="11"/>
      <c r="D243" s="11"/>
    </row>
    <row r="244" spans="1:4" ht="13">
      <c r="A244" s="11"/>
      <c r="B244" s="11"/>
      <c r="C244" s="11"/>
      <c r="D244" s="11"/>
    </row>
    <row r="245" spans="1:4" ht="13">
      <c r="A245" s="11"/>
      <c r="B245" s="11"/>
      <c r="C245" s="11"/>
      <c r="D245" s="11"/>
    </row>
    <row r="246" spans="1:4" ht="13">
      <c r="A246" s="11"/>
      <c r="B246" s="11"/>
      <c r="C246" s="11"/>
      <c r="D246" s="11"/>
    </row>
    <row r="247" spans="1:4" ht="13">
      <c r="A247" s="11"/>
      <c r="B247" s="11"/>
      <c r="C247" s="11"/>
      <c r="D247" s="11"/>
    </row>
    <row r="248" spans="1:4" ht="13">
      <c r="A248" s="11"/>
      <c r="B248" s="11"/>
      <c r="C248" s="11"/>
      <c r="D248" s="11"/>
    </row>
    <row r="249" spans="1:4" ht="13">
      <c r="A249" s="11"/>
      <c r="B249" s="11"/>
      <c r="C249" s="11"/>
      <c r="D249" s="11"/>
    </row>
    <row r="250" spans="1:4" ht="13">
      <c r="A250" s="11"/>
      <c r="B250" s="11"/>
      <c r="C250" s="11"/>
      <c r="D250" s="11"/>
    </row>
    <row r="251" spans="1:4" ht="13">
      <c r="A251" s="11"/>
      <c r="B251" s="11"/>
      <c r="C251" s="11"/>
      <c r="D251" s="11"/>
    </row>
    <row r="252" spans="1:4" ht="13">
      <c r="A252" s="11"/>
      <c r="B252" s="11"/>
      <c r="C252" s="11"/>
      <c r="D252" s="11"/>
    </row>
    <row r="253" spans="1:4" ht="13">
      <c r="A253" s="11"/>
      <c r="B253" s="11"/>
      <c r="C253" s="11"/>
      <c r="D253" s="11"/>
    </row>
    <row r="254" spans="1:4" ht="13">
      <c r="A254" s="11"/>
      <c r="B254" s="11"/>
      <c r="C254" s="11"/>
      <c r="D254" s="11"/>
    </row>
    <row r="255" spans="1:4" ht="13">
      <c r="A255" s="11"/>
      <c r="B255" s="11"/>
      <c r="C255" s="11"/>
      <c r="D255" s="11"/>
    </row>
    <row r="256" spans="1:4" ht="13">
      <c r="A256" s="11"/>
      <c r="B256" s="11"/>
      <c r="C256" s="11"/>
      <c r="D256" s="11"/>
    </row>
    <row r="257" spans="1:4" ht="13">
      <c r="A257" s="11"/>
      <c r="B257" s="11"/>
      <c r="C257" s="11"/>
      <c r="D257" s="11"/>
    </row>
    <row r="258" spans="1:4" ht="13">
      <c r="A258" s="11"/>
      <c r="B258" s="11"/>
      <c r="C258" s="11"/>
      <c r="D258" s="11"/>
    </row>
    <row r="259" spans="1:4" ht="13">
      <c r="A259" s="11"/>
      <c r="B259" s="11"/>
      <c r="C259" s="11"/>
      <c r="D259" s="11"/>
    </row>
    <row r="260" spans="1:4" ht="13">
      <c r="A260" s="11"/>
      <c r="B260" s="11"/>
      <c r="C260" s="11"/>
      <c r="D260" s="11"/>
    </row>
    <row r="261" spans="1:4" ht="13">
      <c r="A261" s="11"/>
      <c r="B261" s="11"/>
      <c r="C261" s="11"/>
      <c r="D261" s="11"/>
    </row>
    <row r="262" spans="1:4" ht="13">
      <c r="A262" s="11"/>
      <c r="B262" s="11"/>
      <c r="C262" s="11"/>
      <c r="D262" s="11"/>
    </row>
    <row r="263" spans="1:4" ht="13">
      <c r="A263" s="11"/>
      <c r="B263" s="11"/>
      <c r="C263" s="11"/>
      <c r="D263" s="11"/>
    </row>
    <row r="264" spans="1:4" ht="13">
      <c r="A264" s="11"/>
      <c r="B264" s="11"/>
      <c r="C264" s="11"/>
      <c r="D264" s="11"/>
    </row>
    <row r="265" spans="1:4" ht="13">
      <c r="A265" s="11"/>
      <c r="B265" s="11"/>
      <c r="C265" s="11"/>
      <c r="D265" s="11"/>
    </row>
    <row r="266" spans="1:4" ht="13">
      <c r="A266" s="11"/>
      <c r="B266" s="11"/>
      <c r="C266" s="11"/>
      <c r="D266" s="11"/>
    </row>
    <row r="267" spans="1:4" ht="13">
      <c r="A267" s="11"/>
      <c r="B267" s="11"/>
      <c r="C267" s="11"/>
      <c r="D267" s="11"/>
    </row>
    <row r="268" spans="1:4" ht="13">
      <c r="A268" s="11"/>
      <c r="B268" s="11"/>
      <c r="C268" s="11"/>
      <c r="D268" s="11"/>
    </row>
    <row r="269" spans="1:4" ht="13">
      <c r="A269" s="11"/>
      <c r="B269" s="11"/>
      <c r="C269" s="11"/>
      <c r="D269" s="11"/>
    </row>
    <row r="270" spans="1:4" ht="13">
      <c r="A270" s="11"/>
      <c r="B270" s="11"/>
      <c r="C270" s="11"/>
      <c r="D270" s="11"/>
    </row>
    <row r="271" spans="1:4" ht="13">
      <c r="A271" s="11"/>
      <c r="B271" s="11"/>
      <c r="C271" s="11"/>
      <c r="D271" s="11"/>
    </row>
    <row r="272" spans="1:4" ht="13">
      <c r="A272" s="11"/>
      <c r="B272" s="11"/>
      <c r="C272" s="11"/>
      <c r="D272" s="11"/>
    </row>
    <row r="273" spans="1:4" ht="13">
      <c r="A273" s="11"/>
      <c r="B273" s="11"/>
      <c r="C273" s="11"/>
      <c r="D273" s="11"/>
    </row>
    <row r="274" spans="1:4" ht="13">
      <c r="A274" s="11"/>
      <c r="B274" s="11"/>
      <c r="C274" s="11"/>
      <c r="D274" s="11"/>
    </row>
    <row r="275" spans="1:4" ht="13">
      <c r="A275" s="11"/>
      <c r="B275" s="11"/>
      <c r="C275" s="11"/>
      <c r="D275" s="11"/>
    </row>
    <row r="276" spans="1:4" ht="13">
      <c r="A276" s="11"/>
      <c r="B276" s="11"/>
      <c r="C276" s="11"/>
      <c r="D276" s="11"/>
    </row>
    <row r="277" spans="1:4" ht="13">
      <c r="A277" s="11"/>
      <c r="B277" s="11"/>
      <c r="C277" s="11"/>
      <c r="D277" s="11"/>
    </row>
    <row r="278" spans="1:4" ht="13">
      <c r="A278" s="11"/>
      <c r="B278" s="11"/>
      <c r="C278" s="11"/>
      <c r="D278" s="11"/>
    </row>
    <row r="279" spans="1:4" ht="13">
      <c r="A279" s="11"/>
      <c r="B279" s="11"/>
      <c r="C279" s="11"/>
      <c r="D279" s="11"/>
    </row>
    <row r="280" spans="1:4" ht="13">
      <c r="A280" s="11"/>
      <c r="B280" s="11"/>
      <c r="C280" s="11"/>
      <c r="D280" s="11"/>
    </row>
    <row r="281" spans="1:4" ht="13">
      <c r="A281" s="11"/>
      <c r="B281" s="11"/>
      <c r="C281" s="11"/>
      <c r="D281" s="11"/>
    </row>
    <row r="282" spans="1:4" ht="13">
      <c r="A282" s="11"/>
      <c r="B282" s="11"/>
      <c r="C282" s="11"/>
      <c r="D282" s="11"/>
    </row>
    <row r="283" spans="1:4" ht="13">
      <c r="A283" s="11"/>
      <c r="B283" s="11"/>
      <c r="C283" s="11"/>
      <c r="D283" s="11"/>
    </row>
    <row r="284" spans="1:4" ht="13">
      <c r="A284" s="11"/>
      <c r="B284" s="11"/>
      <c r="C284" s="11"/>
      <c r="D284" s="11"/>
    </row>
    <row r="285" spans="1:4" ht="13">
      <c r="A285" s="11"/>
      <c r="B285" s="11"/>
      <c r="C285" s="11"/>
      <c r="D285" s="11"/>
    </row>
    <row r="286" spans="1:4" ht="13">
      <c r="A286" s="11"/>
      <c r="B286" s="11"/>
      <c r="C286" s="11"/>
      <c r="D286" s="11"/>
    </row>
    <row r="287" spans="1:4" ht="13">
      <c r="A287" s="11"/>
      <c r="B287" s="11"/>
      <c r="C287" s="11"/>
      <c r="D287" s="11"/>
    </row>
    <row r="288" spans="1:4" ht="13">
      <c r="A288" s="11"/>
      <c r="B288" s="11"/>
      <c r="C288" s="11"/>
      <c r="D288" s="11"/>
    </row>
    <row r="289" spans="1:4" ht="13">
      <c r="A289" s="11"/>
      <c r="B289" s="11"/>
      <c r="C289" s="11"/>
      <c r="D289" s="11"/>
    </row>
    <row r="290" spans="1:4" ht="13">
      <c r="A290" s="11"/>
      <c r="B290" s="11"/>
      <c r="C290" s="11"/>
      <c r="D290" s="11"/>
    </row>
    <row r="291" spans="1:4" ht="13">
      <c r="A291" s="11"/>
      <c r="B291" s="11"/>
      <c r="C291" s="11"/>
      <c r="D291" s="11"/>
    </row>
    <row r="292" spans="1:4" ht="13">
      <c r="A292" s="11"/>
      <c r="B292" s="11"/>
      <c r="C292" s="11"/>
      <c r="D292" s="11"/>
    </row>
    <row r="293" spans="1:4" ht="13">
      <c r="A293" s="11"/>
      <c r="B293" s="11"/>
      <c r="C293" s="11"/>
      <c r="D293" s="11"/>
    </row>
    <row r="294" spans="1:4" ht="13">
      <c r="A294" s="11"/>
      <c r="B294" s="11"/>
      <c r="C294" s="11"/>
      <c r="D294" s="11"/>
    </row>
    <row r="295" spans="1:4" ht="13">
      <c r="A295" s="11"/>
      <c r="B295" s="11"/>
      <c r="C295" s="11"/>
      <c r="D295" s="11"/>
    </row>
    <row r="296" spans="1:4" ht="13">
      <c r="A296" s="11"/>
      <c r="B296" s="11"/>
      <c r="C296" s="11"/>
      <c r="D296" s="11"/>
    </row>
    <row r="297" spans="1:4" ht="13">
      <c r="A297" s="11"/>
      <c r="B297" s="11"/>
      <c r="C297" s="11"/>
      <c r="D297" s="11"/>
    </row>
    <row r="298" spans="1:4" ht="13">
      <c r="A298" s="11"/>
      <c r="B298" s="11"/>
      <c r="C298" s="11"/>
      <c r="D298" s="11"/>
    </row>
    <row r="299" spans="1:4" ht="13">
      <c r="A299" s="11"/>
      <c r="B299" s="11"/>
      <c r="C299" s="11"/>
      <c r="D299" s="11"/>
    </row>
    <row r="300" spans="1:4" ht="13">
      <c r="A300" s="11"/>
      <c r="B300" s="11"/>
      <c r="C300" s="11"/>
      <c r="D300" s="11"/>
    </row>
    <row r="301" spans="1:4" ht="13">
      <c r="A301" s="11"/>
      <c r="B301" s="11"/>
      <c r="C301" s="11"/>
      <c r="D301" s="11"/>
    </row>
    <row r="302" spans="1:4" ht="13">
      <c r="A302" s="11"/>
      <c r="B302" s="11"/>
      <c r="C302" s="11"/>
      <c r="D302" s="11"/>
    </row>
    <row r="303" spans="1:4" ht="13">
      <c r="A303" s="11"/>
      <c r="B303" s="11"/>
      <c r="C303" s="11"/>
      <c r="D303" s="11"/>
    </row>
    <row r="304" spans="1:4" ht="13">
      <c r="A304" s="11"/>
      <c r="B304" s="11"/>
      <c r="C304" s="11"/>
      <c r="D304" s="11"/>
    </row>
    <row r="305" spans="1:4" ht="13">
      <c r="A305" s="11"/>
      <c r="B305" s="11"/>
      <c r="C305" s="11"/>
      <c r="D305" s="11"/>
    </row>
    <row r="306" spans="1:4" ht="13">
      <c r="A306" s="11"/>
      <c r="B306" s="11"/>
      <c r="C306" s="11"/>
      <c r="D306" s="11"/>
    </row>
    <row r="307" spans="1:4" ht="13">
      <c r="A307" s="11"/>
      <c r="B307" s="11"/>
      <c r="C307" s="11"/>
      <c r="D307" s="11"/>
    </row>
    <row r="308" spans="1:4" ht="13">
      <c r="A308" s="11"/>
      <c r="B308" s="11"/>
      <c r="C308" s="11"/>
      <c r="D308" s="11"/>
    </row>
    <row r="309" spans="1:4" ht="13">
      <c r="A309" s="11"/>
      <c r="B309" s="11"/>
      <c r="C309" s="11"/>
      <c r="D309" s="11"/>
    </row>
    <row r="310" spans="1:4" ht="13">
      <c r="A310" s="11"/>
      <c r="B310" s="11"/>
      <c r="C310" s="11"/>
      <c r="D310" s="11"/>
    </row>
    <row r="311" spans="1:4" ht="13">
      <c r="A311" s="11"/>
      <c r="B311" s="11"/>
      <c r="C311" s="11"/>
      <c r="D311" s="11"/>
    </row>
    <row r="312" spans="1:4" ht="13">
      <c r="A312" s="11"/>
      <c r="B312" s="11"/>
      <c r="C312" s="11"/>
      <c r="D312" s="11"/>
    </row>
    <row r="313" spans="1:4" ht="13">
      <c r="A313" s="11"/>
      <c r="B313" s="11"/>
      <c r="C313" s="11"/>
      <c r="D313" s="11"/>
    </row>
    <row r="314" spans="1:4" ht="13">
      <c r="A314" s="11"/>
      <c r="B314" s="11"/>
      <c r="C314" s="11"/>
      <c r="D314" s="11"/>
    </row>
    <row r="315" spans="1:4" ht="13">
      <c r="A315" s="11"/>
      <c r="B315" s="11"/>
      <c r="C315" s="11"/>
      <c r="D315" s="11"/>
    </row>
    <row r="316" spans="1:4" ht="13">
      <c r="A316" s="11"/>
      <c r="B316" s="11"/>
      <c r="C316" s="11"/>
      <c r="D316" s="11"/>
    </row>
    <row r="317" spans="1:4" ht="13">
      <c r="A317" s="11"/>
      <c r="B317" s="11"/>
      <c r="C317" s="11"/>
      <c r="D317" s="11"/>
    </row>
    <row r="318" spans="1:4" ht="13">
      <c r="A318" s="11"/>
      <c r="B318" s="11"/>
      <c r="C318" s="11"/>
      <c r="D318" s="11"/>
    </row>
    <row r="319" spans="1:4" ht="13">
      <c r="A319" s="11"/>
      <c r="B319" s="11"/>
      <c r="C319" s="11"/>
      <c r="D319" s="11"/>
    </row>
    <row r="320" spans="1:4" ht="13">
      <c r="A320" s="11"/>
      <c r="B320" s="11"/>
      <c r="C320" s="11"/>
      <c r="D320" s="11"/>
    </row>
    <row r="321" spans="1:4" ht="13">
      <c r="A321" s="11"/>
      <c r="B321" s="11"/>
      <c r="C321" s="11"/>
      <c r="D321" s="11"/>
    </row>
    <row r="322" spans="1:4" ht="13">
      <c r="A322" s="11"/>
      <c r="B322" s="11"/>
      <c r="C322" s="11"/>
      <c r="D322" s="11"/>
    </row>
    <row r="323" spans="1:4" ht="13">
      <c r="A323" s="11"/>
      <c r="B323" s="11"/>
      <c r="C323" s="11"/>
      <c r="D323" s="11"/>
    </row>
    <row r="324" spans="1:4" ht="13">
      <c r="A324" s="11"/>
      <c r="B324" s="11"/>
      <c r="C324" s="11"/>
      <c r="D324" s="11"/>
    </row>
    <row r="325" spans="1:4" ht="13">
      <c r="A325" s="11"/>
      <c r="B325" s="11"/>
      <c r="C325" s="11"/>
      <c r="D325" s="11"/>
    </row>
    <row r="326" spans="1:4" ht="13">
      <c r="A326" s="11"/>
      <c r="B326" s="11"/>
      <c r="C326" s="11"/>
      <c r="D326" s="11"/>
    </row>
    <row r="327" spans="1:4" ht="13">
      <c r="A327" s="11"/>
      <c r="B327" s="11"/>
      <c r="C327" s="11"/>
      <c r="D327" s="11"/>
    </row>
    <row r="328" spans="1:4" ht="13">
      <c r="A328" s="11"/>
      <c r="B328" s="11"/>
      <c r="C328" s="11"/>
      <c r="D328" s="11"/>
    </row>
    <row r="329" spans="1:4" ht="13">
      <c r="A329" s="11"/>
      <c r="B329" s="11"/>
      <c r="C329" s="11"/>
      <c r="D329" s="11"/>
    </row>
    <row r="330" spans="1:4" ht="13">
      <c r="A330" s="11"/>
      <c r="B330" s="11"/>
      <c r="C330" s="11"/>
      <c r="D330" s="11"/>
    </row>
    <row r="331" spans="1:4" ht="13">
      <c r="A331" s="11"/>
      <c r="B331" s="11"/>
      <c r="C331" s="11"/>
      <c r="D331" s="11"/>
    </row>
    <row r="332" spans="1:4" ht="13">
      <c r="A332" s="11"/>
      <c r="B332" s="11"/>
      <c r="C332" s="11"/>
      <c r="D332" s="11"/>
    </row>
    <row r="333" spans="1:4" ht="13">
      <c r="A333" s="11"/>
      <c r="B333" s="11"/>
      <c r="C333" s="11"/>
      <c r="D333" s="11"/>
    </row>
    <row r="334" spans="1:4" ht="13">
      <c r="A334" s="11"/>
      <c r="B334" s="11"/>
      <c r="C334" s="11"/>
      <c r="D334" s="11"/>
    </row>
    <row r="335" spans="1:4" ht="13">
      <c r="A335" s="11"/>
      <c r="B335" s="11"/>
      <c r="C335" s="11"/>
      <c r="D335" s="11"/>
    </row>
    <row r="336" spans="1:4" ht="13">
      <c r="A336" s="11"/>
      <c r="B336" s="11"/>
      <c r="C336" s="11"/>
      <c r="D336" s="11"/>
    </row>
    <row r="337" spans="1:4" ht="13">
      <c r="A337" s="11"/>
      <c r="B337" s="11"/>
      <c r="C337" s="11"/>
      <c r="D337" s="11"/>
    </row>
    <row r="338" spans="1:4" ht="13">
      <c r="A338" s="11"/>
      <c r="B338" s="11"/>
      <c r="C338" s="11"/>
      <c r="D338" s="11"/>
    </row>
    <row r="339" spans="1:4" ht="13">
      <c r="A339" s="11"/>
      <c r="B339" s="11"/>
      <c r="C339" s="11"/>
      <c r="D339" s="11"/>
    </row>
    <row r="340" spans="1:4" ht="13">
      <c r="A340" s="11"/>
      <c r="B340" s="11"/>
      <c r="C340" s="11"/>
      <c r="D340" s="11"/>
    </row>
    <row r="341" spans="1:4" ht="13">
      <c r="A341" s="11"/>
      <c r="B341" s="11"/>
      <c r="C341" s="11"/>
      <c r="D341" s="11"/>
    </row>
    <row r="342" spans="1:4" ht="13">
      <c r="A342" s="11"/>
      <c r="B342" s="11"/>
      <c r="C342" s="11"/>
      <c r="D342" s="11"/>
    </row>
    <row r="343" spans="1:4" ht="13">
      <c r="A343" s="11"/>
      <c r="B343" s="11"/>
      <c r="C343" s="11"/>
      <c r="D343" s="11"/>
    </row>
    <row r="344" spans="1:4" ht="13">
      <c r="A344" s="11"/>
      <c r="B344" s="11"/>
      <c r="C344" s="11"/>
      <c r="D344" s="11"/>
    </row>
    <row r="345" spans="1:4" ht="13">
      <c r="A345" s="11"/>
      <c r="B345" s="11"/>
      <c r="C345" s="11"/>
      <c r="D345" s="11"/>
    </row>
    <row r="346" spans="1:4" ht="13">
      <c r="A346" s="11"/>
      <c r="B346" s="11"/>
      <c r="C346" s="11"/>
      <c r="D346" s="11"/>
    </row>
    <row r="347" spans="1:4" ht="13">
      <c r="A347" s="11"/>
      <c r="B347" s="11"/>
      <c r="C347" s="11"/>
      <c r="D347" s="11"/>
    </row>
    <row r="348" spans="1:4" ht="13">
      <c r="A348" s="11"/>
      <c r="B348" s="11"/>
      <c r="C348" s="11"/>
      <c r="D348" s="11"/>
    </row>
    <row r="349" spans="1:4" ht="13">
      <c r="A349" s="11"/>
      <c r="B349" s="11"/>
      <c r="C349" s="11"/>
      <c r="D349" s="11"/>
    </row>
    <row r="350" spans="1:4" ht="13">
      <c r="A350" s="11"/>
      <c r="B350" s="11"/>
      <c r="C350" s="11"/>
      <c r="D350" s="11"/>
    </row>
    <row r="351" spans="1:4" ht="13">
      <c r="A351" s="11"/>
      <c r="B351" s="11"/>
      <c r="C351" s="11"/>
      <c r="D351" s="11"/>
    </row>
    <row r="352" spans="1:4" ht="13">
      <c r="A352" s="11"/>
      <c r="B352" s="11"/>
      <c r="C352" s="11"/>
      <c r="D352" s="11"/>
    </row>
    <row r="353" spans="1:4" ht="13">
      <c r="A353" s="11"/>
      <c r="B353" s="11"/>
      <c r="C353" s="11"/>
      <c r="D353" s="11"/>
    </row>
    <row r="354" spans="1:4" ht="13">
      <c r="A354" s="11"/>
      <c r="B354" s="11"/>
      <c r="C354" s="11"/>
      <c r="D354" s="11"/>
    </row>
    <row r="355" spans="1:4" ht="13">
      <c r="A355" s="11"/>
      <c r="B355" s="11"/>
      <c r="C355" s="11"/>
      <c r="D355" s="11"/>
    </row>
    <row r="356" spans="1:4" ht="13">
      <c r="A356" s="11"/>
      <c r="B356" s="11"/>
      <c r="C356" s="11"/>
      <c r="D356" s="11"/>
    </row>
    <row r="357" spans="1:4" ht="13">
      <c r="A357" s="11"/>
      <c r="B357" s="11"/>
      <c r="C357" s="11"/>
      <c r="D357" s="11"/>
    </row>
    <row r="358" spans="1:4" ht="13">
      <c r="A358" s="11"/>
      <c r="B358" s="11"/>
      <c r="C358" s="11"/>
      <c r="D358" s="11"/>
    </row>
    <row r="359" spans="1:4" ht="13">
      <c r="A359" s="11"/>
      <c r="B359" s="11"/>
      <c r="C359" s="11"/>
      <c r="D359" s="11"/>
    </row>
    <row r="360" spans="1:4" ht="13">
      <c r="A360" s="11"/>
      <c r="B360" s="11"/>
      <c r="C360" s="11"/>
      <c r="D360" s="11"/>
    </row>
    <row r="361" spans="1:4" ht="13">
      <c r="A361" s="11"/>
      <c r="B361" s="11"/>
      <c r="C361" s="11"/>
      <c r="D361" s="11"/>
    </row>
    <row r="362" spans="1:4" ht="13">
      <c r="A362" s="11"/>
      <c r="B362" s="11"/>
      <c r="C362" s="11"/>
      <c r="D362" s="11"/>
    </row>
    <row r="363" spans="1:4" ht="13">
      <c r="A363" s="11"/>
      <c r="B363" s="11"/>
      <c r="C363" s="11"/>
      <c r="D363" s="11"/>
    </row>
    <row r="364" spans="1:4" ht="13">
      <c r="A364" s="11"/>
      <c r="B364" s="11"/>
      <c r="C364" s="11"/>
      <c r="D364" s="11"/>
    </row>
    <row r="365" spans="1:4" ht="13">
      <c r="A365" s="11"/>
      <c r="B365" s="11"/>
      <c r="C365" s="11"/>
      <c r="D365" s="11"/>
    </row>
    <row r="366" spans="1:4" ht="13">
      <c r="A366" s="11"/>
      <c r="B366" s="11"/>
      <c r="C366" s="11"/>
      <c r="D366" s="11"/>
    </row>
    <row r="367" spans="1:4" ht="13">
      <c r="A367" s="11"/>
      <c r="B367" s="11"/>
      <c r="C367" s="11"/>
      <c r="D367" s="11"/>
    </row>
    <row r="368" spans="1:4" ht="13">
      <c r="A368" s="11"/>
      <c r="B368" s="11"/>
      <c r="C368" s="11"/>
      <c r="D368" s="11"/>
    </row>
    <row r="369" spans="1:4" ht="13">
      <c r="A369" s="11"/>
      <c r="B369" s="11"/>
      <c r="C369" s="11"/>
      <c r="D369" s="11"/>
    </row>
    <row r="370" spans="1:4" ht="13">
      <c r="A370" s="11"/>
      <c r="B370" s="11"/>
      <c r="C370" s="11"/>
      <c r="D370" s="11"/>
    </row>
    <row r="371" spans="1:4" ht="13">
      <c r="A371" s="11"/>
      <c r="B371" s="11"/>
      <c r="C371" s="11"/>
      <c r="D371" s="11"/>
    </row>
    <row r="372" spans="1:4" ht="13">
      <c r="A372" s="11"/>
      <c r="B372" s="11"/>
      <c r="C372" s="11"/>
      <c r="D372" s="11"/>
    </row>
    <row r="373" spans="1:4" ht="13">
      <c r="A373" s="11"/>
      <c r="B373" s="11"/>
      <c r="C373" s="11"/>
      <c r="D373" s="11"/>
    </row>
    <row r="374" spans="1:4" ht="13">
      <c r="A374" s="11"/>
      <c r="B374" s="11"/>
      <c r="C374" s="11"/>
      <c r="D374" s="11"/>
    </row>
    <row r="375" spans="1:4" ht="13">
      <c r="A375" s="11"/>
      <c r="B375" s="11"/>
      <c r="C375" s="11"/>
      <c r="D375" s="11"/>
    </row>
    <row r="376" spans="1:4" ht="13">
      <c r="A376" s="11"/>
      <c r="B376" s="11"/>
      <c r="C376" s="11"/>
      <c r="D376" s="11"/>
    </row>
    <row r="377" spans="1:4" ht="13">
      <c r="A377" s="11"/>
      <c r="B377" s="11"/>
      <c r="C377" s="11"/>
      <c r="D377" s="11"/>
    </row>
    <row r="378" spans="1:4" ht="13">
      <c r="A378" s="11"/>
      <c r="B378" s="11"/>
      <c r="C378" s="11"/>
      <c r="D378" s="11"/>
    </row>
    <row r="379" spans="1:4" ht="13">
      <c r="A379" s="11"/>
      <c r="B379" s="11"/>
      <c r="C379" s="11"/>
      <c r="D379" s="11"/>
    </row>
    <row r="380" spans="1:4" ht="13">
      <c r="A380" s="11"/>
      <c r="B380" s="11"/>
      <c r="C380" s="11"/>
      <c r="D380" s="11"/>
    </row>
    <row r="381" spans="1:4" ht="13">
      <c r="A381" s="11"/>
      <c r="B381" s="11"/>
      <c r="C381" s="11"/>
      <c r="D381" s="11"/>
    </row>
    <row r="382" spans="1:4" ht="13">
      <c r="A382" s="11"/>
      <c r="B382" s="11"/>
      <c r="C382" s="11"/>
      <c r="D382" s="11"/>
    </row>
    <row r="383" spans="1:4" ht="13">
      <c r="A383" s="11"/>
      <c r="B383" s="11"/>
      <c r="C383" s="11"/>
      <c r="D383" s="11"/>
    </row>
    <row r="384" spans="1:4" ht="13">
      <c r="A384" s="11"/>
      <c r="B384" s="11"/>
      <c r="C384" s="11"/>
      <c r="D384" s="11"/>
    </row>
    <row r="385" spans="1:4" ht="13">
      <c r="A385" s="11"/>
      <c r="B385" s="11"/>
      <c r="C385" s="11"/>
      <c r="D385" s="11"/>
    </row>
    <row r="386" spans="1:4" ht="13">
      <c r="A386" s="11"/>
      <c r="B386" s="11"/>
      <c r="C386" s="11"/>
      <c r="D386" s="11"/>
    </row>
    <row r="387" spans="1:4" ht="13">
      <c r="A387" s="11"/>
      <c r="B387" s="11"/>
      <c r="C387" s="11"/>
      <c r="D387" s="11"/>
    </row>
    <row r="388" spans="1:4" ht="13">
      <c r="A388" s="11"/>
      <c r="B388" s="11"/>
      <c r="C388" s="11"/>
      <c r="D388" s="11"/>
    </row>
    <row r="389" spans="1:4" ht="13">
      <c r="A389" s="11"/>
      <c r="B389" s="11"/>
      <c r="C389" s="11"/>
      <c r="D389" s="11"/>
    </row>
    <row r="390" spans="1:4" ht="13">
      <c r="A390" s="11"/>
      <c r="B390" s="11"/>
      <c r="C390" s="11"/>
      <c r="D390" s="11"/>
    </row>
    <row r="391" spans="1:4" ht="13">
      <c r="A391" s="11"/>
      <c r="B391" s="11"/>
      <c r="C391" s="11"/>
      <c r="D391" s="11"/>
    </row>
    <row r="392" spans="1:4" ht="13">
      <c r="A392" s="11"/>
      <c r="B392" s="11"/>
      <c r="C392" s="11"/>
      <c r="D392" s="11"/>
    </row>
    <row r="393" spans="1:4" ht="13">
      <c r="A393" s="11"/>
      <c r="B393" s="11"/>
      <c r="C393" s="11"/>
      <c r="D393" s="11"/>
    </row>
    <row r="394" spans="1:4" ht="13">
      <c r="A394" s="11"/>
      <c r="B394" s="11"/>
      <c r="C394" s="11"/>
      <c r="D394" s="11"/>
    </row>
    <row r="395" spans="1:4" ht="13">
      <c r="A395" s="11"/>
      <c r="B395" s="11"/>
      <c r="C395" s="11"/>
      <c r="D395" s="11"/>
    </row>
    <row r="396" spans="1:4" ht="13">
      <c r="A396" s="11"/>
      <c r="B396" s="11"/>
      <c r="C396" s="11"/>
      <c r="D396" s="11"/>
    </row>
    <row r="397" spans="1:4" ht="13">
      <c r="A397" s="11"/>
      <c r="B397" s="11"/>
      <c r="C397" s="11"/>
      <c r="D397" s="11"/>
    </row>
    <row r="398" spans="1:4" ht="13">
      <c r="A398" s="11"/>
      <c r="B398" s="11"/>
      <c r="C398" s="11"/>
      <c r="D398" s="11"/>
    </row>
    <row r="399" spans="1:4" ht="13">
      <c r="A399" s="11"/>
      <c r="B399" s="11"/>
      <c r="C399" s="11"/>
      <c r="D399" s="11"/>
    </row>
    <row r="400" spans="1:4" ht="13">
      <c r="A400" s="11"/>
      <c r="B400" s="11"/>
      <c r="C400" s="11"/>
      <c r="D400" s="11"/>
    </row>
    <row r="401" spans="1:4" ht="13">
      <c r="A401" s="11"/>
      <c r="B401" s="11"/>
      <c r="C401" s="11"/>
      <c r="D401" s="11"/>
    </row>
    <row r="402" spans="1:4" ht="13">
      <c r="A402" s="11"/>
      <c r="B402" s="11"/>
      <c r="C402" s="11"/>
      <c r="D402" s="11"/>
    </row>
    <row r="403" spans="1:4" ht="13">
      <c r="A403" s="11"/>
      <c r="B403" s="11"/>
      <c r="C403" s="11"/>
      <c r="D403" s="11"/>
    </row>
    <row r="404" spans="1:4" ht="13">
      <c r="A404" s="11"/>
      <c r="B404" s="11"/>
      <c r="C404" s="11"/>
      <c r="D404" s="11"/>
    </row>
    <row r="405" spans="1:4" ht="13">
      <c r="A405" s="11"/>
      <c r="B405" s="11"/>
      <c r="C405" s="11"/>
      <c r="D405" s="11"/>
    </row>
    <row r="406" spans="1:4" ht="13">
      <c r="A406" s="11"/>
      <c r="B406" s="11"/>
      <c r="C406" s="11"/>
      <c r="D406" s="11"/>
    </row>
    <row r="407" spans="1:4" ht="13">
      <c r="A407" s="11"/>
      <c r="B407" s="11"/>
      <c r="C407" s="11"/>
      <c r="D407" s="11"/>
    </row>
    <row r="408" spans="1:4" ht="13">
      <c r="A408" s="11"/>
      <c r="B408" s="11"/>
      <c r="C408" s="11"/>
      <c r="D408" s="11"/>
    </row>
    <row r="409" spans="1:4" ht="13">
      <c r="A409" s="11"/>
      <c r="B409" s="11"/>
      <c r="C409" s="11"/>
      <c r="D409" s="11"/>
    </row>
    <row r="410" spans="1:4" ht="13">
      <c r="A410" s="11"/>
      <c r="B410" s="11"/>
      <c r="C410" s="11"/>
      <c r="D410" s="11"/>
    </row>
    <row r="411" spans="1:4" ht="13">
      <c r="A411" s="11"/>
      <c r="B411" s="11"/>
      <c r="C411" s="11"/>
      <c r="D411" s="11"/>
    </row>
    <row r="412" spans="1:4" ht="13">
      <c r="A412" s="11"/>
      <c r="B412" s="11"/>
      <c r="C412" s="11"/>
      <c r="D412" s="11"/>
    </row>
    <row r="413" spans="1:4" ht="13">
      <c r="A413" s="11"/>
      <c r="B413" s="11"/>
      <c r="C413" s="11"/>
      <c r="D413" s="11"/>
    </row>
    <row r="414" spans="1:4" ht="13">
      <c r="A414" s="11"/>
      <c r="B414" s="11"/>
      <c r="C414" s="11"/>
      <c r="D414" s="11"/>
    </row>
    <row r="415" spans="1:4" ht="13">
      <c r="A415" s="11"/>
      <c r="B415" s="11"/>
      <c r="C415" s="11"/>
      <c r="D415" s="11"/>
    </row>
    <row r="416" spans="1:4" ht="13">
      <c r="A416" s="11"/>
      <c r="B416" s="11"/>
      <c r="C416" s="11"/>
      <c r="D416" s="11"/>
    </row>
    <row r="417" spans="1:4" ht="13">
      <c r="A417" s="11"/>
      <c r="B417" s="11"/>
      <c r="C417" s="11"/>
      <c r="D417" s="11"/>
    </row>
    <row r="418" spans="1:4" ht="13">
      <c r="A418" s="11"/>
      <c r="B418" s="11"/>
      <c r="C418" s="11"/>
      <c r="D418" s="11"/>
    </row>
    <row r="419" spans="1:4" ht="13">
      <c r="A419" s="11"/>
      <c r="B419" s="11"/>
      <c r="C419" s="11"/>
      <c r="D419" s="11"/>
    </row>
    <row r="420" spans="1:4" ht="13">
      <c r="A420" s="11"/>
      <c r="B420" s="11"/>
      <c r="C420" s="11"/>
      <c r="D420" s="11"/>
    </row>
    <row r="421" spans="1:4" ht="13">
      <c r="A421" s="11"/>
      <c r="B421" s="11"/>
      <c r="C421" s="11"/>
      <c r="D421" s="11"/>
    </row>
    <row r="422" spans="1:4" ht="13">
      <c r="A422" s="11"/>
      <c r="B422" s="11"/>
      <c r="C422" s="11"/>
      <c r="D422" s="11"/>
    </row>
    <row r="423" spans="1:4" ht="13">
      <c r="A423" s="11"/>
      <c r="B423" s="11"/>
      <c r="C423" s="11"/>
      <c r="D423" s="11"/>
    </row>
    <row r="424" spans="1:4" ht="13">
      <c r="A424" s="11"/>
      <c r="B424" s="11"/>
      <c r="C424" s="11"/>
      <c r="D424" s="11"/>
    </row>
    <row r="425" spans="1:4" ht="13">
      <c r="A425" s="11"/>
      <c r="B425" s="11"/>
      <c r="C425" s="11"/>
      <c r="D425" s="11"/>
    </row>
    <row r="426" spans="1:4" ht="13">
      <c r="A426" s="11"/>
      <c r="B426" s="11"/>
      <c r="C426" s="11"/>
      <c r="D426" s="11"/>
    </row>
    <row r="427" spans="1:4" ht="13">
      <c r="A427" s="11"/>
      <c r="B427" s="11"/>
      <c r="C427" s="11"/>
      <c r="D427" s="11"/>
    </row>
    <row r="428" spans="1:4" ht="13">
      <c r="A428" s="11"/>
      <c r="B428" s="11"/>
      <c r="C428" s="11"/>
      <c r="D428" s="11"/>
    </row>
    <row r="429" spans="1:4" ht="13">
      <c r="A429" s="11"/>
      <c r="B429" s="11"/>
      <c r="C429" s="11"/>
      <c r="D429" s="11"/>
    </row>
    <row r="430" spans="1:4" ht="13">
      <c r="A430" s="11"/>
      <c r="B430" s="11"/>
      <c r="C430" s="11"/>
      <c r="D430" s="11"/>
    </row>
    <row r="431" spans="1:4" ht="13">
      <c r="A431" s="11"/>
      <c r="B431" s="11"/>
      <c r="C431" s="11"/>
      <c r="D431" s="11"/>
    </row>
    <row r="432" spans="1:4" ht="13">
      <c r="A432" s="11"/>
      <c r="B432" s="11"/>
      <c r="C432" s="11"/>
      <c r="D432" s="11"/>
    </row>
    <row r="433" spans="1:4" ht="13">
      <c r="A433" s="11"/>
      <c r="B433" s="11"/>
      <c r="C433" s="11"/>
      <c r="D433" s="11"/>
    </row>
    <row r="434" spans="1:4" ht="13">
      <c r="A434" s="11"/>
      <c r="B434" s="11"/>
      <c r="C434" s="11"/>
      <c r="D434" s="11"/>
    </row>
    <row r="435" spans="1:4" ht="13">
      <c r="A435" s="11"/>
      <c r="B435" s="11"/>
      <c r="C435" s="11"/>
      <c r="D435" s="11"/>
    </row>
    <row r="436" spans="1:4" ht="13">
      <c r="A436" s="11"/>
      <c r="B436" s="11"/>
      <c r="C436" s="11"/>
      <c r="D436" s="11"/>
    </row>
    <row r="437" spans="1:4" ht="13">
      <c r="A437" s="11"/>
      <c r="B437" s="11"/>
      <c r="C437" s="11"/>
      <c r="D437" s="11"/>
    </row>
    <row r="438" spans="1:4" ht="13">
      <c r="A438" s="11"/>
      <c r="B438" s="11"/>
      <c r="C438" s="11"/>
      <c r="D438" s="11"/>
    </row>
    <row r="439" spans="1:4" ht="13">
      <c r="A439" s="11"/>
      <c r="B439" s="11"/>
      <c r="C439" s="11"/>
      <c r="D439" s="11"/>
    </row>
    <row r="440" spans="1:4" ht="13">
      <c r="A440" s="11"/>
      <c r="B440" s="11"/>
      <c r="C440" s="11"/>
      <c r="D440" s="11"/>
    </row>
    <row r="441" spans="1:4" ht="13">
      <c r="A441" s="11"/>
      <c r="B441" s="11"/>
      <c r="C441" s="11"/>
      <c r="D441" s="11"/>
    </row>
    <row r="442" spans="1:4" ht="13">
      <c r="A442" s="11"/>
      <c r="B442" s="11"/>
      <c r="C442" s="11"/>
      <c r="D442" s="11"/>
    </row>
    <row r="443" spans="1:4" ht="13">
      <c r="A443" s="11"/>
      <c r="B443" s="11"/>
      <c r="C443" s="11"/>
      <c r="D443" s="11"/>
    </row>
    <row r="444" spans="1:4" ht="13">
      <c r="A444" s="11"/>
      <c r="B444" s="11"/>
      <c r="C444" s="11"/>
      <c r="D444" s="11"/>
    </row>
    <row r="445" spans="1:4" ht="13">
      <c r="A445" s="11"/>
      <c r="B445" s="11"/>
      <c r="C445" s="11"/>
      <c r="D445" s="11"/>
    </row>
    <row r="446" spans="1:4" ht="13">
      <c r="A446" s="11"/>
      <c r="B446" s="11"/>
      <c r="C446" s="11"/>
      <c r="D446" s="11"/>
    </row>
    <row r="447" spans="1:4" ht="13">
      <c r="A447" s="11"/>
      <c r="B447" s="11"/>
      <c r="C447" s="11"/>
      <c r="D447" s="11"/>
    </row>
    <row r="448" spans="1:4" ht="13">
      <c r="A448" s="11"/>
      <c r="B448" s="11"/>
      <c r="C448" s="11"/>
      <c r="D448" s="11"/>
    </row>
    <row r="449" spans="1:4" ht="13">
      <c r="A449" s="11"/>
      <c r="B449" s="11"/>
      <c r="C449" s="11"/>
      <c r="D449" s="11"/>
    </row>
    <row r="450" spans="1:4" ht="13">
      <c r="A450" s="11"/>
      <c r="B450" s="11"/>
      <c r="C450" s="11"/>
      <c r="D450" s="11"/>
    </row>
    <row r="451" spans="1:4" ht="13">
      <c r="A451" s="11"/>
      <c r="B451" s="11"/>
      <c r="C451" s="11"/>
      <c r="D451" s="11"/>
    </row>
    <row r="452" spans="1:4" ht="13">
      <c r="A452" s="11"/>
      <c r="B452" s="11"/>
      <c r="C452" s="11"/>
      <c r="D452" s="11"/>
    </row>
    <row r="453" spans="1:4" ht="13">
      <c r="A453" s="11"/>
      <c r="B453" s="11"/>
      <c r="C453" s="11"/>
      <c r="D453" s="11"/>
    </row>
    <row r="454" spans="1:4" ht="13">
      <c r="A454" s="11"/>
      <c r="B454" s="11"/>
      <c r="C454" s="11"/>
      <c r="D454" s="11"/>
    </row>
    <row r="455" spans="1:4" ht="13">
      <c r="A455" s="11"/>
      <c r="B455" s="11"/>
      <c r="C455" s="11"/>
      <c r="D455" s="11"/>
    </row>
    <row r="456" spans="1:4" ht="13">
      <c r="A456" s="11"/>
      <c r="B456" s="11"/>
      <c r="C456" s="11"/>
      <c r="D456" s="11"/>
    </row>
    <row r="457" spans="1:4" ht="13">
      <c r="A457" s="11"/>
      <c r="B457" s="11"/>
      <c r="C457" s="11"/>
      <c r="D457" s="11"/>
    </row>
    <row r="458" spans="1:4" ht="13">
      <c r="A458" s="11"/>
      <c r="B458" s="11"/>
      <c r="C458" s="11"/>
      <c r="D458" s="11"/>
    </row>
    <row r="459" spans="1:4" ht="13">
      <c r="A459" s="11"/>
      <c r="B459" s="11"/>
      <c r="C459" s="11"/>
      <c r="D459" s="11"/>
    </row>
    <row r="460" spans="1:4" ht="13">
      <c r="A460" s="11"/>
      <c r="B460" s="11"/>
      <c r="C460" s="11"/>
      <c r="D460" s="11"/>
    </row>
    <row r="461" spans="1:4" ht="13">
      <c r="A461" s="11"/>
      <c r="B461" s="11"/>
      <c r="C461" s="11"/>
      <c r="D461" s="11"/>
    </row>
    <row r="462" spans="1:4" ht="13">
      <c r="A462" s="11"/>
      <c r="B462" s="11"/>
      <c r="C462" s="11"/>
      <c r="D462" s="11"/>
    </row>
    <row r="463" spans="1:4" ht="13">
      <c r="A463" s="11"/>
      <c r="B463" s="11"/>
      <c r="C463" s="11"/>
      <c r="D463" s="11"/>
    </row>
    <row r="464" spans="1:4" ht="13">
      <c r="A464" s="11"/>
      <c r="B464" s="11"/>
      <c r="C464" s="11"/>
      <c r="D464" s="11"/>
    </row>
    <row r="465" spans="1:4" ht="13">
      <c r="A465" s="11"/>
      <c r="B465" s="11"/>
      <c r="C465" s="11"/>
      <c r="D465" s="11"/>
    </row>
    <row r="466" spans="1:4" ht="13">
      <c r="A466" s="11"/>
      <c r="B466" s="11"/>
      <c r="C466" s="11"/>
      <c r="D466" s="11"/>
    </row>
    <row r="467" spans="1:4" ht="13">
      <c r="A467" s="11"/>
      <c r="B467" s="11"/>
      <c r="C467" s="11"/>
      <c r="D467" s="11"/>
    </row>
    <row r="468" spans="1:4" ht="13">
      <c r="A468" s="11"/>
      <c r="B468" s="11"/>
      <c r="C468" s="11"/>
      <c r="D468" s="11"/>
    </row>
    <row r="469" spans="1:4" ht="13">
      <c r="A469" s="11"/>
      <c r="B469" s="11"/>
      <c r="C469" s="11"/>
      <c r="D469" s="11"/>
    </row>
    <row r="470" spans="1:4" ht="13">
      <c r="A470" s="11"/>
      <c r="B470" s="11"/>
      <c r="C470" s="11"/>
      <c r="D470" s="11"/>
    </row>
    <row r="471" spans="1:4" ht="13">
      <c r="A471" s="11"/>
      <c r="B471" s="11"/>
      <c r="C471" s="11"/>
      <c r="D471" s="11"/>
    </row>
    <row r="472" spans="1:4" ht="13">
      <c r="A472" s="11"/>
      <c r="B472" s="11"/>
      <c r="C472" s="11"/>
      <c r="D472" s="11"/>
    </row>
    <row r="473" spans="1:4" ht="13">
      <c r="A473" s="11"/>
      <c r="B473" s="11"/>
      <c r="C473" s="11"/>
      <c r="D473" s="11"/>
    </row>
    <row r="474" spans="1:4" ht="13">
      <c r="A474" s="11"/>
      <c r="B474" s="11"/>
      <c r="C474" s="11"/>
      <c r="D474" s="11"/>
    </row>
    <row r="475" spans="1:4" ht="13">
      <c r="A475" s="11"/>
      <c r="B475" s="11"/>
      <c r="C475" s="11"/>
      <c r="D475" s="11"/>
    </row>
    <row r="476" spans="1:4" ht="13">
      <c r="A476" s="11"/>
      <c r="B476" s="11"/>
      <c r="C476" s="11"/>
      <c r="D476" s="11"/>
    </row>
    <row r="477" spans="1:4" ht="13">
      <c r="A477" s="11"/>
      <c r="B477" s="11"/>
      <c r="C477" s="11"/>
      <c r="D477" s="11"/>
    </row>
    <row r="478" spans="1:4" ht="13">
      <c r="A478" s="11"/>
      <c r="B478" s="11"/>
      <c r="C478" s="11"/>
      <c r="D478" s="11"/>
    </row>
    <row r="479" spans="1:4" ht="13">
      <c r="A479" s="11"/>
      <c r="B479" s="11"/>
      <c r="C479" s="11"/>
      <c r="D479" s="11"/>
    </row>
    <row r="480" spans="1:4" ht="13">
      <c r="A480" s="11"/>
      <c r="B480" s="11"/>
      <c r="C480" s="11"/>
      <c r="D480" s="11"/>
    </row>
    <row r="481" spans="1:4" ht="13">
      <c r="A481" s="11"/>
      <c r="B481" s="11"/>
      <c r="C481" s="11"/>
      <c r="D481" s="11"/>
    </row>
    <row r="482" spans="1:4" ht="13">
      <c r="A482" s="11"/>
      <c r="B482" s="11"/>
      <c r="C482" s="11"/>
      <c r="D482" s="11"/>
    </row>
    <row r="483" spans="1:4" ht="13">
      <c r="A483" s="11"/>
      <c r="B483" s="11"/>
      <c r="C483" s="11"/>
      <c r="D483" s="11"/>
    </row>
    <row r="484" spans="1:4" ht="13">
      <c r="A484" s="11"/>
      <c r="B484" s="11"/>
      <c r="C484" s="11"/>
      <c r="D484" s="11"/>
    </row>
    <row r="485" spans="1:4" ht="13">
      <c r="A485" s="11"/>
      <c r="B485" s="11"/>
      <c r="C485" s="11"/>
      <c r="D485" s="11"/>
    </row>
    <row r="486" spans="1:4" ht="13">
      <c r="A486" s="11"/>
      <c r="B486" s="11"/>
      <c r="C486" s="11"/>
      <c r="D486" s="11"/>
    </row>
    <row r="487" spans="1:4" ht="13">
      <c r="A487" s="11"/>
      <c r="B487" s="11"/>
      <c r="C487" s="11"/>
      <c r="D487" s="11"/>
    </row>
    <row r="488" spans="1:4" ht="13">
      <c r="A488" s="11"/>
      <c r="B488" s="11"/>
      <c r="C488" s="11"/>
      <c r="D488" s="11"/>
    </row>
    <row r="489" spans="1:4" ht="13">
      <c r="A489" s="11"/>
      <c r="B489" s="11"/>
      <c r="C489" s="11"/>
      <c r="D489" s="11"/>
    </row>
    <row r="490" spans="1:4" ht="13">
      <c r="A490" s="11"/>
      <c r="B490" s="11"/>
      <c r="C490" s="11"/>
      <c r="D490" s="11"/>
    </row>
    <row r="491" spans="1:4" ht="13">
      <c r="A491" s="11"/>
      <c r="B491" s="11"/>
      <c r="C491" s="11"/>
      <c r="D491" s="11"/>
    </row>
    <row r="492" spans="1:4" ht="13">
      <c r="A492" s="11"/>
      <c r="B492" s="11"/>
      <c r="C492" s="11"/>
      <c r="D492" s="11"/>
    </row>
    <row r="493" spans="1:4" ht="13">
      <c r="A493" s="11"/>
      <c r="B493" s="11"/>
      <c r="C493" s="11"/>
      <c r="D493" s="11"/>
    </row>
    <row r="494" spans="1:4" ht="13">
      <c r="A494" s="11"/>
      <c r="B494" s="11"/>
      <c r="C494" s="11"/>
      <c r="D494" s="11"/>
    </row>
    <row r="495" spans="1:4" ht="13">
      <c r="A495" s="11"/>
      <c r="B495" s="11"/>
      <c r="C495" s="11"/>
      <c r="D495" s="11"/>
    </row>
    <row r="496" spans="1:4" ht="13">
      <c r="A496" s="11"/>
      <c r="B496" s="11"/>
      <c r="C496" s="11"/>
      <c r="D496" s="11"/>
    </row>
    <row r="497" spans="1:4" ht="13">
      <c r="A497" s="11"/>
      <c r="B497" s="11"/>
      <c r="C497" s="11"/>
      <c r="D497" s="11"/>
    </row>
    <row r="498" spans="1:4" ht="13">
      <c r="A498" s="11"/>
      <c r="B498" s="11"/>
      <c r="C498" s="11"/>
      <c r="D498" s="11"/>
    </row>
    <row r="499" spans="1:4" ht="13">
      <c r="A499" s="11"/>
      <c r="B499" s="11"/>
      <c r="C499" s="11"/>
      <c r="D499" s="11"/>
    </row>
    <row r="500" spans="1:4" ht="13">
      <c r="A500" s="11"/>
      <c r="B500" s="11"/>
      <c r="C500" s="11"/>
      <c r="D500" s="11"/>
    </row>
    <row r="501" spans="1:4" ht="13">
      <c r="A501" s="11"/>
      <c r="B501" s="11"/>
      <c r="C501" s="11"/>
      <c r="D501" s="11"/>
    </row>
    <row r="502" spans="1:4" ht="13">
      <c r="A502" s="11"/>
      <c r="B502" s="11"/>
      <c r="C502" s="11"/>
      <c r="D502" s="11"/>
    </row>
    <row r="503" spans="1:4" ht="13">
      <c r="A503" s="11"/>
      <c r="B503" s="11"/>
      <c r="C503" s="11"/>
      <c r="D503" s="11"/>
    </row>
    <row r="504" spans="1:4" ht="13">
      <c r="A504" s="11"/>
      <c r="B504" s="11"/>
      <c r="C504" s="11"/>
      <c r="D504" s="11"/>
    </row>
    <row r="505" spans="1:4" ht="13">
      <c r="A505" s="11"/>
      <c r="B505" s="11"/>
      <c r="C505" s="11"/>
      <c r="D505" s="11"/>
    </row>
    <row r="506" spans="1:4" ht="13">
      <c r="A506" s="11"/>
      <c r="B506" s="11"/>
      <c r="C506" s="11"/>
      <c r="D506" s="11"/>
    </row>
    <row r="507" spans="1:4" ht="13">
      <c r="A507" s="11"/>
      <c r="B507" s="11"/>
      <c r="C507" s="11"/>
      <c r="D507" s="11"/>
    </row>
    <row r="508" spans="1:4" ht="13">
      <c r="A508" s="11"/>
      <c r="B508" s="11"/>
      <c r="C508" s="11"/>
      <c r="D508" s="11"/>
    </row>
    <row r="509" spans="1:4" ht="13">
      <c r="A509" s="11"/>
      <c r="B509" s="11"/>
      <c r="C509" s="11"/>
      <c r="D509" s="11"/>
    </row>
    <row r="510" spans="1:4" ht="13">
      <c r="A510" s="11"/>
      <c r="B510" s="11"/>
      <c r="C510" s="11"/>
      <c r="D510" s="11"/>
    </row>
    <row r="511" spans="1:4" ht="13">
      <c r="A511" s="11"/>
      <c r="B511" s="11"/>
      <c r="C511" s="11"/>
      <c r="D511" s="11"/>
    </row>
    <row r="512" spans="1:4" ht="13">
      <c r="A512" s="11"/>
      <c r="B512" s="11"/>
      <c r="C512" s="11"/>
      <c r="D512" s="11"/>
    </row>
    <row r="513" spans="1:4" ht="13">
      <c r="A513" s="11"/>
      <c r="B513" s="11"/>
      <c r="C513" s="11"/>
      <c r="D513" s="11"/>
    </row>
    <row r="514" spans="1:4" ht="13">
      <c r="A514" s="11"/>
      <c r="B514" s="11"/>
      <c r="C514" s="11"/>
      <c r="D514" s="11"/>
    </row>
    <row r="515" spans="1:4" ht="13">
      <c r="A515" s="11"/>
      <c r="B515" s="11"/>
      <c r="C515" s="11"/>
      <c r="D515" s="11"/>
    </row>
    <row r="516" spans="1:4" ht="13">
      <c r="A516" s="11"/>
      <c r="B516" s="11"/>
      <c r="C516" s="11"/>
      <c r="D516" s="11"/>
    </row>
    <row r="517" spans="1:4" ht="13">
      <c r="A517" s="11"/>
      <c r="B517" s="11"/>
      <c r="C517" s="11"/>
      <c r="D517" s="11"/>
    </row>
    <row r="518" spans="1:4" ht="13">
      <c r="A518" s="11"/>
      <c r="B518" s="11"/>
      <c r="C518" s="11"/>
      <c r="D518" s="11"/>
    </row>
    <row r="519" spans="1:4" ht="13">
      <c r="A519" s="11"/>
      <c r="B519" s="11"/>
      <c r="C519" s="11"/>
      <c r="D519" s="11"/>
    </row>
    <row r="520" spans="1:4" ht="13">
      <c r="A520" s="11"/>
      <c r="B520" s="11"/>
      <c r="C520" s="11"/>
      <c r="D520" s="11"/>
    </row>
    <row r="521" spans="1:4" ht="13">
      <c r="A521" s="11"/>
      <c r="B521" s="11"/>
      <c r="C521" s="11"/>
      <c r="D521" s="11"/>
    </row>
    <row r="522" spans="1:4" ht="13">
      <c r="A522" s="11"/>
      <c r="B522" s="11"/>
      <c r="C522" s="11"/>
      <c r="D522" s="11"/>
    </row>
    <row r="523" spans="1:4" ht="13">
      <c r="A523" s="11"/>
      <c r="B523" s="11"/>
      <c r="C523" s="11"/>
      <c r="D523" s="11"/>
    </row>
    <row r="524" spans="1:4" ht="13">
      <c r="A524" s="11"/>
      <c r="B524" s="11"/>
      <c r="C524" s="11"/>
      <c r="D524" s="11"/>
    </row>
    <row r="525" spans="1:4" ht="13">
      <c r="A525" s="11"/>
      <c r="B525" s="11"/>
      <c r="C525" s="11"/>
      <c r="D525" s="11"/>
    </row>
    <row r="526" spans="1:4" ht="13">
      <c r="A526" s="11"/>
      <c r="B526" s="11"/>
      <c r="C526" s="11"/>
      <c r="D526" s="11"/>
    </row>
    <row r="527" spans="1:4" ht="13">
      <c r="A527" s="11"/>
      <c r="B527" s="11"/>
      <c r="C527" s="11"/>
      <c r="D527" s="11"/>
    </row>
    <row r="528" spans="1:4" ht="13">
      <c r="A528" s="11"/>
      <c r="B528" s="11"/>
      <c r="C528" s="11"/>
      <c r="D528" s="11"/>
    </row>
    <row r="529" spans="1:4" ht="13">
      <c r="A529" s="11"/>
      <c r="B529" s="11"/>
      <c r="C529" s="11"/>
      <c r="D529" s="11"/>
    </row>
    <row r="530" spans="1:4" ht="13">
      <c r="A530" s="11"/>
      <c r="B530" s="11"/>
      <c r="C530" s="11"/>
      <c r="D530" s="11"/>
    </row>
    <row r="531" spans="1:4" ht="13">
      <c r="A531" s="11"/>
      <c r="B531" s="11"/>
      <c r="C531" s="11"/>
      <c r="D531" s="11"/>
    </row>
    <row r="532" spans="1:4" ht="13">
      <c r="A532" s="11"/>
      <c r="B532" s="11"/>
      <c r="C532" s="11"/>
      <c r="D532" s="11"/>
    </row>
    <row r="533" spans="1:4" ht="13">
      <c r="A533" s="11"/>
      <c r="B533" s="11"/>
      <c r="C533" s="11"/>
      <c r="D533" s="11"/>
    </row>
    <row r="534" spans="1:4" ht="13">
      <c r="A534" s="11"/>
      <c r="B534" s="11"/>
      <c r="C534" s="11"/>
      <c r="D534" s="11"/>
    </row>
    <row r="535" spans="1:4" ht="13">
      <c r="A535" s="11"/>
      <c r="B535" s="11"/>
      <c r="C535" s="11"/>
      <c r="D535" s="11"/>
    </row>
    <row r="536" spans="1:4" ht="13">
      <c r="A536" s="11"/>
      <c r="B536" s="11"/>
      <c r="C536" s="11"/>
      <c r="D536" s="11"/>
    </row>
    <row r="537" spans="1:4" ht="13">
      <c r="A537" s="11"/>
      <c r="B537" s="11"/>
      <c r="C537" s="11"/>
      <c r="D537" s="11"/>
    </row>
    <row r="538" spans="1:4" ht="13">
      <c r="A538" s="11"/>
      <c r="B538" s="11"/>
      <c r="C538" s="11"/>
      <c r="D538" s="11"/>
    </row>
    <row r="539" spans="1:4" ht="13">
      <c r="A539" s="11"/>
      <c r="B539" s="11"/>
      <c r="C539" s="11"/>
      <c r="D539" s="11"/>
    </row>
    <row r="540" spans="1:4" ht="13">
      <c r="A540" s="11"/>
      <c r="B540" s="11"/>
      <c r="C540" s="11"/>
      <c r="D540" s="11"/>
    </row>
    <row r="541" spans="1:4" ht="13">
      <c r="A541" s="11"/>
      <c r="B541" s="11"/>
      <c r="C541" s="11"/>
      <c r="D541" s="11"/>
    </row>
    <row r="542" spans="1:4" ht="13">
      <c r="A542" s="11"/>
      <c r="B542" s="11"/>
      <c r="C542" s="11"/>
      <c r="D542" s="11"/>
    </row>
    <row r="543" spans="1:4" ht="13">
      <c r="A543" s="11"/>
      <c r="B543" s="11"/>
      <c r="C543" s="11"/>
      <c r="D543" s="11"/>
    </row>
    <row r="544" spans="1:4" ht="13">
      <c r="A544" s="11"/>
      <c r="B544" s="11"/>
      <c r="C544" s="11"/>
      <c r="D544" s="11"/>
    </row>
    <row r="545" spans="1:4" ht="13">
      <c r="A545" s="11"/>
      <c r="B545" s="11"/>
      <c r="C545" s="11"/>
      <c r="D545" s="11"/>
    </row>
    <row r="546" spans="1:4" ht="13">
      <c r="A546" s="11"/>
      <c r="B546" s="11"/>
      <c r="C546" s="11"/>
      <c r="D546" s="11"/>
    </row>
    <row r="547" spans="1:4" ht="13">
      <c r="A547" s="11"/>
      <c r="B547" s="11"/>
      <c r="C547" s="11"/>
      <c r="D547" s="11"/>
    </row>
    <row r="548" spans="1:4" ht="13">
      <c r="A548" s="11"/>
      <c r="B548" s="11"/>
      <c r="C548" s="11"/>
      <c r="D548" s="11"/>
    </row>
    <row r="549" spans="1:4" ht="13">
      <c r="A549" s="11"/>
      <c r="B549" s="11"/>
      <c r="C549" s="11"/>
      <c r="D549" s="11"/>
    </row>
    <row r="550" spans="1:4" ht="13">
      <c r="A550" s="11"/>
      <c r="B550" s="11"/>
      <c r="C550" s="11"/>
      <c r="D550" s="11"/>
    </row>
    <row r="551" spans="1:4" ht="13">
      <c r="A551" s="11"/>
      <c r="B551" s="11"/>
      <c r="C551" s="11"/>
      <c r="D551" s="11"/>
    </row>
    <row r="552" spans="1:4" ht="13">
      <c r="A552" s="11"/>
      <c r="B552" s="11"/>
      <c r="C552" s="11"/>
      <c r="D552" s="11"/>
    </row>
    <row r="553" spans="1:4" ht="13">
      <c r="A553" s="11"/>
      <c r="B553" s="11"/>
      <c r="C553" s="11"/>
      <c r="D553" s="11"/>
    </row>
    <row r="554" spans="1:4" ht="13">
      <c r="A554" s="11"/>
      <c r="B554" s="11"/>
      <c r="C554" s="11"/>
      <c r="D554" s="11"/>
    </row>
    <row r="555" spans="1:4" ht="13">
      <c r="A555" s="11"/>
      <c r="B555" s="11"/>
      <c r="C555" s="11"/>
      <c r="D555" s="11"/>
    </row>
    <row r="556" spans="1:4" ht="13">
      <c r="A556" s="11"/>
      <c r="B556" s="11"/>
      <c r="C556" s="11"/>
      <c r="D556" s="11"/>
    </row>
    <row r="557" spans="1:4" ht="13">
      <c r="A557" s="11"/>
      <c r="B557" s="11"/>
      <c r="C557" s="11"/>
      <c r="D557" s="11"/>
    </row>
    <row r="558" spans="1:4" ht="13">
      <c r="A558" s="11"/>
      <c r="B558" s="11"/>
      <c r="C558" s="11"/>
      <c r="D558" s="11"/>
    </row>
    <row r="559" spans="1:4" ht="13">
      <c r="A559" s="11"/>
      <c r="B559" s="11"/>
      <c r="C559" s="11"/>
      <c r="D559" s="11"/>
    </row>
    <row r="560" spans="1:4" ht="13">
      <c r="A560" s="11"/>
      <c r="B560" s="11"/>
      <c r="C560" s="11"/>
      <c r="D560" s="11"/>
    </row>
    <row r="561" spans="1:4" ht="13">
      <c r="A561" s="11"/>
      <c r="B561" s="11"/>
      <c r="C561" s="11"/>
      <c r="D561" s="11"/>
    </row>
    <row r="562" spans="1:4" ht="13">
      <c r="A562" s="11"/>
      <c r="B562" s="11"/>
      <c r="C562" s="11"/>
      <c r="D562" s="11"/>
    </row>
    <row r="563" spans="1:4" ht="13">
      <c r="A563" s="11"/>
      <c r="B563" s="11"/>
      <c r="C563" s="11"/>
      <c r="D563" s="11"/>
    </row>
    <row r="564" spans="1:4" ht="13">
      <c r="A564" s="11"/>
      <c r="B564" s="11"/>
      <c r="C564" s="11"/>
      <c r="D564" s="11"/>
    </row>
    <row r="565" spans="1:4" ht="13">
      <c r="A565" s="11"/>
      <c r="B565" s="11"/>
      <c r="C565" s="11"/>
      <c r="D565" s="11"/>
    </row>
    <row r="566" spans="1:4" ht="13">
      <c r="A566" s="11"/>
      <c r="B566" s="11"/>
      <c r="C566" s="11"/>
      <c r="D566" s="11"/>
    </row>
    <row r="567" spans="1:4" ht="13">
      <c r="A567" s="11"/>
      <c r="B567" s="11"/>
      <c r="C567" s="11"/>
      <c r="D567" s="11"/>
    </row>
    <row r="568" spans="1:4" ht="13">
      <c r="A568" s="11"/>
      <c r="B568" s="11"/>
      <c r="C568" s="11"/>
      <c r="D568" s="11"/>
    </row>
    <row r="569" spans="1:4" ht="13">
      <c r="A569" s="11"/>
      <c r="B569" s="11"/>
      <c r="C569" s="11"/>
      <c r="D569" s="11"/>
    </row>
    <row r="570" spans="1:4" ht="13">
      <c r="A570" s="11"/>
      <c r="B570" s="11"/>
      <c r="C570" s="11"/>
      <c r="D570" s="11"/>
    </row>
    <row r="571" spans="1:4" ht="13">
      <c r="A571" s="11"/>
      <c r="B571" s="11"/>
      <c r="C571" s="11"/>
      <c r="D571" s="11"/>
    </row>
    <row r="572" spans="1:4" ht="13">
      <c r="A572" s="11"/>
      <c r="B572" s="11"/>
      <c r="C572" s="11"/>
      <c r="D572" s="11"/>
    </row>
    <row r="573" spans="1:4" ht="13">
      <c r="A573" s="11"/>
      <c r="B573" s="11"/>
      <c r="C573" s="11"/>
      <c r="D573" s="11"/>
    </row>
    <row r="574" spans="1:4" ht="13">
      <c r="A574" s="11"/>
      <c r="B574" s="11"/>
      <c r="C574" s="11"/>
      <c r="D574" s="11"/>
    </row>
    <row r="575" spans="1:4" ht="13">
      <c r="A575" s="11"/>
      <c r="B575" s="11"/>
      <c r="C575" s="11"/>
      <c r="D575" s="11"/>
    </row>
    <row r="576" spans="1:4" ht="13">
      <c r="A576" s="11"/>
      <c r="B576" s="11"/>
      <c r="C576" s="11"/>
      <c r="D576" s="11"/>
    </row>
    <row r="577" spans="1:4" ht="13">
      <c r="A577" s="11"/>
      <c r="B577" s="11"/>
      <c r="C577" s="11"/>
      <c r="D577" s="11"/>
    </row>
    <row r="578" spans="1:4" ht="13">
      <c r="A578" s="11"/>
      <c r="B578" s="11"/>
      <c r="C578" s="11"/>
      <c r="D578" s="11"/>
    </row>
    <row r="579" spans="1:4" ht="13">
      <c r="A579" s="11"/>
      <c r="B579" s="11"/>
      <c r="C579" s="11"/>
      <c r="D579" s="11"/>
    </row>
    <row r="580" spans="1:4" ht="13">
      <c r="A580" s="11"/>
      <c r="B580" s="11"/>
      <c r="C580" s="11"/>
      <c r="D580" s="11"/>
    </row>
    <row r="581" spans="1:4" ht="13">
      <c r="A581" s="11"/>
      <c r="B581" s="11"/>
      <c r="C581" s="11"/>
      <c r="D581" s="11"/>
    </row>
    <row r="582" spans="1:4" ht="13">
      <c r="A582" s="11"/>
      <c r="B582" s="11"/>
      <c r="C582" s="11"/>
      <c r="D582" s="11"/>
    </row>
    <row r="583" spans="1:4" ht="13">
      <c r="A583" s="11"/>
      <c r="B583" s="11"/>
      <c r="C583" s="11"/>
      <c r="D583" s="11"/>
    </row>
    <row r="584" spans="1:4" ht="13">
      <c r="A584" s="11"/>
      <c r="B584" s="11"/>
      <c r="C584" s="11"/>
      <c r="D584" s="11"/>
    </row>
    <row r="585" spans="1:4" ht="13">
      <c r="A585" s="11"/>
      <c r="B585" s="11"/>
      <c r="C585" s="11"/>
      <c r="D585" s="11"/>
    </row>
    <row r="586" spans="1:4" ht="13">
      <c r="A586" s="11"/>
      <c r="B586" s="11"/>
      <c r="C586" s="11"/>
      <c r="D586" s="11"/>
    </row>
    <row r="587" spans="1:4" ht="13">
      <c r="A587" s="11"/>
      <c r="B587" s="11"/>
      <c r="C587" s="11"/>
      <c r="D587" s="11"/>
    </row>
    <row r="588" spans="1:4" ht="13">
      <c r="A588" s="11"/>
      <c r="B588" s="11"/>
      <c r="C588" s="11"/>
      <c r="D588" s="11"/>
    </row>
    <row r="589" spans="1:4" ht="13">
      <c r="A589" s="11"/>
      <c r="B589" s="11"/>
      <c r="C589" s="11"/>
      <c r="D589" s="11"/>
    </row>
    <row r="590" spans="1:4" ht="13">
      <c r="A590" s="11"/>
      <c r="B590" s="11"/>
      <c r="C590" s="11"/>
      <c r="D590" s="11"/>
    </row>
    <row r="591" spans="1:4" ht="13">
      <c r="A591" s="11"/>
      <c r="B591" s="11"/>
      <c r="C591" s="11"/>
      <c r="D591" s="11"/>
    </row>
    <row r="592" spans="1:4" ht="13">
      <c r="A592" s="11"/>
      <c r="B592" s="11"/>
      <c r="C592" s="11"/>
      <c r="D592" s="11"/>
    </row>
    <row r="593" spans="1:4" ht="13">
      <c r="A593" s="11"/>
      <c r="B593" s="11"/>
      <c r="C593" s="11"/>
      <c r="D593" s="11"/>
    </row>
    <row r="594" spans="1:4" ht="13">
      <c r="A594" s="11"/>
      <c r="B594" s="11"/>
      <c r="C594" s="11"/>
      <c r="D594" s="11"/>
    </row>
    <row r="595" spans="1:4" ht="13">
      <c r="A595" s="11"/>
      <c r="B595" s="11"/>
      <c r="C595" s="11"/>
      <c r="D595" s="11"/>
    </row>
    <row r="596" spans="1:4" ht="13">
      <c r="A596" s="11"/>
      <c r="B596" s="11"/>
      <c r="C596" s="11"/>
      <c r="D596" s="11"/>
    </row>
    <row r="597" spans="1:4" ht="13">
      <c r="A597" s="11"/>
      <c r="B597" s="11"/>
      <c r="C597" s="11"/>
      <c r="D597" s="11"/>
    </row>
    <row r="598" spans="1:4" ht="13">
      <c r="A598" s="11"/>
      <c r="B598" s="11"/>
      <c r="C598" s="11"/>
      <c r="D598" s="11"/>
    </row>
    <row r="599" spans="1:4" ht="13">
      <c r="A599" s="11"/>
      <c r="B599" s="11"/>
      <c r="C599" s="11"/>
      <c r="D599" s="11"/>
    </row>
    <row r="600" spans="1:4" ht="13">
      <c r="A600" s="11"/>
      <c r="B600" s="11"/>
      <c r="C600" s="11"/>
      <c r="D600" s="11"/>
    </row>
    <row r="601" spans="1:4" ht="13">
      <c r="A601" s="11"/>
      <c r="B601" s="11"/>
      <c r="C601" s="11"/>
      <c r="D601" s="11"/>
    </row>
    <row r="602" spans="1:4" ht="13">
      <c r="A602" s="11"/>
      <c r="B602" s="11"/>
      <c r="C602" s="11"/>
      <c r="D602" s="11"/>
    </row>
    <row r="603" spans="1:4" ht="13">
      <c r="A603" s="11"/>
      <c r="B603" s="11"/>
      <c r="C603" s="11"/>
      <c r="D603" s="11"/>
    </row>
    <row r="604" spans="1:4" ht="13">
      <c r="A604" s="11"/>
      <c r="B604" s="11"/>
      <c r="C604" s="11"/>
      <c r="D604" s="11"/>
    </row>
    <row r="605" spans="1:4" ht="13">
      <c r="A605" s="11"/>
      <c r="B605" s="11"/>
      <c r="C605" s="11"/>
      <c r="D605" s="11"/>
    </row>
    <row r="606" spans="1:4" ht="13">
      <c r="A606" s="11"/>
      <c r="B606" s="11"/>
      <c r="C606" s="11"/>
      <c r="D606" s="11"/>
    </row>
    <row r="607" spans="1:4" ht="13">
      <c r="A607" s="11"/>
      <c r="B607" s="11"/>
      <c r="C607" s="11"/>
      <c r="D607" s="11"/>
    </row>
    <row r="608" spans="1:4" ht="13">
      <c r="A608" s="11"/>
      <c r="B608" s="11"/>
      <c r="C608" s="11"/>
      <c r="D608" s="11"/>
    </row>
    <row r="609" spans="1:4" ht="13">
      <c r="A609" s="11"/>
      <c r="B609" s="11"/>
      <c r="C609" s="11"/>
      <c r="D609" s="11"/>
    </row>
    <row r="610" spans="1:4" ht="13">
      <c r="A610" s="11"/>
      <c r="B610" s="11"/>
      <c r="C610" s="11"/>
      <c r="D610" s="11"/>
    </row>
    <row r="611" spans="1:4" ht="13">
      <c r="A611" s="11"/>
      <c r="B611" s="11"/>
      <c r="C611" s="11"/>
      <c r="D611" s="11"/>
    </row>
    <row r="612" spans="1:4" ht="13">
      <c r="A612" s="11"/>
      <c r="B612" s="11"/>
      <c r="C612" s="11"/>
      <c r="D612" s="11"/>
    </row>
    <row r="613" spans="1:4" ht="13">
      <c r="A613" s="11"/>
      <c r="B613" s="11"/>
      <c r="C613" s="11"/>
      <c r="D613" s="11"/>
    </row>
    <row r="614" spans="1:4" ht="13">
      <c r="A614" s="11"/>
      <c r="B614" s="11"/>
      <c r="C614" s="11"/>
      <c r="D614" s="11"/>
    </row>
    <row r="615" spans="1:4" ht="13">
      <c r="A615" s="11"/>
      <c r="B615" s="11"/>
      <c r="C615" s="11"/>
      <c r="D615" s="11"/>
    </row>
    <row r="616" spans="1:4" ht="13">
      <c r="A616" s="11"/>
      <c r="B616" s="11"/>
      <c r="C616" s="11"/>
      <c r="D616" s="11"/>
    </row>
    <row r="617" spans="1:4" ht="13">
      <c r="A617" s="11"/>
      <c r="B617" s="11"/>
      <c r="C617" s="11"/>
      <c r="D617" s="11"/>
    </row>
    <row r="618" spans="1:4" ht="13">
      <c r="A618" s="11"/>
      <c r="B618" s="11"/>
      <c r="C618" s="11"/>
      <c r="D618" s="11"/>
    </row>
    <row r="619" spans="1:4" ht="13">
      <c r="A619" s="11"/>
      <c r="B619" s="11"/>
      <c r="C619" s="11"/>
      <c r="D619" s="11"/>
    </row>
    <row r="620" spans="1:4" ht="13">
      <c r="A620" s="11"/>
      <c r="B620" s="11"/>
      <c r="C620" s="11"/>
      <c r="D620" s="11"/>
    </row>
    <row r="621" spans="1:4" ht="13">
      <c r="A621" s="11"/>
      <c r="B621" s="11"/>
      <c r="C621" s="11"/>
      <c r="D621" s="11"/>
    </row>
    <row r="622" spans="1:4" ht="13">
      <c r="A622" s="11"/>
      <c r="B622" s="11"/>
      <c r="C622" s="11"/>
      <c r="D622" s="11"/>
    </row>
    <row r="623" spans="1:4" ht="13">
      <c r="A623" s="11"/>
      <c r="B623" s="11"/>
      <c r="C623" s="11"/>
      <c r="D623" s="11"/>
    </row>
    <row r="624" spans="1:4" ht="13">
      <c r="A624" s="11"/>
      <c r="B624" s="11"/>
      <c r="C624" s="11"/>
      <c r="D624" s="11"/>
    </row>
    <row r="625" spans="1:4" ht="13">
      <c r="A625" s="11"/>
      <c r="B625" s="11"/>
      <c r="C625" s="11"/>
      <c r="D625" s="11"/>
    </row>
    <row r="626" spans="1:4" ht="13">
      <c r="A626" s="11"/>
      <c r="B626" s="11"/>
      <c r="C626" s="11"/>
      <c r="D626" s="11"/>
    </row>
    <row r="627" spans="1:4" ht="13">
      <c r="A627" s="11"/>
      <c r="B627" s="11"/>
      <c r="C627" s="11"/>
      <c r="D627" s="11"/>
    </row>
    <row r="628" spans="1:4" ht="13">
      <c r="A628" s="11"/>
      <c r="B628" s="11"/>
      <c r="C628" s="11"/>
      <c r="D628" s="11"/>
    </row>
    <row r="629" spans="1:4" ht="13">
      <c r="A629" s="11"/>
      <c r="B629" s="11"/>
      <c r="C629" s="11"/>
      <c r="D629" s="11"/>
    </row>
    <row r="630" spans="1:4" ht="13">
      <c r="A630" s="11"/>
      <c r="B630" s="11"/>
      <c r="C630" s="11"/>
      <c r="D630" s="11"/>
    </row>
    <row r="631" spans="1:4" ht="13">
      <c r="A631" s="11"/>
      <c r="B631" s="11"/>
      <c r="C631" s="11"/>
      <c r="D631" s="11"/>
    </row>
    <row r="632" spans="1:4" ht="13">
      <c r="A632" s="11"/>
      <c r="B632" s="11"/>
      <c r="C632" s="11"/>
      <c r="D632" s="11"/>
    </row>
    <row r="633" spans="1:4" ht="13">
      <c r="A633" s="11"/>
      <c r="B633" s="11"/>
      <c r="C633" s="11"/>
      <c r="D633" s="11"/>
    </row>
    <row r="634" spans="1:4" ht="13">
      <c r="A634" s="11"/>
      <c r="B634" s="11"/>
      <c r="C634" s="11"/>
      <c r="D634" s="11"/>
    </row>
    <row r="635" spans="1:4" ht="13">
      <c r="A635" s="11"/>
      <c r="B635" s="11"/>
      <c r="C635" s="11"/>
      <c r="D635" s="11"/>
    </row>
    <row r="636" spans="1:4" ht="13">
      <c r="A636" s="11"/>
      <c r="B636" s="11"/>
      <c r="C636" s="11"/>
      <c r="D636" s="11"/>
    </row>
    <row r="637" spans="1:4" ht="13">
      <c r="A637" s="11"/>
      <c r="B637" s="11"/>
      <c r="C637" s="11"/>
      <c r="D637" s="11"/>
    </row>
    <row r="638" spans="1:4" ht="13">
      <c r="A638" s="11"/>
      <c r="B638" s="11"/>
      <c r="C638" s="11"/>
      <c r="D638" s="11"/>
    </row>
    <row r="639" spans="1:4" ht="13">
      <c r="A639" s="11"/>
      <c r="B639" s="11"/>
      <c r="C639" s="11"/>
      <c r="D639" s="11"/>
    </row>
    <row r="640" spans="1:4" ht="13">
      <c r="A640" s="11"/>
      <c r="B640" s="11"/>
      <c r="C640" s="11"/>
      <c r="D640" s="11"/>
    </row>
    <row r="641" spans="1:4" ht="13">
      <c r="A641" s="11"/>
      <c r="B641" s="11"/>
      <c r="C641" s="11"/>
      <c r="D641" s="11"/>
    </row>
    <row r="642" spans="1:4" ht="13">
      <c r="A642" s="11"/>
      <c r="B642" s="11"/>
      <c r="C642" s="11"/>
      <c r="D642" s="11"/>
    </row>
    <row r="643" spans="1:4" ht="13">
      <c r="A643" s="11"/>
      <c r="B643" s="11"/>
      <c r="C643" s="11"/>
      <c r="D643" s="11"/>
    </row>
    <row r="644" spans="1:4" ht="13">
      <c r="A644" s="11"/>
      <c r="B644" s="11"/>
      <c r="C644" s="11"/>
      <c r="D644" s="11"/>
    </row>
    <row r="645" spans="1:4" ht="13">
      <c r="A645" s="11"/>
      <c r="B645" s="11"/>
      <c r="C645" s="11"/>
      <c r="D645" s="11"/>
    </row>
    <row r="646" spans="1:4" ht="13">
      <c r="A646" s="11"/>
      <c r="B646" s="11"/>
      <c r="C646" s="11"/>
      <c r="D646" s="11"/>
    </row>
    <row r="647" spans="1:4" ht="13">
      <c r="A647" s="11"/>
      <c r="B647" s="11"/>
      <c r="C647" s="11"/>
      <c r="D647" s="11"/>
    </row>
    <row r="648" spans="1:4" ht="13">
      <c r="A648" s="11"/>
      <c r="B648" s="11"/>
      <c r="C648" s="11"/>
      <c r="D648" s="11"/>
    </row>
    <row r="649" spans="1:4" ht="13">
      <c r="A649" s="11"/>
      <c r="B649" s="11"/>
      <c r="C649" s="11"/>
      <c r="D649" s="11"/>
    </row>
    <row r="650" spans="1:4" ht="13">
      <c r="A650" s="11"/>
      <c r="B650" s="11"/>
      <c r="C650" s="11"/>
      <c r="D650" s="11"/>
    </row>
    <row r="651" spans="1:4" ht="13">
      <c r="A651" s="11"/>
      <c r="B651" s="11"/>
      <c r="C651" s="11"/>
      <c r="D651" s="11"/>
    </row>
    <row r="652" spans="1:4" ht="13">
      <c r="A652" s="11"/>
      <c r="B652" s="11"/>
      <c r="C652" s="11"/>
      <c r="D652" s="11"/>
    </row>
    <row r="653" spans="1:4" ht="13">
      <c r="A653" s="11"/>
      <c r="B653" s="11"/>
      <c r="C653" s="11"/>
      <c r="D653" s="11"/>
    </row>
    <row r="654" spans="1:4" ht="13">
      <c r="A654" s="11"/>
      <c r="B654" s="11"/>
      <c r="C654" s="11"/>
      <c r="D654" s="11"/>
    </row>
    <row r="655" spans="1:4" ht="13">
      <c r="A655" s="11"/>
      <c r="B655" s="11"/>
      <c r="C655" s="11"/>
      <c r="D655" s="11"/>
    </row>
    <row r="656" spans="1:4" ht="13">
      <c r="A656" s="11"/>
      <c r="B656" s="11"/>
      <c r="C656" s="11"/>
      <c r="D656" s="11"/>
    </row>
    <row r="657" spans="1:4" ht="13">
      <c r="A657" s="11"/>
      <c r="B657" s="11"/>
      <c r="C657" s="11"/>
      <c r="D657" s="11"/>
    </row>
    <row r="658" spans="1:4" ht="13">
      <c r="A658" s="11"/>
      <c r="B658" s="11"/>
      <c r="C658" s="11"/>
      <c r="D658" s="11"/>
    </row>
    <row r="659" spans="1:4" ht="13">
      <c r="A659" s="11"/>
      <c r="B659" s="11"/>
      <c r="C659" s="11"/>
      <c r="D659" s="11"/>
    </row>
    <row r="660" spans="1:4" ht="13">
      <c r="A660" s="11"/>
      <c r="B660" s="11"/>
      <c r="C660" s="11"/>
      <c r="D660" s="11"/>
    </row>
    <row r="661" spans="1:4" ht="13">
      <c r="A661" s="11"/>
      <c r="B661" s="11"/>
      <c r="C661" s="11"/>
      <c r="D661" s="11"/>
    </row>
    <row r="662" spans="1:4" ht="13">
      <c r="A662" s="11"/>
      <c r="B662" s="11"/>
      <c r="C662" s="11"/>
      <c r="D662" s="11"/>
    </row>
    <row r="663" spans="1:4" ht="13">
      <c r="A663" s="11"/>
      <c r="B663" s="11"/>
      <c r="C663" s="11"/>
      <c r="D663" s="11"/>
    </row>
    <row r="664" spans="1:4" ht="13">
      <c r="A664" s="11"/>
      <c r="B664" s="11"/>
      <c r="C664" s="11"/>
      <c r="D664" s="11"/>
    </row>
    <row r="665" spans="1:4" ht="13">
      <c r="A665" s="11"/>
      <c r="B665" s="11"/>
      <c r="C665" s="11"/>
      <c r="D665" s="11"/>
    </row>
    <row r="666" spans="1:4" ht="13">
      <c r="A666" s="11"/>
      <c r="B666" s="11"/>
      <c r="C666" s="11"/>
      <c r="D666" s="11"/>
    </row>
    <row r="667" spans="1:4" ht="13">
      <c r="A667" s="11"/>
      <c r="B667" s="11"/>
      <c r="C667" s="11"/>
      <c r="D667" s="11"/>
    </row>
    <row r="668" spans="1:4" ht="13">
      <c r="A668" s="11"/>
      <c r="B668" s="11"/>
      <c r="C668" s="11"/>
      <c r="D668" s="11"/>
    </row>
    <row r="669" spans="1:4" ht="13">
      <c r="A669" s="11"/>
      <c r="B669" s="11"/>
      <c r="C669" s="11"/>
      <c r="D669" s="11"/>
    </row>
    <row r="670" spans="1:4" ht="13">
      <c r="A670" s="11"/>
      <c r="B670" s="11"/>
      <c r="C670" s="11"/>
      <c r="D670" s="11"/>
    </row>
    <row r="671" spans="1:4" ht="13">
      <c r="A671" s="11"/>
      <c r="B671" s="11"/>
      <c r="C671" s="11"/>
      <c r="D671" s="11"/>
    </row>
    <row r="672" spans="1:4" ht="13">
      <c r="A672" s="11"/>
      <c r="B672" s="11"/>
      <c r="C672" s="11"/>
      <c r="D672" s="11"/>
    </row>
    <row r="673" spans="1:4" ht="13">
      <c r="A673" s="11"/>
      <c r="B673" s="11"/>
      <c r="C673" s="11"/>
      <c r="D673" s="11"/>
    </row>
    <row r="674" spans="1:4" ht="13">
      <c r="A674" s="11"/>
      <c r="B674" s="11"/>
      <c r="C674" s="11"/>
      <c r="D674" s="11"/>
    </row>
    <row r="675" spans="1:4" ht="13">
      <c r="A675" s="11"/>
      <c r="B675" s="11"/>
      <c r="C675" s="11"/>
      <c r="D675" s="11"/>
    </row>
    <row r="676" spans="1:4" ht="13">
      <c r="A676" s="11"/>
      <c r="B676" s="11"/>
      <c r="C676" s="11"/>
      <c r="D676" s="11"/>
    </row>
    <row r="677" spans="1:4" ht="13">
      <c r="A677" s="11"/>
      <c r="B677" s="11"/>
      <c r="C677" s="11"/>
      <c r="D677" s="11"/>
    </row>
    <row r="678" spans="1:4" ht="13">
      <c r="A678" s="11"/>
      <c r="B678" s="11"/>
      <c r="C678" s="11"/>
      <c r="D678" s="11"/>
    </row>
    <row r="679" spans="1:4" ht="13">
      <c r="A679" s="11"/>
      <c r="B679" s="11"/>
      <c r="C679" s="11"/>
      <c r="D679" s="11"/>
    </row>
    <row r="680" spans="1:4" ht="13">
      <c r="A680" s="11"/>
      <c r="B680" s="11"/>
      <c r="C680" s="11"/>
      <c r="D680" s="11"/>
    </row>
    <row r="681" spans="1:4" ht="13">
      <c r="A681" s="11"/>
      <c r="B681" s="11"/>
      <c r="C681" s="11"/>
      <c r="D681" s="11"/>
    </row>
    <row r="682" spans="1:4" ht="13">
      <c r="A682" s="11"/>
      <c r="B682" s="11"/>
      <c r="C682" s="11"/>
      <c r="D682" s="11"/>
    </row>
    <row r="683" spans="1:4" ht="13">
      <c r="A683" s="11"/>
      <c r="B683" s="11"/>
      <c r="C683" s="11"/>
      <c r="D683" s="11"/>
    </row>
    <row r="684" spans="1:4" ht="13">
      <c r="A684" s="11"/>
      <c r="B684" s="11"/>
      <c r="C684" s="11"/>
      <c r="D684" s="11"/>
    </row>
    <row r="685" spans="1:4" ht="13">
      <c r="A685" s="11"/>
      <c r="B685" s="11"/>
      <c r="C685" s="11"/>
      <c r="D685" s="11"/>
    </row>
    <row r="686" spans="1:4" ht="13">
      <c r="A686" s="11"/>
      <c r="B686" s="11"/>
      <c r="C686" s="11"/>
      <c r="D686" s="11"/>
    </row>
    <row r="687" spans="1:4" ht="13">
      <c r="A687" s="11"/>
      <c r="B687" s="11"/>
      <c r="C687" s="11"/>
      <c r="D687" s="11"/>
    </row>
    <row r="688" spans="1:4" ht="13">
      <c r="A688" s="11"/>
      <c r="B688" s="11"/>
      <c r="C688" s="11"/>
      <c r="D688" s="11"/>
    </row>
    <row r="689" spans="1:4" ht="13">
      <c r="A689" s="11"/>
      <c r="B689" s="11"/>
      <c r="C689" s="11"/>
      <c r="D689" s="11"/>
    </row>
    <row r="690" spans="1:4" ht="13">
      <c r="A690" s="11"/>
      <c r="B690" s="11"/>
      <c r="C690" s="11"/>
      <c r="D690" s="11"/>
    </row>
    <row r="691" spans="1:4" ht="13">
      <c r="A691" s="11"/>
      <c r="B691" s="11"/>
      <c r="C691" s="11"/>
      <c r="D691" s="11"/>
    </row>
    <row r="692" spans="1:4" ht="13">
      <c r="A692" s="11"/>
      <c r="B692" s="11"/>
      <c r="C692" s="11"/>
      <c r="D692" s="11"/>
    </row>
    <row r="693" spans="1:4" ht="13">
      <c r="A693" s="11"/>
      <c r="B693" s="11"/>
      <c r="C693" s="11"/>
      <c r="D693" s="11"/>
    </row>
    <row r="694" spans="1:4" ht="13">
      <c r="A694" s="11"/>
      <c r="B694" s="11"/>
      <c r="C694" s="11"/>
      <c r="D694" s="11"/>
    </row>
    <row r="695" spans="1:4" ht="13">
      <c r="A695" s="11"/>
      <c r="B695" s="11"/>
      <c r="C695" s="11"/>
      <c r="D695" s="11"/>
    </row>
    <row r="696" spans="1:4" ht="13">
      <c r="A696" s="11"/>
      <c r="B696" s="11"/>
      <c r="C696" s="11"/>
      <c r="D696" s="11"/>
    </row>
    <row r="697" spans="1:4" ht="13">
      <c r="A697" s="11"/>
      <c r="B697" s="11"/>
      <c r="C697" s="11"/>
      <c r="D697" s="11"/>
    </row>
    <row r="698" spans="1:4" ht="13">
      <c r="A698" s="11"/>
      <c r="B698" s="11"/>
      <c r="C698" s="11"/>
      <c r="D698" s="11"/>
    </row>
    <row r="699" spans="1:4" ht="13">
      <c r="A699" s="11"/>
      <c r="B699" s="11"/>
      <c r="C699" s="11"/>
      <c r="D699" s="11"/>
    </row>
    <row r="700" spans="1:4" ht="13">
      <c r="A700" s="11"/>
      <c r="B700" s="11"/>
      <c r="C700" s="11"/>
      <c r="D700" s="11"/>
    </row>
    <row r="701" spans="1:4" ht="13">
      <c r="A701" s="11"/>
      <c r="B701" s="11"/>
      <c r="C701" s="11"/>
      <c r="D701" s="11"/>
    </row>
    <row r="702" spans="1:4" ht="13">
      <c r="A702" s="11"/>
      <c r="B702" s="11"/>
      <c r="C702" s="11"/>
      <c r="D702" s="11"/>
    </row>
    <row r="703" spans="1:4" ht="13">
      <c r="A703" s="11"/>
      <c r="B703" s="11"/>
      <c r="C703" s="11"/>
      <c r="D703" s="11"/>
    </row>
    <row r="704" spans="1:4" ht="13">
      <c r="A704" s="11"/>
      <c r="B704" s="11"/>
      <c r="C704" s="11"/>
      <c r="D704" s="11"/>
    </row>
    <row r="705" spans="1:4" ht="13">
      <c r="A705" s="11"/>
      <c r="B705" s="11"/>
      <c r="C705" s="11"/>
      <c r="D705" s="11"/>
    </row>
    <row r="706" spans="1:4" ht="13">
      <c r="A706" s="11"/>
      <c r="B706" s="11"/>
      <c r="C706" s="11"/>
      <c r="D706" s="11"/>
    </row>
    <row r="707" spans="1:4" ht="13">
      <c r="A707" s="11"/>
      <c r="B707" s="11"/>
      <c r="C707" s="11"/>
      <c r="D707" s="11"/>
    </row>
    <row r="708" spans="1:4" ht="13">
      <c r="A708" s="11"/>
      <c r="B708" s="11"/>
      <c r="C708" s="11"/>
      <c r="D708" s="11"/>
    </row>
    <row r="709" spans="1:4" ht="13">
      <c r="A709" s="11"/>
      <c r="B709" s="11"/>
      <c r="C709" s="11"/>
      <c r="D709" s="11"/>
    </row>
    <row r="710" spans="1:4" ht="13">
      <c r="A710" s="11"/>
      <c r="B710" s="11"/>
      <c r="C710" s="11"/>
      <c r="D710" s="11"/>
    </row>
    <row r="711" spans="1:4" ht="13">
      <c r="A711" s="11"/>
      <c r="B711" s="11"/>
      <c r="C711" s="11"/>
      <c r="D711" s="11"/>
    </row>
    <row r="712" spans="1:4" ht="13">
      <c r="A712" s="11"/>
      <c r="B712" s="11"/>
      <c r="C712" s="11"/>
      <c r="D712" s="11"/>
    </row>
    <row r="713" spans="1:4" ht="13">
      <c r="A713" s="11"/>
      <c r="B713" s="11"/>
      <c r="C713" s="11"/>
      <c r="D713" s="11"/>
    </row>
    <row r="714" spans="1:4" ht="13">
      <c r="A714" s="11"/>
      <c r="B714" s="11"/>
      <c r="C714" s="11"/>
      <c r="D714" s="11"/>
    </row>
    <row r="715" spans="1:4" ht="13">
      <c r="A715" s="11"/>
      <c r="B715" s="11"/>
      <c r="C715" s="11"/>
      <c r="D715" s="11"/>
    </row>
    <row r="716" spans="1:4" ht="13">
      <c r="A716" s="11"/>
      <c r="B716" s="11"/>
      <c r="C716" s="11"/>
      <c r="D716" s="11"/>
    </row>
    <row r="717" spans="1:4" ht="13">
      <c r="A717" s="11"/>
      <c r="B717" s="11"/>
      <c r="C717" s="11"/>
      <c r="D717" s="11"/>
    </row>
    <row r="718" spans="1:4" ht="13">
      <c r="A718" s="11"/>
      <c r="B718" s="11"/>
      <c r="C718" s="11"/>
      <c r="D718" s="11"/>
    </row>
    <row r="719" spans="1:4" ht="13">
      <c r="A719" s="11"/>
      <c r="B719" s="11"/>
      <c r="C719" s="11"/>
      <c r="D719" s="11"/>
    </row>
    <row r="720" spans="1:4" ht="13">
      <c r="A720" s="11"/>
      <c r="B720" s="11"/>
      <c r="C720" s="11"/>
      <c r="D720" s="11"/>
    </row>
    <row r="721" spans="1:4" ht="13">
      <c r="A721" s="11"/>
      <c r="B721" s="11"/>
      <c r="C721" s="11"/>
      <c r="D721" s="11"/>
    </row>
    <row r="722" spans="1:4" ht="13">
      <c r="A722" s="11"/>
      <c r="B722" s="11"/>
      <c r="C722" s="11"/>
      <c r="D722" s="11"/>
    </row>
    <row r="723" spans="1:4" ht="13">
      <c r="A723" s="11"/>
      <c r="B723" s="11"/>
      <c r="C723" s="11"/>
      <c r="D723" s="11"/>
    </row>
    <row r="724" spans="1:4" ht="13">
      <c r="A724" s="11"/>
      <c r="B724" s="11"/>
      <c r="C724" s="11"/>
      <c r="D724" s="11"/>
    </row>
    <row r="725" spans="1:4" ht="13">
      <c r="A725" s="11"/>
      <c r="B725" s="11"/>
      <c r="C725" s="11"/>
      <c r="D725" s="11"/>
    </row>
    <row r="726" spans="1:4" ht="13">
      <c r="A726" s="11"/>
      <c r="B726" s="11"/>
      <c r="C726" s="11"/>
      <c r="D726" s="11"/>
    </row>
    <row r="727" spans="1:4" ht="13">
      <c r="A727" s="11"/>
      <c r="B727" s="11"/>
      <c r="C727" s="11"/>
      <c r="D727" s="11"/>
    </row>
    <row r="728" spans="1:4" ht="13">
      <c r="A728" s="11"/>
      <c r="B728" s="11"/>
      <c r="C728" s="11"/>
      <c r="D728" s="11"/>
    </row>
    <row r="729" spans="1:4" ht="13">
      <c r="A729" s="11"/>
      <c r="B729" s="11"/>
      <c r="C729" s="11"/>
      <c r="D729" s="11"/>
    </row>
    <row r="730" spans="1:4" ht="13">
      <c r="A730" s="11"/>
      <c r="B730" s="11"/>
      <c r="C730" s="11"/>
      <c r="D730" s="11"/>
    </row>
    <row r="731" spans="1:4" ht="13">
      <c r="A731" s="11"/>
      <c r="B731" s="11"/>
      <c r="C731" s="11"/>
      <c r="D731" s="11"/>
    </row>
    <row r="732" spans="1:4" ht="13">
      <c r="A732" s="11"/>
      <c r="B732" s="11"/>
      <c r="C732" s="11"/>
      <c r="D732" s="11"/>
    </row>
    <row r="733" spans="1:4" ht="13">
      <c r="A733" s="11"/>
      <c r="B733" s="11"/>
      <c r="C733" s="11"/>
      <c r="D733" s="11"/>
    </row>
    <row r="734" spans="1:4" ht="13">
      <c r="A734" s="11"/>
      <c r="B734" s="11"/>
      <c r="C734" s="11"/>
      <c r="D734" s="11"/>
    </row>
    <row r="735" spans="1:4" ht="13">
      <c r="A735" s="11"/>
      <c r="B735" s="11"/>
      <c r="C735" s="11"/>
      <c r="D735" s="11"/>
    </row>
    <row r="736" spans="1:4" ht="13">
      <c r="A736" s="11"/>
      <c r="B736" s="11"/>
      <c r="C736" s="11"/>
      <c r="D736" s="11"/>
    </row>
    <row r="737" spans="1:4" ht="13">
      <c r="A737" s="11"/>
      <c r="B737" s="11"/>
      <c r="C737" s="11"/>
      <c r="D737" s="11"/>
    </row>
    <row r="738" spans="1:4" ht="13">
      <c r="A738" s="11"/>
      <c r="B738" s="11"/>
      <c r="C738" s="11"/>
      <c r="D738" s="11"/>
    </row>
    <row r="739" spans="1:4" ht="13">
      <c r="A739" s="11"/>
      <c r="B739" s="11"/>
      <c r="C739" s="11"/>
      <c r="D739" s="11"/>
    </row>
    <row r="740" spans="1:4" ht="13">
      <c r="A740" s="11"/>
      <c r="B740" s="11"/>
      <c r="C740" s="11"/>
      <c r="D740" s="11"/>
    </row>
    <row r="741" spans="1:4" ht="13">
      <c r="A741" s="11"/>
      <c r="B741" s="11"/>
      <c r="C741" s="11"/>
      <c r="D741" s="11"/>
    </row>
    <row r="742" spans="1:4" ht="13">
      <c r="A742" s="11"/>
      <c r="B742" s="11"/>
      <c r="C742" s="11"/>
      <c r="D742" s="11"/>
    </row>
    <row r="743" spans="1:4" ht="13">
      <c r="A743" s="11"/>
      <c r="B743" s="11"/>
      <c r="C743" s="11"/>
      <c r="D743" s="11"/>
    </row>
    <row r="744" spans="1:4" ht="13">
      <c r="A744" s="11"/>
      <c r="B744" s="11"/>
      <c r="C744" s="11"/>
      <c r="D744" s="11"/>
    </row>
    <row r="745" spans="1:4" ht="13">
      <c r="A745" s="11"/>
      <c r="B745" s="11"/>
      <c r="C745" s="11"/>
      <c r="D745" s="11"/>
    </row>
    <row r="746" spans="1:4" ht="13">
      <c r="A746" s="11"/>
      <c r="B746" s="11"/>
      <c r="C746" s="11"/>
      <c r="D746" s="11"/>
    </row>
    <row r="747" spans="1:4" ht="13">
      <c r="A747" s="11"/>
      <c r="B747" s="11"/>
      <c r="C747" s="11"/>
      <c r="D747" s="11"/>
    </row>
    <row r="748" spans="1:4" ht="13">
      <c r="A748" s="11"/>
      <c r="B748" s="11"/>
      <c r="C748" s="11"/>
      <c r="D748" s="11"/>
    </row>
    <row r="749" spans="1:4" ht="13">
      <c r="A749" s="11"/>
      <c r="B749" s="11"/>
      <c r="C749" s="11"/>
      <c r="D749" s="11"/>
    </row>
    <row r="750" spans="1:4" ht="13">
      <c r="A750" s="11"/>
      <c r="B750" s="11"/>
      <c r="C750" s="11"/>
      <c r="D750" s="11"/>
    </row>
    <row r="751" spans="1:4" ht="13">
      <c r="A751" s="11"/>
      <c r="B751" s="11"/>
      <c r="C751" s="11"/>
      <c r="D751" s="11"/>
    </row>
    <row r="752" spans="1:4" ht="13">
      <c r="A752" s="11"/>
      <c r="B752" s="11"/>
      <c r="C752" s="11"/>
      <c r="D752" s="11"/>
    </row>
    <row r="753" spans="1:4" ht="13">
      <c r="A753" s="11"/>
      <c r="B753" s="11"/>
      <c r="C753" s="11"/>
      <c r="D753" s="11"/>
    </row>
    <row r="754" spans="1:4" ht="13">
      <c r="A754" s="11"/>
      <c r="B754" s="11"/>
      <c r="C754" s="11"/>
      <c r="D754" s="11"/>
    </row>
    <row r="755" spans="1:4" ht="13">
      <c r="A755" s="11"/>
      <c r="B755" s="11"/>
      <c r="C755" s="11"/>
      <c r="D755" s="11"/>
    </row>
    <row r="756" spans="1:4" ht="13">
      <c r="A756" s="11"/>
      <c r="B756" s="11"/>
      <c r="C756" s="11"/>
      <c r="D756" s="11"/>
    </row>
    <row r="757" spans="1:4" ht="13">
      <c r="A757" s="11"/>
      <c r="B757" s="11"/>
      <c r="C757" s="11"/>
      <c r="D757" s="11"/>
    </row>
    <row r="758" spans="1:4" ht="13">
      <c r="A758" s="11"/>
      <c r="B758" s="11"/>
      <c r="C758" s="11"/>
      <c r="D758" s="11"/>
    </row>
    <row r="759" spans="1:4" ht="13">
      <c r="A759" s="11"/>
      <c r="B759" s="11"/>
      <c r="C759" s="11"/>
      <c r="D759" s="11"/>
    </row>
    <row r="760" spans="1:4" ht="13">
      <c r="A760" s="11"/>
      <c r="B760" s="11"/>
      <c r="C760" s="11"/>
      <c r="D760" s="11"/>
    </row>
    <row r="761" spans="1:4" ht="13">
      <c r="A761" s="11"/>
      <c r="B761" s="11"/>
      <c r="C761" s="11"/>
      <c r="D761" s="11"/>
    </row>
    <row r="762" spans="1:4" ht="13">
      <c r="A762" s="11"/>
      <c r="B762" s="11"/>
      <c r="C762" s="11"/>
      <c r="D762" s="11"/>
    </row>
    <row r="763" spans="1:4" ht="13">
      <c r="A763" s="11"/>
      <c r="B763" s="11"/>
      <c r="C763" s="11"/>
      <c r="D763" s="11"/>
    </row>
    <row r="764" spans="1:4" ht="13">
      <c r="A764" s="11"/>
      <c r="B764" s="11"/>
      <c r="C764" s="11"/>
      <c r="D764" s="11"/>
    </row>
    <row r="765" spans="1:4" ht="13">
      <c r="A765" s="11"/>
      <c r="B765" s="11"/>
      <c r="C765" s="11"/>
      <c r="D765" s="11"/>
    </row>
    <row r="766" spans="1:4" ht="13">
      <c r="A766" s="11"/>
      <c r="B766" s="11"/>
      <c r="C766" s="11"/>
      <c r="D766" s="11"/>
    </row>
    <row r="767" spans="1:4" ht="13">
      <c r="A767" s="11"/>
      <c r="B767" s="11"/>
      <c r="C767" s="11"/>
      <c r="D767" s="11"/>
    </row>
    <row r="768" spans="1:4" ht="13">
      <c r="A768" s="11"/>
      <c r="B768" s="11"/>
      <c r="C768" s="11"/>
      <c r="D768" s="11"/>
    </row>
    <row r="769" spans="1:4" ht="13">
      <c r="A769" s="11"/>
      <c r="B769" s="11"/>
      <c r="C769" s="11"/>
      <c r="D769" s="11"/>
    </row>
    <row r="770" spans="1:4" ht="13">
      <c r="A770" s="11"/>
      <c r="B770" s="11"/>
      <c r="C770" s="11"/>
      <c r="D770" s="11"/>
    </row>
    <row r="771" spans="1:4" ht="13">
      <c r="A771" s="11"/>
      <c r="B771" s="11"/>
      <c r="C771" s="11"/>
      <c r="D771" s="11"/>
    </row>
    <row r="772" spans="1:4" ht="13">
      <c r="A772" s="11"/>
      <c r="B772" s="11"/>
      <c r="C772" s="11"/>
      <c r="D772" s="11"/>
    </row>
    <row r="773" spans="1:4" ht="13">
      <c r="A773" s="11"/>
      <c r="B773" s="11"/>
      <c r="C773" s="11"/>
      <c r="D773" s="11"/>
    </row>
    <row r="774" spans="1:4" ht="13">
      <c r="A774" s="11"/>
      <c r="B774" s="11"/>
      <c r="C774" s="11"/>
      <c r="D774" s="11"/>
    </row>
    <row r="775" spans="1:4" ht="13">
      <c r="A775" s="11"/>
      <c r="B775" s="11"/>
      <c r="C775" s="11"/>
      <c r="D775" s="11"/>
    </row>
    <row r="776" spans="1:4" ht="13">
      <c r="A776" s="11"/>
      <c r="B776" s="11"/>
      <c r="C776" s="11"/>
      <c r="D776" s="11"/>
    </row>
    <row r="777" spans="1:4" ht="13">
      <c r="A777" s="11"/>
      <c r="B777" s="11"/>
      <c r="C777" s="11"/>
      <c r="D777" s="11"/>
    </row>
    <row r="778" spans="1:4" ht="13">
      <c r="A778" s="11"/>
      <c r="B778" s="11"/>
      <c r="C778" s="11"/>
      <c r="D778" s="11"/>
    </row>
    <row r="779" spans="1:4" ht="13">
      <c r="A779" s="11"/>
      <c r="B779" s="11"/>
      <c r="C779" s="11"/>
      <c r="D779" s="11"/>
    </row>
    <row r="780" spans="1:4" ht="13">
      <c r="A780" s="11"/>
      <c r="B780" s="11"/>
      <c r="C780" s="11"/>
      <c r="D780" s="11"/>
    </row>
    <row r="781" spans="1:4" ht="13">
      <c r="A781" s="11"/>
      <c r="B781" s="11"/>
      <c r="C781" s="11"/>
      <c r="D781" s="11"/>
    </row>
    <row r="782" spans="1:4" ht="13">
      <c r="A782" s="11"/>
      <c r="B782" s="11"/>
      <c r="C782" s="11"/>
      <c r="D782" s="11"/>
    </row>
    <row r="783" spans="1:4" ht="13">
      <c r="A783" s="11"/>
      <c r="B783" s="11"/>
      <c r="C783" s="11"/>
      <c r="D783" s="11"/>
    </row>
    <row r="784" spans="1:4" ht="13">
      <c r="A784" s="11"/>
      <c r="B784" s="11"/>
      <c r="C784" s="11"/>
      <c r="D784" s="11"/>
    </row>
    <row r="785" spans="1:4" ht="13">
      <c r="A785" s="11"/>
      <c r="B785" s="11"/>
      <c r="C785" s="11"/>
      <c r="D785" s="11"/>
    </row>
    <row r="786" spans="1:4" ht="13">
      <c r="A786" s="11"/>
      <c r="B786" s="11"/>
      <c r="C786" s="11"/>
      <c r="D786" s="11"/>
    </row>
    <row r="787" spans="1:4" ht="13">
      <c r="A787" s="11"/>
      <c r="B787" s="11"/>
      <c r="C787" s="11"/>
      <c r="D787" s="11"/>
    </row>
    <row r="788" spans="1:4" ht="13">
      <c r="A788" s="11"/>
      <c r="B788" s="11"/>
      <c r="C788" s="11"/>
      <c r="D788" s="11"/>
    </row>
    <row r="789" spans="1:4" ht="13">
      <c r="A789" s="11"/>
      <c r="B789" s="11"/>
      <c r="C789" s="11"/>
      <c r="D789" s="11"/>
    </row>
    <row r="790" spans="1:4" ht="13">
      <c r="A790" s="11"/>
      <c r="B790" s="11"/>
      <c r="C790" s="11"/>
      <c r="D790" s="11"/>
    </row>
    <row r="791" spans="1:4" ht="13">
      <c r="A791" s="11"/>
      <c r="B791" s="11"/>
      <c r="C791" s="11"/>
      <c r="D791" s="11"/>
    </row>
    <row r="792" spans="1:4" ht="13">
      <c r="A792" s="11"/>
      <c r="B792" s="11"/>
      <c r="C792" s="11"/>
      <c r="D792" s="11"/>
    </row>
    <row r="793" spans="1:4" ht="13">
      <c r="A793" s="11"/>
      <c r="B793" s="11"/>
      <c r="C793" s="11"/>
      <c r="D793" s="11"/>
    </row>
    <row r="794" spans="1:4" ht="13">
      <c r="A794" s="11"/>
      <c r="B794" s="11"/>
      <c r="C794" s="11"/>
      <c r="D794" s="11"/>
    </row>
    <row r="795" spans="1:4" ht="13">
      <c r="A795" s="11"/>
      <c r="B795" s="11"/>
      <c r="C795" s="11"/>
      <c r="D795" s="11"/>
    </row>
    <row r="796" spans="1:4" ht="13">
      <c r="A796" s="11"/>
      <c r="B796" s="11"/>
      <c r="C796" s="11"/>
      <c r="D796" s="11"/>
    </row>
    <row r="797" spans="1:4" ht="13">
      <c r="A797" s="11"/>
      <c r="B797" s="11"/>
      <c r="C797" s="11"/>
      <c r="D797" s="11"/>
    </row>
    <row r="798" spans="1:4" ht="13">
      <c r="A798" s="11"/>
      <c r="B798" s="11"/>
      <c r="C798" s="11"/>
      <c r="D798" s="11"/>
    </row>
    <row r="799" spans="1:4" ht="13">
      <c r="A799" s="11"/>
      <c r="B799" s="11"/>
      <c r="C799" s="11"/>
      <c r="D799" s="11"/>
    </row>
    <row r="800" spans="1:4" ht="13">
      <c r="A800" s="11"/>
      <c r="B800" s="11"/>
      <c r="C800" s="11"/>
      <c r="D800" s="11"/>
    </row>
    <row r="801" spans="1:4" ht="13">
      <c r="A801" s="11"/>
      <c r="B801" s="11"/>
      <c r="C801" s="11"/>
      <c r="D801" s="11"/>
    </row>
    <row r="802" spans="1:4" ht="13">
      <c r="A802" s="11"/>
      <c r="B802" s="11"/>
      <c r="C802" s="11"/>
      <c r="D802" s="11"/>
    </row>
    <row r="803" spans="1:4" ht="13">
      <c r="A803" s="11"/>
      <c r="B803" s="11"/>
      <c r="C803" s="11"/>
      <c r="D803" s="11"/>
    </row>
    <row r="804" spans="1:4" ht="13">
      <c r="A804" s="11"/>
      <c r="B804" s="11"/>
      <c r="C804" s="11"/>
      <c r="D804" s="11"/>
    </row>
    <row r="805" spans="1:4" ht="13">
      <c r="A805" s="11"/>
      <c r="B805" s="11"/>
      <c r="C805" s="11"/>
      <c r="D805" s="11"/>
    </row>
    <row r="806" spans="1:4" ht="13">
      <c r="A806" s="11"/>
      <c r="B806" s="11"/>
      <c r="C806" s="11"/>
      <c r="D806" s="11"/>
    </row>
    <row r="807" spans="1:4" ht="13">
      <c r="A807" s="11"/>
      <c r="B807" s="11"/>
      <c r="C807" s="11"/>
      <c r="D807" s="11"/>
    </row>
    <row r="808" spans="1:4" ht="13">
      <c r="A808" s="11"/>
      <c r="B808" s="11"/>
      <c r="C808" s="11"/>
      <c r="D808" s="11"/>
    </row>
    <row r="809" spans="1:4" ht="13">
      <c r="A809" s="11"/>
      <c r="B809" s="11"/>
      <c r="C809" s="11"/>
      <c r="D809" s="11"/>
    </row>
    <row r="810" spans="1:4" ht="13">
      <c r="A810" s="11"/>
      <c r="B810" s="11"/>
      <c r="C810" s="11"/>
      <c r="D810" s="11"/>
    </row>
    <row r="811" spans="1:4" ht="13">
      <c r="A811" s="11"/>
      <c r="B811" s="11"/>
      <c r="C811" s="11"/>
      <c r="D811" s="11"/>
    </row>
    <row r="812" spans="1:4" ht="13">
      <c r="A812" s="11"/>
      <c r="B812" s="11"/>
      <c r="C812" s="11"/>
      <c r="D812" s="11"/>
    </row>
    <row r="813" spans="1:4" ht="13">
      <c r="A813" s="11"/>
      <c r="B813" s="11"/>
      <c r="C813" s="11"/>
      <c r="D813" s="11"/>
    </row>
    <row r="814" spans="1:4" ht="13">
      <c r="A814" s="11"/>
      <c r="B814" s="11"/>
      <c r="C814" s="11"/>
      <c r="D814" s="11"/>
    </row>
    <row r="815" spans="1:4" ht="13">
      <c r="A815" s="11"/>
      <c r="B815" s="11"/>
      <c r="C815" s="11"/>
      <c r="D815" s="11"/>
    </row>
    <row r="816" spans="1:4" ht="13">
      <c r="A816" s="11"/>
      <c r="B816" s="11"/>
      <c r="C816" s="11"/>
      <c r="D816" s="11"/>
    </row>
    <row r="817" spans="1:4" ht="13">
      <c r="A817" s="11"/>
      <c r="B817" s="11"/>
      <c r="C817" s="11"/>
      <c r="D817" s="11"/>
    </row>
    <row r="818" spans="1:4" ht="13">
      <c r="A818" s="11"/>
      <c r="B818" s="11"/>
      <c r="C818" s="11"/>
      <c r="D818" s="11"/>
    </row>
    <row r="819" spans="1:4" ht="13">
      <c r="A819" s="11"/>
      <c r="B819" s="11"/>
      <c r="C819" s="11"/>
      <c r="D819" s="11"/>
    </row>
    <row r="820" spans="1:4" ht="13">
      <c r="A820" s="11"/>
      <c r="B820" s="11"/>
      <c r="C820" s="11"/>
      <c r="D820" s="11"/>
    </row>
    <row r="821" spans="1:4" ht="13">
      <c r="A821" s="11"/>
      <c r="B821" s="11"/>
      <c r="C821" s="11"/>
      <c r="D821" s="11"/>
    </row>
    <row r="822" spans="1:4" ht="13">
      <c r="A822" s="11"/>
      <c r="B822" s="11"/>
      <c r="C822" s="11"/>
      <c r="D822" s="11"/>
    </row>
    <row r="823" spans="1:4" ht="13">
      <c r="A823" s="11"/>
      <c r="B823" s="11"/>
      <c r="C823" s="11"/>
      <c r="D823" s="11"/>
    </row>
    <row r="824" spans="1:4" ht="13">
      <c r="A824" s="11"/>
      <c r="B824" s="11"/>
      <c r="C824" s="11"/>
      <c r="D824" s="11"/>
    </row>
    <row r="825" spans="1:4" ht="13">
      <c r="A825" s="11"/>
      <c r="B825" s="11"/>
      <c r="C825" s="11"/>
      <c r="D825" s="11"/>
    </row>
    <row r="826" spans="1:4" ht="13">
      <c r="A826" s="11"/>
      <c r="B826" s="11"/>
      <c r="C826" s="11"/>
      <c r="D826" s="11"/>
    </row>
    <row r="827" spans="1:4" ht="13">
      <c r="A827" s="11"/>
      <c r="B827" s="11"/>
      <c r="C827" s="11"/>
      <c r="D827" s="11"/>
    </row>
    <row r="828" spans="1:4" ht="13">
      <c r="A828" s="11"/>
      <c r="B828" s="11"/>
      <c r="C828" s="11"/>
      <c r="D828" s="11"/>
    </row>
    <row r="829" spans="1:4" ht="13">
      <c r="A829" s="11"/>
      <c r="B829" s="11"/>
      <c r="C829" s="11"/>
      <c r="D829" s="11"/>
    </row>
    <row r="830" spans="1:4" ht="13">
      <c r="A830" s="11"/>
      <c r="B830" s="11"/>
      <c r="C830" s="11"/>
      <c r="D830" s="11"/>
    </row>
    <row r="831" spans="1:4" ht="13">
      <c r="A831" s="11"/>
      <c r="B831" s="11"/>
      <c r="C831" s="11"/>
      <c r="D831" s="11"/>
    </row>
    <row r="832" spans="1:4" ht="13">
      <c r="A832" s="11"/>
      <c r="B832" s="11"/>
      <c r="C832" s="11"/>
      <c r="D832" s="11"/>
    </row>
    <row r="833" spans="1:4" ht="13">
      <c r="A833" s="11"/>
      <c r="B833" s="11"/>
      <c r="C833" s="11"/>
      <c r="D833" s="11"/>
    </row>
    <row r="834" spans="1:4" ht="13">
      <c r="A834" s="11"/>
      <c r="B834" s="11"/>
      <c r="C834" s="11"/>
      <c r="D834" s="11"/>
    </row>
    <row r="835" spans="1:4" ht="13">
      <c r="A835" s="11"/>
      <c r="B835" s="11"/>
      <c r="C835" s="11"/>
      <c r="D835" s="11"/>
    </row>
    <row r="836" spans="1:4" ht="13">
      <c r="A836" s="11"/>
      <c r="B836" s="11"/>
      <c r="C836" s="11"/>
      <c r="D836" s="11"/>
    </row>
    <row r="837" spans="1:4" ht="13">
      <c r="A837" s="11"/>
      <c r="B837" s="11"/>
      <c r="C837" s="11"/>
      <c r="D837" s="11"/>
    </row>
    <row r="838" spans="1:4" ht="13">
      <c r="A838" s="11"/>
      <c r="B838" s="11"/>
      <c r="C838" s="11"/>
      <c r="D838" s="11"/>
    </row>
    <row r="839" spans="1:4" ht="13">
      <c r="A839" s="11"/>
      <c r="B839" s="11"/>
      <c r="C839" s="11"/>
      <c r="D839" s="11"/>
    </row>
    <row r="840" spans="1:4" ht="13">
      <c r="A840" s="11"/>
      <c r="B840" s="11"/>
      <c r="C840" s="11"/>
      <c r="D840" s="11"/>
    </row>
    <row r="841" spans="1:4" ht="13">
      <c r="A841" s="11"/>
      <c r="B841" s="11"/>
      <c r="C841" s="11"/>
      <c r="D841" s="11"/>
    </row>
    <row r="842" spans="1:4" ht="13">
      <c r="A842" s="11"/>
      <c r="B842" s="11"/>
      <c r="C842" s="11"/>
      <c r="D842" s="11"/>
    </row>
    <row r="843" spans="1:4" ht="13">
      <c r="A843" s="11"/>
      <c r="B843" s="11"/>
      <c r="C843" s="11"/>
      <c r="D843" s="11"/>
    </row>
    <row r="844" spans="1:4" ht="13">
      <c r="A844" s="11"/>
      <c r="B844" s="11"/>
      <c r="C844" s="11"/>
      <c r="D844" s="11"/>
    </row>
    <row r="845" spans="1:4" ht="13">
      <c r="A845" s="11"/>
      <c r="B845" s="11"/>
      <c r="C845" s="11"/>
      <c r="D845" s="11"/>
    </row>
    <row r="846" spans="1:4" ht="13">
      <c r="A846" s="11"/>
      <c r="B846" s="11"/>
      <c r="C846" s="11"/>
      <c r="D846" s="11"/>
    </row>
    <row r="847" spans="1:4" ht="13">
      <c r="A847" s="11"/>
      <c r="B847" s="11"/>
      <c r="C847" s="11"/>
      <c r="D847" s="11"/>
    </row>
    <row r="848" spans="1:4" ht="13">
      <c r="A848" s="11"/>
      <c r="B848" s="11"/>
      <c r="C848" s="11"/>
      <c r="D848" s="11"/>
    </row>
    <row r="849" spans="1:4" ht="13">
      <c r="A849" s="11"/>
      <c r="B849" s="11"/>
      <c r="C849" s="11"/>
      <c r="D849" s="11"/>
    </row>
    <row r="850" spans="1:4" ht="13">
      <c r="A850" s="11"/>
      <c r="B850" s="11"/>
      <c r="C850" s="11"/>
      <c r="D850" s="11"/>
    </row>
    <row r="851" spans="1:4" ht="13">
      <c r="A851" s="11"/>
      <c r="B851" s="11"/>
      <c r="C851" s="11"/>
      <c r="D851" s="11"/>
    </row>
    <row r="852" spans="1:4" ht="13">
      <c r="A852" s="11"/>
      <c r="B852" s="11"/>
      <c r="C852" s="11"/>
      <c r="D852" s="11"/>
    </row>
    <row r="853" spans="1:4" ht="13">
      <c r="A853" s="11"/>
      <c r="B853" s="11"/>
      <c r="C853" s="11"/>
      <c r="D853" s="11"/>
    </row>
    <row r="854" spans="1:4" ht="13">
      <c r="A854" s="11"/>
      <c r="B854" s="11"/>
      <c r="C854" s="11"/>
      <c r="D854" s="11"/>
    </row>
    <row r="855" spans="1:4" ht="13">
      <c r="A855" s="11"/>
      <c r="B855" s="11"/>
      <c r="C855" s="11"/>
      <c r="D855" s="11"/>
    </row>
    <row r="856" spans="1:4" ht="13">
      <c r="A856" s="11"/>
      <c r="B856" s="11"/>
      <c r="C856" s="11"/>
      <c r="D856" s="11"/>
    </row>
    <row r="857" spans="1:4" ht="13">
      <c r="A857" s="11"/>
      <c r="B857" s="11"/>
      <c r="C857" s="11"/>
      <c r="D857" s="11"/>
    </row>
    <row r="858" spans="1:4" ht="13">
      <c r="A858" s="11"/>
      <c r="B858" s="11"/>
      <c r="C858" s="11"/>
      <c r="D858" s="11"/>
    </row>
    <row r="859" spans="1:4" ht="13">
      <c r="A859" s="11"/>
      <c r="B859" s="11"/>
      <c r="C859" s="11"/>
      <c r="D859" s="11"/>
    </row>
    <row r="860" spans="1:4" ht="13">
      <c r="A860" s="11"/>
      <c r="B860" s="11"/>
      <c r="C860" s="11"/>
      <c r="D860" s="11"/>
    </row>
    <row r="861" spans="1:4" ht="13">
      <c r="A861" s="11"/>
      <c r="B861" s="11"/>
      <c r="C861" s="11"/>
      <c r="D861" s="11"/>
    </row>
    <row r="862" spans="1:4" ht="13">
      <c r="A862" s="11"/>
      <c r="B862" s="11"/>
      <c r="C862" s="11"/>
      <c r="D862" s="11"/>
    </row>
    <row r="863" spans="1:4" ht="13">
      <c r="A863" s="11"/>
      <c r="B863" s="11"/>
      <c r="C863" s="11"/>
      <c r="D863" s="11"/>
    </row>
    <row r="864" spans="1:4" ht="13">
      <c r="A864" s="11"/>
      <c r="B864" s="11"/>
      <c r="C864" s="11"/>
      <c r="D864" s="11"/>
    </row>
    <row r="865" spans="1:4" ht="13">
      <c r="A865" s="11"/>
      <c r="B865" s="11"/>
      <c r="C865" s="11"/>
      <c r="D865" s="11"/>
    </row>
    <row r="866" spans="1:4" ht="13">
      <c r="A866" s="11"/>
      <c r="B866" s="11"/>
      <c r="C866" s="11"/>
      <c r="D866" s="11"/>
    </row>
    <row r="867" spans="1:4" ht="13">
      <c r="A867" s="11"/>
      <c r="B867" s="11"/>
      <c r="C867" s="11"/>
      <c r="D867" s="11"/>
    </row>
    <row r="868" spans="1:4" ht="13">
      <c r="A868" s="11"/>
      <c r="B868" s="11"/>
      <c r="C868" s="11"/>
      <c r="D868" s="11"/>
    </row>
    <row r="869" spans="1:4" ht="13">
      <c r="A869" s="11"/>
      <c r="B869" s="11"/>
      <c r="C869" s="11"/>
      <c r="D869" s="11"/>
    </row>
    <row r="870" spans="1:4" ht="13">
      <c r="A870" s="11"/>
      <c r="B870" s="11"/>
      <c r="C870" s="11"/>
      <c r="D870" s="11"/>
    </row>
    <row r="871" spans="1:4" ht="13">
      <c r="A871" s="11"/>
      <c r="B871" s="11"/>
      <c r="C871" s="11"/>
      <c r="D871" s="11"/>
    </row>
    <row r="872" spans="1:4" ht="13">
      <c r="A872" s="11"/>
      <c r="B872" s="11"/>
      <c r="C872" s="11"/>
      <c r="D872" s="11"/>
    </row>
    <row r="873" spans="1:4" ht="13">
      <c r="A873" s="11"/>
      <c r="B873" s="11"/>
      <c r="C873" s="11"/>
      <c r="D873" s="11"/>
    </row>
    <row r="874" spans="1:4" ht="13">
      <c r="A874" s="11"/>
      <c r="B874" s="11"/>
      <c r="C874" s="11"/>
      <c r="D874" s="11"/>
    </row>
    <row r="875" spans="1:4" ht="13">
      <c r="A875" s="11"/>
      <c r="B875" s="11"/>
      <c r="C875" s="11"/>
      <c r="D875" s="11"/>
    </row>
    <row r="876" spans="1:4" ht="13">
      <c r="A876" s="11"/>
      <c r="B876" s="11"/>
      <c r="C876" s="11"/>
      <c r="D876" s="11"/>
    </row>
    <row r="877" spans="1:4" ht="13">
      <c r="A877" s="11"/>
      <c r="B877" s="11"/>
      <c r="C877" s="11"/>
      <c r="D877" s="11"/>
    </row>
    <row r="878" spans="1:4" ht="13">
      <c r="A878" s="11"/>
      <c r="B878" s="11"/>
      <c r="C878" s="11"/>
      <c r="D878" s="11"/>
    </row>
    <row r="879" spans="1:4" ht="13">
      <c r="A879" s="11"/>
      <c r="B879" s="11"/>
      <c r="C879" s="11"/>
      <c r="D879" s="11"/>
    </row>
    <row r="880" spans="1:4" ht="13">
      <c r="A880" s="11"/>
      <c r="B880" s="11"/>
      <c r="C880" s="11"/>
      <c r="D880" s="11"/>
    </row>
    <row r="881" spans="1:4" ht="13">
      <c r="A881" s="11"/>
      <c r="B881" s="11"/>
      <c r="C881" s="11"/>
      <c r="D881" s="11"/>
    </row>
    <row r="882" spans="1:4" ht="13">
      <c r="A882" s="11"/>
      <c r="B882" s="11"/>
      <c r="C882" s="11"/>
      <c r="D882" s="11"/>
    </row>
    <row r="883" spans="1:4" ht="13">
      <c r="A883" s="11"/>
      <c r="B883" s="11"/>
      <c r="C883" s="11"/>
      <c r="D883" s="11"/>
    </row>
    <row r="884" spans="1:4" ht="13">
      <c r="A884" s="11"/>
      <c r="B884" s="11"/>
      <c r="C884" s="11"/>
      <c r="D884" s="11"/>
    </row>
    <row r="885" spans="1:4" ht="13">
      <c r="A885" s="11"/>
      <c r="B885" s="11"/>
      <c r="C885" s="11"/>
      <c r="D885" s="11"/>
    </row>
    <row r="886" spans="1:4" ht="13">
      <c r="A886" s="11"/>
      <c r="B886" s="11"/>
      <c r="C886" s="11"/>
      <c r="D886" s="11"/>
    </row>
    <row r="887" spans="1:4" ht="13">
      <c r="A887" s="11"/>
      <c r="B887" s="11"/>
      <c r="C887" s="11"/>
      <c r="D887" s="11"/>
    </row>
    <row r="888" spans="1:4" ht="13">
      <c r="A888" s="11"/>
      <c r="B888" s="11"/>
      <c r="C888" s="11"/>
      <c r="D888" s="11"/>
    </row>
    <row r="889" spans="1:4" ht="13">
      <c r="A889" s="11"/>
      <c r="B889" s="11"/>
      <c r="C889" s="11"/>
      <c r="D889" s="11"/>
    </row>
    <row r="890" spans="1:4" ht="13">
      <c r="A890" s="11"/>
      <c r="B890" s="11"/>
      <c r="C890" s="11"/>
      <c r="D890" s="11"/>
    </row>
    <row r="891" spans="1:4" ht="13">
      <c r="A891" s="11"/>
      <c r="B891" s="11"/>
      <c r="C891" s="11"/>
      <c r="D891" s="11"/>
    </row>
    <row r="892" spans="1:4" ht="13">
      <c r="A892" s="11"/>
      <c r="B892" s="11"/>
      <c r="C892" s="11"/>
      <c r="D892" s="11"/>
    </row>
    <row r="893" spans="1:4" ht="13">
      <c r="A893" s="11"/>
      <c r="B893" s="11"/>
      <c r="C893" s="11"/>
      <c r="D893" s="11"/>
    </row>
    <row r="894" spans="1:4" ht="13">
      <c r="A894" s="11"/>
      <c r="B894" s="11"/>
      <c r="C894" s="11"/>
      <c r="D894" s="11"/>
    </row>
    <row r="895" spans="1:4" ht="13">
      <c r="A895" s="11"/>
      <c r="B895" s="11"/>
      <c r="C895" s="11"/>
      <c r="D895" s="11"/>
    </row>
    <row r="896" spans="1:4" ht="13">
      <c r="A896" s="11"/>
      <c r="B896" s="11"/>
      <c r="C896" s="11"/>
      <c r="D896" s="11"/>
    </row>
    <row r="897" spans="1:4" ht="13">
      <c r="A897" s="11"/>
      <c r="B897" s="11"/>
      <c r="C897" s="11"/>
      <c r="D897" s="11"/>
    </row>
    <row r="898" spans="1:4" ht="13">
      <c r="A898" s="11"/>
      <c r="B898" s="11"/>
      <c r="C898" s="11"/>
      <c r="D898" s="11"/>
    </row>
    <row r="899" spans="1:4" ht="13">
      <c r="A899" s="11"/>
      <c r="B899" s="11"/>
      <c r="C899" s="11"/>
      <c r="D899" s="11"/>
    </row>
    <row r="900" spans="1:4" ht="13">
      <c r="A900" s="11"/>
      <c r="B900" s="11"/>
      <c r="C900" s="11"/>
      <c r="D900" s="11"/>
    </row>
    <row r="901" spans="1:4" ht="13">
      <c r="A901" s="11"/>
      <c r="B901" s="11"/>
      <c r="C901" s="11"/>
      <c r="D901" s="11"/>
    </row>
    <row r="902" spans="1:4" ht="13">
      <c r="A902" s="11"/>
      <c r="B902" s="11"/>
      <c r="C902" s="11"/>
      <c r="D902" s="11"/>
    </row>
    <row r="903" spans="1:4" ht="13">
      <c r="A903" s="11"/>
      <c r="B903" s="11"/>
      <c r="C903" s="11"/>
      <c r="D903" s="11"/>
    </row>
    <row r="904" spans="1:4" ht="13">
      <c r="A904" s="11"/>
      <c r="B904" s="11"/>
      <c r="C904" s="11"/>
      <c r="D904" s="11"/>
    </row>
    <row r="905" spans="1:4" ht="13">
      <c r="A905" s="11"/>
      <c r="B905" s="11"/>
      <c r="C905" s="11"/>
      <c r="D905" s="11"/>
    </row>
    <row r="906" spans="1:4" ht="13">
      <c r="A906" s="11"/>
      <c r="B906" s="11"/>
      <c r="C906" s="11"/>
      <c r="D906" s="11"/>
    </row>
    <row r="907" spans="1:4" ht="13">
      <c r="A907" s="11"/>
      <c r="B907" s="11"/>
      <c r="C907" s="11"/>
      <c r="D907" s="11"/>
    </row>
    <row r="908" spans="1:4" ht="13">
      <c r="A908" s="11"/>
      <c r="B908" s="11"/>
      <c r="C908" s="11"/>
      <c r="D908" s="11"/>
    </row>
    <row r="909" spans="1:4" ht="13">
      <c r="A909" s="11"/>
      <c r="B909" s="11"/>
      <c r="C909" s="11"/>
      <c r="D909" s="11"/>
    </row>
    <row r="910" spans="1:4" ht="13">
      <c r="A910" s="11"/>
      <c r="B910" s="11"/>
      <c r="C910" s="11"/>
      <c r="D910" s="11"/>
    </row>
    <row r="911" spans="1:4" ht="13">
      <c r="A911" s="11"/>
      <c r="B911" s="11"/>
      <c r="C911" s="11"/>
      <c r="D911" s="11"/>
    </row>
    <row r="912" spans="1:4" ht="13">
      <c r="A912" s="11"/>
      <c r="B912" s="11"/>
      <c r="C912" s="11"/>
      <c r="D912" s="11"/>
    </row>
    <row r="913" spans="1:4" ht="13">
      <c r="A913" s="11"/>
      <c r="B913" s="11"/>
      <c r="C913" s="11"/>
      <c r="D913" s="11"/>
    </row>
    <row r="914" spans="1:4" ht="13">
      <c r="A914" s="11"/>
      <c r="B914" s="11"/>
      <c r="C914" s="11"/>
      <c r="D914" s="11"/>
    </row>
    <row r="915" spans="1:4" ht="13">
      <c r="A915" s="11"/>
      <c r="B915" s="11"/>
      <c r="C915" s="11"/>
      <c r="D915" s="11"/>
    </row>
    <row r="916" spans="1:4" ht="13">
      <c r="A916" s="11"/>
      <c r="B916" s="11"/>
      <c r="C916" s="11"/>
      <c r="D916" s="11"/>
    </row>
    <row r="917" spans="1:4" ht="13">
      <c r="A917" s="11"/>
      <c r="B917" s="11"/>
      <c r="C917" s="11"/>
      <c r="D917" s="11"/>
    </row>
    <row r="918" spans="1:4" ht="13">
      <c r="A918" s="11"/>
      <c r="B918" s="11"/>
      <c r="C918" s="11"/>
      <c r="D918" s="11"/>
    </row>
    <row r="919" spans="1:4" ht="13">
      <c r="A919" s="11"/>
      <c r="B919" s="11"/>
      <c r="C919" s="11"/>
      <c r="D919" s="11"/>
    </row>
    <row r="920" spans="1:4" ht="13">
      <c r="A920" s="11"/>
      <c r="B920" s="11"/>
      <c r="C920" s="11"/>
      <c r="D920" s="11"/>
    </row>
    <row r="921" spans="1:4" ht="13">
      <c r="A921" s="11"/>
      <c r="B921" s="11"/>
      <c r="C921" s="11"/>
      <c r="D921" s="11"/>
    </row>
    <row r="922" spans="1:4" ht="13">
      <c r="A922" s="11"/>
      <c r="B922" s="11"/>
      <c r="C922" s="11"/>
      <c r="D922" s="11"/>
    </row>
    <row r="923" spans="1:4" ht="13">
      <c r="A923" s="11"/>
      <c r="B923" s="11"/>
      <c r="C923" s="11"/>
      <c r="D923" s="11"/>
    </row>
    <row r="924" spans="1:4" ht="13">
      <c r="A924" s="11"/>
      <c r="B924" s="11"/>
      <c r="C924" s="11"/>
      <c r="D924" s="11"/>
    </row>
    <row r="925" spans="1:4" ht="13">
      <c r="A925" s="11"/>
      <c r="B925" s="11"/>
      <c r="C925" s="11"/>
      <c r="D925" s="11"/>
    </row>
    <row r="926" spans="1:4" ht="13">
      <c r="A926" s="11"/>
      <c r="B926" s="11"/>
      <c r="C926" s="11"/>
      <c r="D926" s="11"/>
    </row>
    <row r="927" spans="1:4" ht="13">
      <c r="A927" s="11"/>
      <c r="B927" s="11"/>
      <c r="C927" s="11"/>
      <c r="D927" s="11"/>
    </row>
    <row r="928" spans="1:4" ht="13">
      <c r="A928" s="11"/>
      <c r="B928" s="11"/>
      <c r="C928" s="11"/>
      <c r="D928" s="11"/>
    </row>
    <row r="929" spans="1:4" ht="13">
      <c r="A929" s="11"/>
      <c r="B929" s="11"/>
      <c r="C929" s="11"/>
      <c r="D929" s="11"/>
    </row>
    <row r="930" spans="1:4" ht="13">
      <c r="A930" s="11"/>
      <c r="B930" s="11"/>
      <c r="C930" s="11"/>
      <c r="D930" s="11"/>
    </row>
    <row r="931" spans="1:4" ht="13">
      <c r="A931" s="11"/>
      <c r="B931" s="11"/>
      <c r="C931" s="11"/>
      <c r="D931" s="11"/>
    </row>
    <row r="932" spans="1:4" ht="13">
      <c r="A932" s="11"/>
      <c r="B932" s="11"/>
      <c r="C932" s="11"/>
      <c r="D932" s="11"/>
    </row>
    <row r="933" spans="1:4" ht="13">
      <c r="A933" s="11"/>
      <c r="B933" s="11"/>
      <c r="C933" s="11"/>
      <c r="D933" s="11"/>
    </row>
    <row r="934" spans="1:4" ht="13">
      <c r="A934" s="11"/>
      <c r="B934" s="11"/>
      <c r="C934" s="11"/>
      <c r="D934" s="11"/>
    </row>
    <row r="935" spans="1:4" ht="13">
      <c r="A935" s="11"/>
      <c r="B935" s="11"/>
      <c r="C935" s="11"/>
      <c r="D935" s="11"/>
    </row>
    <row r="936" spans="1:4" ht="13">
      <c r="A936" s="11"/>
      <c r="B936" s="11"/>
      <c r="C936" s="11"/>
      <c r="D936" s="11"/>
    </row>
    <row r="937" spans="1:4" ht="13">
      <c r="A937" s="11"/>
      <c r="B937" s="11"/>
      <c r="C937" s="11"/>
      <c r="D937" s="11"/>
    </row>
    <row r="938" spans="1:4" ht="13">
      <c r="A938" s="11"/>
      <c r="B938" s="11"/>
      <c r="C938" s="11"/>
      <c r="D938" s="11"/>
    </row>
    <row r="939" spans="1:4" ht="13">
      <c r="A939" s="11"/>
      <c r="B939" s="11"/>
      <c r="C939" s="11"/>
      <c r="D939" s="11"/>
    </row>
    <row r="940" spans="1:4" ht="13">
      <c r="A940" s="11"/>
      <c r="B940" s="11"/>
      <c r="C940" s="11"/>
      <c r="D940" s="11"/>
    </row>
    <row r="941" spans="1:4" ht="13">
      <c r="A941" s="11"/>
      <c r="B941" s="11"/>
      <c r="C941" s="11"/>
      <c r="D941" s="11"/>
    </row>
    <row r="942" spans="1:4" ht="13">
      <c r="A942" s="11"/>
      <c r="B942" s="11"/>
      <c r="C942" s="11"/>
      <c r="D942" s="11"/>
    </row>
    <row r="943" spans="1:4" ht="13">
      <c r="A943" s="11"/>
      <c r="B943" s="11"/>
      <c r="C943" s="11"/>
      <c r="D943" s="11"/>
    </row>
    <row r="944" spans="1:4" ht="13">
      <c r="A944" s="11"/>
      <c r="B944" s="11"/>
      <c r="C944" s="11"/>
      <c r="D944" s="11"/>
    </row>
    <row r="945" spans="1:4" ht="13">
      <c r="A945" s="11"/>
      <c r="B945" s="11"/>
      <c r="C945" s="11"/>
      <c r="D945" s="11"/>
    </row>
    <row r="946" spans="1:4" ht="13">
      <c r="A946" s="11"/>
      <c r="B946" s="11"/>
      <c r="C946" s="11"/>
      <c r="D946" s="11"/>
    </row>
    <row r="947" spans="1:4" ht="13">
      <c r="A947" s="11"/>
      <c r="B947" s="11"/>
      <c r="C947" s="11"/>
      <c r="D947" s="11"/>
    </row>
    <row r="948" spans="1:4" ht="13">
      <c r="A948" s="11"/>
      <c r="B948" s="11"/>
      <c r="C948" s="11"/>
      <c r="D948" s="11"/>
    </row>
    <row r="949" spans="1:4" ht="13">
      <c r="A949" s="11"/>
      <c r="B949" s="11"/>
      <c r="C949" s="11"/>
      <c r="D949" s="11"/>
    </row>
    <row r="950" spans="1:4" ht="13">
      <c r="A950" s="11"/>
      <c r="B950" s="11"/>
      <c r="C950" s="11"/>
      <c r="D950" s="11"/>
    </row>
    <row r="951" spans="1:4" ht="13">
      <c r="A951" s="11"/>
      <c r="B951" s="11"/>
      <c r="C951" s="11"/>
      <c r="D951" s="11"/>
    </row>
    <row r="952" spans="1:4" ht="13">
      <c r="A952" s="11"/>
      <c r="B952" s="11"/>
      <c r="C952" s="11"/>
      <c r="D952" s="11"/>
    </row>
    <row r="953" spans="1:4" ht="13">
      <c r="A953" s="11"/>
      <c r="B953" s="11"/>
      <c r="C953" s="11"/>
      <c r="D953" s="11"/>
    </row>
    <row r="954" spans="1:4" ht="13">
      <c r="A954" s="11"/>
      <c r="B954" s="11"/>
      <c r="C954" s="11"/>
      <c r="D954" s="11"/>
    </row>
    <row r="955" spans="1:4" ht="13">
      <c r="A955" s="11"/>
      <c r="B955" s="11"/>
      <c r="C955" s="11"/>
      <c r="D955" s="11"/>
    </row>
    <row r="956" spans="1:4" ht="13">
      <c r="A956" s="11"/>
      <c r="B956" s="11"/>
      <c r="C956" s="11"/>
      <c r="D956" s="11"/>
    </row>
    <row r="957" spans="1:4" ht="13">
      <c r="A957" s="11"/>
      <c r="B957" s="11"/>
      <c r="C957" s="11"/>
      <c r="D957" s="11"/>
    </row>
    <row r="958" spans="1:4" ht="13">
      <c r="A958" s="11"/>
      <c r="B958" s="11"/>
      <c r="C958" s="11"/>
      <c r="D958" s="11"/>
    </row>
    <row r="959" spans="1:4" ht="13">
      <c r="A959" s="11"/>
      <c r="B959" s="11"/>
      <c r="C959" s="11"/>
      <c r="D959" s="11"/>
    </row>
    <row r="960" spans="1:4" ht="13">
      <c r="A960" s="11"/>
      <c r="B960" s="11"/>
      <c r="C960" s="11"/>
      <c r="D960" s="11"/>
    </row>
    <row r="961" spans="1:4" ht="13">
      <c r="A961" s="11"/>
      <c r="B961" s="11"/>
      <c r="C961" s="11"/>
      <c r="D961" s="11"/>
    </row>
    <row r="962" spans="1:4" ht="13">
      <c r="A962" s="11"/>
      <c r="B962" s="11"/>
      <c r="C962" s="11"/>
      <c r="D962" s="11"/>
    </row>
    <row r="963" spans="1:4" ht="13">
      <c r="A963" s="11"/>
      <c r="B963" s="11"/>
      <c r="C963" s="11"/>
      <c r="D963" s="11"/>
    </row>
    <row r="964" spans="1:4" ht="13">
      <c r="A964" s="11"/>
      <c r="B964" s="11"/>
      <c r="C964" s="11"/>
      <c r="D964" s="11"/>
    </row>
    <row r="965" spans="1:4" ht="13">
      <c r="A965" s="11"/>
      <c r="B965" s="11"/>
      <c r="C965" s="11"/>
      <c r="D965" s="11"/>
    </row>
    <row r="966" spans="1:4" ht="13">
      <c r="A966" s="11"/>
      <c r="B966" s="11"/>
      <c r="C966" s="11"/>
      <c r="D966" s="11"/>
    </row>
    <row r="967" spans="1:4" ht="13">
      <c r="A967" s="11"/>
      <c r="B967" s="11"/>
      <c r="C967" s="11"/>
      <c r="D967" s="11"/>
    </row>
    <row r="968" spans="1:4" ht="13">
      <c r="A968" s="11"/>
      <c r="B968" s="11"/>
      <c r="C968" s="11"/>
      <c r="D968" s="11"/>
    </row>
    <row r="969" spans="1:4" ht="13">
      <c r="A969" s="11"/>
      <c r="B969" s="11"/>
      <c r="C969" s="11"/>
      <c r="D969" s="11"/>
    </row>
    <row r="970" spans="1:4" ht="13">
      <c r="A970" s="11"/>
      <c r="B970" s="11"/>
      <c r="C970" s="11"/>
      <c r="D970" s="11"/>
    </row>
    <row r="971" spans="1:4" ht="13">
      <c r="A971" s="11"/>
      <c r="B971" s="11"/>
      <c r="C971" s="11"/>
      <c r="D971" s="11"/>
    </row>
    <row r="972" spans="1:4" ht="13">
      <c r="A972" s="11"/>
      <c r="B972" s="11"/>
      <c r="C972" s="11"/>
      <c r="D972" s="11"/>
    </row>
    <row r="973" spans="1:4" ht="13">
      <c r="A973" s="11"/>
      <c r="B973" s="11"/>
      <c r="C973" s="11"/>
      <c r="D973" s="11"/>
    </row>
    <row r="974" spans="1:4" ht="13">
      <c r="A974" s="11"/>
      <c r="B974" s="11"/>
      <c r="C974" s="11"/>
      <c r="D974" s="11"/>
    </row>
    <row r="975" spans="1:4" ht="13">
      <c r="A975" s="11"/>
      <c r="B975" s="11"/>
      <c r="C975" s="11"/>
      <c r="D975" s="11"/>
    </row>
    <row r="976" spans="1:4" ht="13">
      <c r="A976" s="11"/>
      <c r="B976" s="11"/>
      <c r="C976" s="11"/>
      <c r="D976" s="11"/>
    </row>
    <row r="977" spans="1:4" ht="13">
      <c r="A977" s="11"/>
      <c r="B977" s="11"/>
      <c r="C977" s="11"/>
      <c r="D977" s="11"/>
    </row>
    <row r="978" spans="1:4" ht="13">
      <c r="A978" s="11"/>
      <c r="B978" s="11"/>
      <c r="C978" s="11"/>
      <c r="D978" s="11"/>
    </row>
    <row r="979" spans="1:4" ht="13">
      <c r="A979" s="11"/>
      <c r="B979" s="11"/>
      <c r="C979" s="11"/>
      <c r="D979" s="11"/>
    </row>
    <row r="980" spans="1:4" ht="13">
      <c r="A980" s="11"/>
      <c r="B980" s="11"/>
      <c r="C980" s="11"/>
      <c r="D980" s="11"/>
    </row>
    <row r="981" spans="1:4" ht="13">
      <c r="A981" s="11"/>
      <c r="B981" s="11"/>
      <c r="C981" s="11"/>
      <c r="D981" s="11"/>
    </row>
    <row r="982" spans="1:4" ht="13">
      <c r="A982" s="11"/>
      <c r="B982" s="11"/>
      <c r="C982" s="11"/>
      <c r="D982" s="11"/>
    </row>
    <row r="983" spans="1:4" ht="13">
      <c r="A983" s="11"/>
      <c r="B983" s="11"/>
      <c r="C983" s="11"/>
      <c r="D983" s="11"/>
    </row>
    <row r="984" spans="1:4" ht="13">
      <c r="A984" s="11"/>
      <c r="B984" s="11"/>
      <c r="C984" s="11"/>
      <c r="D984" s="11"/>
    </row>
    <row r="985" spans="1:4" ht="13">
      <c r="A985" s="11"/>
      <c r="B985" s="11"/>
      <c r="C985" s="11"/>
      <c r="D985" s="11"/>
    </row>
    <row r="986" spans="1:4" ht="13">
      <c r="A986" s="11"/>
      <c r="B986" s="11"/>
      <c r="C986" s="11"/>
      <c r="D986" s="11"/>
    </row>
    <row r="987" spans="1:4" ht="13">
      <c r="A987" s="11"/>
      <c r="B987" s="11"/>
      <c r="C987" s="11"/>
      <c r="D987" s="11"/>
    </row>
    <row r="988" spans="1:4" ht="13">
      <c r="A988" s="11"/>
      <c r="B988" s="11"/>
      <c r="C988" s="11"/>
      <c r="D988" s="11"/>
    </row>
    <row r="989" spans="1:4" ht="13">
      <c r="A989" s="11"/>
      <c r="B989" s="11"/>
      <c r="C989" s="11"/>
      <c r="D989" s="11"/>
    </row>
    <row r="990" spans="1:4" ht="13">
      <c r="A990" s="11"/>
      <c r="B990" s="11"/>
      <c r="C990" s="11"/>
      <c r="D990" s="11"/>
    </row>
    <row r="991" spans="1:4" ht="13">
      <c r="A991" s="11"/>
      <c r="B991" s="11"/>
      <c r="C991" s="11"/>
      <c r="D991" s="11"/>
    </row>
    <row r="992" spans="1:4" ht="13">
      <c r="A992" s="11"/>
      <c r="B992" s="11"/>
      <c r="C992" s="11"/>
      <c r="D992" s="11"/>
    </row>
    <row r="993" spans="1:4" ht="13">
      <c r="A993" s="11"/>
      <c r="B993" s="11"/>
      <c r="C993" s="11"/>
      <c r="D993" s="11"/>
    </row>
    <row r="994" spans="1:4" ht="13">
      <c r="A994" s="11"/>
      <c r="B994" s="11"/>
      <c r="C994" s="11"/>
      <c r="D994" s="11"/>
    </row>
    <row r="995" spans="1:4" ht="13">
      <c r="A995" s="11"/>
      <c r="B995" s="11"/>
      <c r="C995" s="11"/>
      <c r="D995" s="11"/>
    </row>
    <row r="996" spans="1:4" ht="13">
      <c r="A996" s="11"/>
      <c r="B996" s="11"/>
      <c r="C996" s="11"/>
      <c r="D996" s="11"/>
    </row>
    <row r="997" spans="1:4" ht="13">
      <c r="A997" s="11"/>
      <c r="B997" s="11"/>
      <c r="C997" s="11"/>
      <c r="D997" s="11"/>
    </row>
    <row r="998" spans="1:4" ht="13">
      <c r="A998" s="11"/>
      <c r="B998" s="11"/>
      <c r="C998" s="11"/>
      <c r="D998" s="11"/>
    </row>
    <row r="999" spans="1:4" ht="13">
      <c r="A999" s="11"/>
      <c r="B999" s="11"/>
      <c r="C999" s="11"/>
      <c r="D999" s="11"/>
    </row>
    <row r="1000" spans="1:4" ht="13">
      <c r="A1000" s="11"/>
      <c r="B1000" s="11"/>
      <c r="C1000" s="11"/>
      <c r="D1000" s="11"/>
    </row>
    <row r="1001" spans="1:4" ht="13">
      <c r="A1001" s="11"/>
      <c r="B1001" s="11"/>
      <c r="C1001" s="11"/>
      <c r="D1001" s="11"/>
    </row>
    <row r="1002" spans="1:4" ht="13">
      <c r="A1002" s="11"/>
      <c r="B1002" s="11"/>
      <c r="C1002" s="11"/>
      <c r="D1002" s="11"/>
    </row>
    <row r="1003" spans="1:4" ht="13">
      <c r="A1003" s="11"/>
      <c r="B1003" s="11"/>
      <c r="C1003" s="11"/>
      <c r="D1003" s="11"/>
    </row>
  </sheetData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D7" r:id="rId5" xr:uid="{00000000-0004-0000-0000-000004000000}"/>
    <hyperlink ref="D8" r:id="rId6" xr:uid="{00000000-0004-0000-0000-000005000000}"/>
    <hyperlink ref="D9" r:id="rId7" xr:uid="{00000000-0004-0000-0000-000006000000}"/>
    <hyperlink ref="D10" r:id="rId8" location=":~:text=In%20fiscal%20year%202022%2C%2081,4%20are%20classified%20as%20attainment." xr:uid="{00000000-0004-0000-0000-000007000000}"/>
    <hyperlink ref="D11" r:id="rId9" xr:uid="{00000000-0004-0000-0000-000008000000}"/>
    <hyperlink ref="D12" r:id="rId10" xr:uid="{00000000-0004-0000-0000-00000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43"/>
  <sheetViews>
    <sheetView workbookViewId="0"/>
  </sheetViews>
  <sheetFormatPr baseColWidth="10" defaultColWidth="12.6640625" defaultRowHeight="15.75" customHeight="1"/>
  <cols>
    <col min="2" max="2" width="22" customWidth="1"/>
    <col min="3" max="13" width="12" customWidth="1"/>
    <col min="16" max="16" width="12.6640625" hidden="1"/>
  </cols>
  <sheetData>
    <row r="1" spans="1:16" ht="13">
      <c r="I1" s="2">
        <v>1</v>
      </c>
      <c r="J1" s="2" t="s">
        <v>29</v>
      </c>
    </row>
    <row r="2" spans="1:16" ht="22.5" customHeight="1">
      <c r="B2" s="12" t="s">
        <v>30</v>
      </c>
      <c r="I2" s="2">
        <v>2</v>
      </c>
      <c r="J2" s="2" t="s">
        <v>31</v>
      </c>
    </row>
    <row r="3" spans="1:16" ht="22.5" customHeight="1">
      <c r="B3" s="13" t="s">
        <v>32</v>
      </c>
      <c r="I3" s="2">
        <v>3</v>
      </c>
      <c r="J3" s="2" t="s">
        <v>33</v>
      </c>
    </row>
    <row r="4" spans="1:16" ht="13">
      <c r="I4" s="2">
        <v>4</v>
      </c>
      <c r="J4" s="2" t="s">
        <v>34</v>
      </c>
    </row>
    <row r="5" spans="1:16" ht="13">
      <c r="I5" s="2">
        <v>5</v>
      </c>
      <c r="J5" s="2" t="s">
        <v>35</v>
      </c>
    </row>
    <row r="6" spans="1:16" ht="84">
      <c r="B6" s="14" t="s">
        <v>36</v>
      </c>
      <c r="C6" s="15" t="s">
        <v>3</v>
      </c>
      <c r="D6" s="15" t="s">
        <v>37</v>
      </c>
      <c r="E6" s="15" t="s">
        <v>38</v>
      </c>
      <c r="F6" s="15" t="s">
        <v>39</v>
      </c>
      <c r="G6" s="15" t="s">
        <v>40</v>
      </c>
      <c r="H6" s="15" t="s">
        <v>41</v>
      </c>
      <c r="I6" s="15" t="s">
        <v>42</v>
      </c>
      <c r="J6" s="15" t="s">
        <v>43</v>
      </c>
      <c r="K6" s="15" t="s">
        <v>44</v>
      </c>
      <c r="L6" s="16" t="s">
        <v>45</v>
      </c>
      <c r="M6" s="17"/>
      <c r="P6" s="2" t="s">
        <v>46</v>
      </c>
    </row>
    <row r="7" spans="1:16" ht="13">
      <c r="A7" s="72" t="s">
        <v>47</v>
      </c>
      <c r="B7" s="18" t="s">
        <v>48</v>
      </c>
      <c r="C7" s="19">
        <v>4</v>
      </c>
      <c r="D7" s="19">
        <v>4.5244444689999996</v>
      </c>
      <c r="E7" s="19">
        <v>7.2951762650000003</v>
      </c>
      <c r="F7" s="20">
        <v>1411.1</v>
      </c>
      <c r="G7" s="19">
        <v>6.5772679869999999</v>
      </c>
      <c r="H7" s="20">
        <v>5</v>
      </c>
      <c r="I7" s="20">
        <v>16.9528</v>
      </c>
      <c r="J7" s="20">
        <v>3</v>
      </c>
      <c r="K7" s="21">
        <v>0.27400000000000002</v>
      </c>
      <c r="L7" s="22">
        <v>1.9203289999999999E-3</v>
      </c>
      <c r="M7" s="17"/>
      <c r="P7" s="2">
        <v>78.475408000000002</v>
      </c>
    </row>
    <row r="8" spans="1:16" ht="13">
      <c r="A8" s="73"/>
      <c r="B8" s="18" t="s">
        <v>49</v>
      </c>
      <c r="C8" s="19">
        <v>5</v>
      </c>
      <c r="D8" s="19">
        <v>4.5677037069999997</v>
      </c>
      <c r="E8" s="19">
        <v>7.4025484649999997</v>
      </c>
      <c r="F8" s="20">
        <v>1440.8</v>
      </c>
      <c r="G8" s="19">
        <v>5.8016273849999997</v>
      </c>
      <c r="H8" s="20">
        <v>3</v>
      </c>
      <c r="I8" s="20">
        <v>5.96E-2</v>
      </c>
      <c r="J8" s="20">
        <v>4</v>
      </c>
      <c r="K8" s="21">
        <v>0.25900000000000001</v>
      </c>
      <c r="L8" s="22">
        <v>0</v>
      </c>
      <c r="M8" s="17"/>
      <c r="P8" s="2">
        <v>58.341489000000003</v>
      </c>
    </row>
    <row r="9" spans="1:16" ht="13">
      <c r="A9" s="73"/>
      <c r="B9" s="18" t="s">
        <v>50</v>
      </c>
      <c r="C9" s="19">
        <v>2</v>
      </c>
      <c r="D9" s="19">
        <v>4.482404077</v>
      </c>
      <c r="E9" s="19">
        <v>12.8815501</v>
      </c>
      <c r="F9" s="20">
        <v>1428.7</v>
      </c>
      <c r="G9" s="19">
        <v>6.2987197720000001</v>
      </c>
      <c r="H9" s="20">
        <v>1</v>
      </c>
      <c r="I9" s="20">
        <v>0.92310000000000003</v>
      </c>
      <c r="J9" s="20">
        <v>3</v>
      </c>
      <c r="K9" s="21">
        <v>0.153</v>
      </c>
      <c r="L9" s="22">
        <v>0</v>
      </c>
      <c r="M9" s="17"/>
      <c r="P9" s="2">
        <v>127.492321</v>
      </c>
    </row>
    <row r="10" spans="1:16" ht="13">
      <c r="A10" s="73"/>
      <c r="B10" s="18" t="s">
        <v>51</v>
      </c>
      <c r="C10" s="19">
        <v>18</v>
      </c>
      <c r="D10" s="19">
        <v>4.658385483</v>
      </c>
      <c r="E10" s="19">
        <v>9.3125061240000004</v>
      </c>
      <c r="F10" s="20">
        <v>1458.4</v>
      </c>
      <c r="G10" s="19">
        <v>4.6369974779999996</v>
      </c>
      <c r="H10" s="20">
        <v>4</v>
      </c>
      <c r="I10" s="20">
        <v>6.3E-3</v>
      </c>
      <c r="J10" s="20">
        <v>4</v>
      </c>
      <c r="K10" s="21">
        <v>0.27100000000000002</v>
      </c>
      <c r="L10" s="23">
        <v>2.38114E-5</v>
      </c>
      <c r="M10" s="17"/>
      <c r="P10" s="2">
        <v>221.316157</v>
      </c>
    </row>
    <row r="11" spans="1:16" ht="13">
      <c r="A11" s="73"/>
      <c r="B11" s="18" t="s">
        <v>52</v>
      </c>
      <c r="C11" s="19">
        <v>32</v>
      </c>
      <c r="D11" s="19">
        <v>4.3797735480000002</v>
      </c>
      <c r="E11" s="19">
        <v>11.02771931</v>
      </c>
      <c r="F11" s="20">
        <v>1352.5</v>
      </c>
      <c r="G11" s="19">
        <v>9.7995394890000007</v>
      </c>
      <c r="H11" s="20">
        <v>5</v>
      </c>
      <c r="I11" s="20">
        <v>32.0794</v>
      </c>
      <c r="J11" s="20">
        <v>1</v>
      </c>
      <c r="K11" s="21">
        <v>0.16</v>
      </c>
      <c r="L11" s="22">
        <v>0.24099353600000001</v>
      </c>
      <c r="M11" s="17"/>
      <c r="P11" s="2">
        <v>358.737482</v>
      </c>
    </row>
    <row r="12" spans="1:16" ht="13">
      <c r="A12" s="73"/>
      <c r="B12" s="18" t="s">
        <v>53</v>
      </c>
      <c r="C12" s="19">
        <v>6</v>
      </c>
      <c r="D12" s="19">
        <v>4.766107807</v>
      </c>
      <c r="E12" s="19">
        <v>15.198496090000001</v>
      </c>
      <c r="F12" s="20">
        <v>1483.5</v>
      </c>
      <c r="G12" s="19">
        <v>4.0434162779999996</v>
      </c>
      <c r="H12" s="20">
        <v>7</v>
      </c>
      <c r="I12" s="20">
        <v>41.444000000000003</v>
      </c>
      <c r="J12" s="20">
        <v>3</v>
      </c>
      <c r="K12" s="21">
        <v>0.182</v>
      </c>
      <c r="L12" s="23">
        <v>1.12025E-5</v>
      </c>
      <c r="M12" s="17"/>
      <c r="P12" s="2">
        <v>384.38124499999998</v>
      </c>
    </row>
    <row r="13" spans="1:16" ht="13">
      <c r="A13" s="73"/>
      <c r="B13" s="18" t="s">
        <v>54</v>
      </c>
      <c r="C13" s="19">
        <v>2</v>
      </c>
      <c r="D13" s="19">
        <v>4.5536970270000001</v>
      </c>
      <c r="E13" s="19">
        <v>11.071577919999999</v>
      </c>
      <c r="F13" s="20">
        <v>1428.1</v>
      </c>
      <c r="G13" s="19">
        <v>4.622201048</v>
      </c>
      <c r="H13" s="20">
        <v>3</v>
      </c>
      <c r="I13" s="20">
        <v>1.6000000000000001E-3</v>
      </c>
      <c r="J13" s="20">
        <v>3</v>
      </c>
      <c r="K13" s="21">
        <v>0.186</v>
      </c>
      <c r="L13" s="22">
        <v>0</v>
      </c>
      <c r="M13" s="17"/>
      <c r="P13" s="2">
        <v>69.031028000000006</v>
      </c>
    </row>
    <row r="14" spans="1:16" ht="13">
      <c r="A14" s="73"/>
      <c r="B14" s="18" t="s">
        <v>55</v>
      </c>
      <c r="C14" s="19">
        <v>9</v>
      </c>
      <c r="D14" s="19">
        <v>4.3902272230000001</v>
      </c>
      <c r="E14" s="19">
        <v>10.87860206</v>
      </c>
      <c r="F14" s="20">
        <v>1409.6</v>
      </c>
      <c r="G14" s="19">
        <v>6.5964481660000001</v>
      </c>
      <c r="H14" s="20">
        <v>2</v>
      </c>
      <c r="I14" s="20">
        <v>26.101700000000001</v>
      </c>
      <c r="J14" s="20">
        <v>1</v>
      </c>
      <c r="K14" s="21">
        <v>0.20599999999999999</v>
      </c>
      <c r="L14" s="22">
        <v>0.200346513</v>
      </c>
      <c r="M14" s="17"/>
      <c r="P14" s="2">
        <v>115.016114</v>
      </c>
    </row>
    <row r="15" spans="1:16" ht="13">
      <c r="A15" s="73"/>
      <c r="B15" s="18" t="s">
        <v>56</v>
      </c>
      <c r="C15" s="19">
        <v>2</v>
      </c>
      <c r="D15" s="19">
        <v>4.8132371020000004</v>
      </c>
      <c r="E15" s="19">
        <v>17.074848759999998</v>
      </c>
      <c r="F15" s="20">
        <v>1506.9</v>
      </c>
      <c r="G15" s="19">
        <v>3.8357557230000001</v>
      </c>
      <c r="H15" s="20">
        <v>1</v>
      </c>
      <c r="I15" s="20">
        <v>0</v>
      </c>
      <c r="J15" s="20">
        <v>3</v>
      </c>
      <c r="K15" s="21">
        <v>0.32</v>
      </c>
      <c r="L15" s="22">
        <v>0</v>
      </c>
      <c r="M15" s="17"/>
      <c r="P15" s="2">
        <v>266.01655399999999</v>
      </c>
    </row>
    <row r="16" spans="1:16" ht="13">
      <c r="A16" s="73"/>
      <c r="B16" s="18" t="s">
        <v>57</v>
      </c>
      <c r="C16" s="19">
        <v>9</v>
      </c>
      <c r="D16" s="19">
        <v>4.4430612170000003</v>
      </c>
      <c r="E16" s="19">
        <v>10.39369804</v>
      </c>
      <c r="F16" s="20">
        <v>1407.4</v>
      </c>
      <c r="G16" s="19">
        <v>6.3984905660000004</v>
      </c>
      <c r="H16" s="20">
        <v>1</v>
      </c>
      <c r="I16" s="20">
        <v>27.396899999999999</v>
      </c>
      <c r="J16" s="20">
        <v>3</v>
      </c>
      <c r="K16" s="21">
        <v>0.23499999999999999</v>
      </c>
      <c r="L16" s="22">
        <v>0</v>
      </c>
      <c r="M16" s="17"/>
      <c r="P16" s="2">
        <v>132.21975900000001</v>
      </c>
    </row>
    <row r="17" spans="1:16" ht="13">
      <c r="A17" s="73"/>
      <c r="B17" s="18" t="s">
        <v>58</v>
      </c>
      <c r="C17" s="19">
        <v>3</v>
      </c>
      <c r="D17" s="19">
        <v>4.7256282250000003</v>
      </c>
      <c r="E17" s="19">
        <v>12.91332957</v>
      </c>
      <c r="F17" s="20">
        <v>1483</v>
      </c>
      <c r="G17" s="19">
        <v>5.2021360039999998</v>
      </c>
      <c r="H17" s="20">
        <v>4</v>
      </c>
      <c r="I17" s="20">
        <v>54.321100000000001</v>
      </c>
      <c r="J17" s="20">
        <v>2</v>
      </c>
      <c r="K17" s="21">
        <v>0.189</v>
      </c>
      <c r="L17" s="22">
        <v>0</v>
      </c>
      <c r="M17" s="17"/>
      <c r="P17" s="2">
        <v>276.22459900000001</v>
      </c>
    </row>
    <row r="18" spans="1:16" ht="13">
      <c r="A18" s="73"/>
      <c r="B18" s="18" t="s">
        <v>59</v>
      </c>
      <c r="C18" s="19">
        <v>15</v>
      </c>
      <c r="D18" s="19">
        <v>4.8784306319999997</v>
      </c>
      <c r="E18" s="19">
        <v>11.3861346</v>
      </c>
      <c r="F18" s="20">
        <v>1509</v>
      </c>
      <c r="G18" s="19">
        <v>2.4165025949999999</v>
      </c>
      <c r="H18" s="20">
        <v>25</v>
      </c>
      <c r="I18" s="20">
        <v>91.174700000000001</v>
      </c>
      <c r="J18" s="20">
        <v>2</v>
      </c>
      <c r="K18" s="21">
        <v>0.35</v>
      </c>
      <c r="L18" s="22">
        <v>0</v>
      </c>
      <c r="M18" s="17"/>
      <c r="P18" s="2">
        <v>279.36423200000002</v>
      </c>
    </row>
    <row r="19" spans="1:16" ht="13">
      <c r="A19" s="73"/>
      <c r="B19" s="18" t="s">
        <v>60</v>
      </c>
      <c r="C19" s="19">
        <v>1</v>
      </c>
      <c r="D19" s="19">
        <v>4.5245477220000003</v>
      </c>
      <c r="E19" s="19">
        <v>11.32247037</v>
      </c>
      <c r="F19" s="20">
        <v>1461.5</v>
      </c>
      <c r="G19" s="19">
        <v>8.5610561060000006</v>
      </c>
      <c r="H19" s="20">
        <v>0</v>
      </c>
      <c r="I19" s="20">
        <v>0</v>
      </c>
      <c r="J19" s="20">
        <v>4</v>
      </c>
      <c r="K19" s="21">
        <v>0.27200000000000002</v>
      </c>
      <c r="L19" s="22">
        <v>0</v>
      </c>
      <c r="M19" s="17"/>
      <c r="P19" s="2">
        <v>152.80533399999999</v>
      </c>
    </row>
    <row r="20" spans="1:16" ht="13">
      <c r="A20" s="73"/>
      <c r="B20" s="18" t="s">
        <v>61</v>
      </c>
      <c r="C20" s="19">
        <v>10</v>
      </c>
      <c r="D20" s="19">
        <v>4.5140651820000004</v>
      </c>
      <c r="E20" s="19">
        <v>8.6329574349999998</v>
      </c>
      <c r="F20" s="20">
        <v>1402.2</v>
      </c>
      <c r="G20" s="19">
        <v>5.4618118200000003</v>
      </c>
      <c r="H20" s="20">
        <v>4</v>
      </c>
      <c r="I20" s="20">
        <v>55.494599999999998</v>
      </c>
      <c r="J20" s="20">
        <v>1</v>
      </c>
      <c r="K20" s="21">
        <v>0.15</v>
      </c>
      <c r="L20" s="22">
        <v>5.2814504999999998E-2</v>
      </c>
      <c r="M20" s="17"/>
      <c r="P20" s="2">
        <v>303.55355500000002</v>
      </c>
    </row>
    <row r="21" spans="1:16" ht="13">
      <c r="A21" s="73"/>
      <c r="B21" s="18" t="s">
        <v>62</v>
      </c>
      <c r="C21" s="19">
        <v>23</v>
      </c>
      <c r="D21" s="19">
        <v>4.6922506789999998</v>
      </c>
      <c r="E21" s="19">
        <v>12.55400934</v>
      </c>
      <c r="F21" s="20">
        <v>1487.9</v>
      </c>
      <c r="G21" s="19">
        <v>3.8969988340000001</v>
      </c>
      <c r="H21" s="20">
        <v>1</v>
      </c>
      <c r="I21" s="20">
        <v>17.3001</v>
      </c>
      <c r="J21" s="20">
        <v>3</v>
      </c>
      <c r="K21" s="21">
        <v>0.51800000000000002</v>
      </c>
      <c r="L21" s="22">
        <v>6.8502999999999999E-4</v>
      </c>
      <c r="M21" s="17"/>
      <c r="P21" s="2">
        <v>227.74107699999999</v>
      </c>
    </row>
    <row r="22" spans="1:16" ht="13">
      <c r="A22" s="73"/>
      <c r="B22" s="18" t="s">
        <v>63</v>
      </c>
      <c r="C22" s="19">
        <v>3</v>
      </c>
      <c r="D22" s="19">
        <v>4.814700663</v>
      </c>
      <c r="E22" s="19">
        <v>11.414607820000001</v>
      </c>
      <c r="F22" s="20">
        <v>1502.4</v>
      </c>
      <c r="G22" s="19">
        <v>3.6425721129999999</v>
      </c>
      <c r="H22" s="20">
        <v>30</v>
      </c>
      <c r="I22" s="20">
        <v>1.1337999999999999</v>
      </c>
      <c r="J22" s="20">
        <v>2</v>
      </c>
      <c r="K22" s="21">
        <v>0.20499999999999999</v>
      </c>
      <c r="L22" s="22">
        <v>0</v>
      </c>
      <c r="M22" s="17"/>
      <c r="P22" s="2">
        <v>292.59472579999999</v>
      </c>
    </row>
    <row r="23" spans="1:16" ht="13">
      <c r="A23" s="73"/>
      <c r="B23" s="18" t="s">
        <v>64</v>
      </c>
      <c r="C23" s="19">
        <v>14</v>
      </c>
      <c r="D23" s="19">
        <v>4.6446592850000004</v>
      </c>
      <c r="E23" s="19">
        <v>12.892095039999999</v>
      </c>
      <c r="F23" s="20">
        <v>1479.8</v>
      </c>
      <c r="G23" s="19">
        <v>3.041138948</v>
      </c>
      <c r="H23" s="20">
        <v>4</v>
      </c>
      <c r="I23" s="20">
        <v>15.3</v>
      </c>
      <c r="J23" s="20">
        <v>3</v>
      </c>
      <c r="K23" s="21">
        <v>0.28399999999999997</v>
      </c>
      <c r="L23" s="22">
        <v>6.6484599999999997E-4</v>
      </c>
      <c r="M23" s="17"/>
      <c r="P23" s="2">
        <v>178.91201899999999</v>
      </c>
    </row>
    <row r="24" spans="1:16" ht="13">
      <c r="A24" s="73"/>
      <c r="B24" s="18" t="s">
        <v>65</v>
      </c>
      <c r="C24" s="19">
        <v>0</v>
      </c>
      <c r="D24" s="19">
        <v>0</v>
      </c>
      <c r="E24" s="19">
        <v>8.780939579</v>
      </c>
      <c r="F24" s="20">
        <v>1494.9</v>
      </c>
      <c r="G24" s="19">
        <v>5</v>
      </c>
      <c r="H24" s="20">
        <v>0</v>
      </c>
      <c r="I24" s="20">
        <v>0</v>
      </c>
      <c r="J24" s="20">
        <v>4</v>
      </c>
      <c r="K24" s="21">
        <v>0.38300000000000001</v>
      </c>
      <c r="L24" s="22">
        <v>0</v>
      </c>
      <c r="M24" s="17"/>
      <c r="P24" s="2">
        <v>4.0113000000000003E-2</v>
      </c>
    </row>
    <row r="25" spans="1:16" ht="13">
      <c r="A25" s="73"/>
      <c r="B25" s="18" t="s">
        <v>66</v>
      </c>
      <c r="C25" s="19">
        <v>13</v>
      </c>
      <c r="D25" s="19">
        <v>4.7262166199999998</v>
      </c>
      <c r="E25" s="19">
        <v>8.8180346000000007</v>
      </c>
      <c r="F25" s="20">
        <v>1471.2</v>
      </c>
      <c r="G25" s="19">
        <v>4.0850952170000001</v>
      </c>
      <c r="H25" s="20">
        <v>1</v>
      </c>
      <c r="I25" s="20">
        <v>2.5308999999999999</v>
      </c>
      <c r="J25" s="20">
        <v>3</v>
      </c>
      <c r="K25" s="21">
        <v>0.33100000000000002</v>
      </c>
      <c r="L25" s="23">
        <v>2.65475E-5</v>
      </c>
      <c r="M25" s="17"/>
      <c r="P25" s="2">
        <v>218.65769599999999</v>
      </c>
    </row>
    <row r="26" spans="1:16" ht="13">
      <c r="A26" s="73"/>
      <c r="B26" s="18" t="s">
        <v>67</v>
      </c>
      <c r="C26" s="19">
        <v>7</v>
      </c>
      <c r="D26" s="19">
        <v>4.4751483500000004</v>
      </c>
      <c r="E26" s="19">
        <v>11.536408440000001</v>
      </c>
      <c r="F26" s="20">
        <v>1451.7</v>
      </c>
      <c r="G26" s="19">
        <v>5.280348193</v>
      </c>
      <c r="H26" s="20">
        <v>7</v>
      </c>
      <c r="I26" s="20">
        <v>35.732300000000002</v>
      </c>
      <c r="J26" s="20">
        <v>2</v>
      </c>
      <c r="K26" s="21">
        <v>0.17799999999999999</v>
      </c>
      <c r="L26" s="23">
        <v>3.5420321999999997E-2</v>
      </c>
      <c r="M26" s="17"/>
      <c r="P26" s="2">
        <v>313.81942500000002</v>
      </c>
    </row>
    <row r="27" spans="1:16" ht="13">
      <c r="A27" s="73"/>
      <c r="B27" s="18" t="s">
        <v>68</v>
      </c>
      <c r="C27" s="19">
        <v>5</v>
      </c>
      <c r="D27" s="19">
        <v>4.5928928950000003</v>
      </c>
      <c r="E27" s="19">
        <v>7.7283749430000004</v>
      </c>
      <c r="F27" s="20">
        <v>1472.8</v>
      </c>
      <c r="G27" s="19">
        <v>5.659092169</v>
      </c>
      <c r="H27" s="20">
        <v>0</v>
      </c>
      <c r="I27" s="20">
        <v>20.6907</v>
      </c>
      <c r="J27" s="20">
        <v>2</v>
      </c>
      <c r="K27" s="21">
        <v>0.156</v>
      </c>
      <c r="L27" s="22">
        <v>5.3510899999999998E-4</v>
      </c>
      <c r="M27" s="17"/>
      <c r="P27" s="2">
        <v>300.274991</v>
      </c>
    </row>
    <row r="28" spans="1:16" ht="13">
      <c r="A28" s="73"/>
      <c r="B28" s="18" t="s">
        <v>69</v>
      </c>
      <c r="C28" s="19">
        <v>6</v>
      </c>
      <c r="D28" s="19">
        <v>4.5294699879999998</v>
      </c>
      <c r="E28" s="19">
        <v>11.03538354</v>
      </c>
      <c r="F28" s="20">
        <v>1462.6</v>
      </c>
      <c r="G28" s="19">
        <v>4.8743122420000002</v>
      </c>
      <c r="H28" s="20">
        <v>0</v>
      </c>
      <c r="I28" s="20">
        <v>36.750999999999998</v>
      </c>
      <c r="J28" s="20">
        <v>3</v>
      </c>
      <c r="K28" s="21">
        <v>0.21299999999999999</v>
      </c>
      <c r="L28" s="23">
        <v>2.7294600000000001E-5</v>
      </c>
      <c r="M28" s="17"/>
      <c r="P28" s="2">
        <v>193.34654800000001</v>
      </c>
    </row>
    <row r="29" spans="1:16" ht="13">
      <c r="A29" s="73"/>
      <c r="B29" s="18" t="s">
        <v>70</v>
      </c>
      <c r="C29" s="19">
        <v>16</v>
      </c>
      <c r="D29" s="19">
        <v>4.435180634</v>
      </c>
      <c r="E29" s="19">
        <v>13.35270719</v>
      </c>
      <c r="F29" s="20">
        <v>1384.5</v>
      </c>
      <c r="G29" s="19">
        <v>6.4085314200000001</v>
      </c>
      <c r="H29" s="20">
        <v>1</v>
      </c>
      <c r="I29" s="20">
        <v>74.119600000000005</v>
      </c>
      <c r="J29" s="20">
        <v>2</v>
      </c>
      <c r="K29" s="21">
        <v>0.159</v>
      </c>
      <c r="L29" s="23">
        <v>4.5692472999999997E-2</v>
      </c>
      <c r="M29" s="17"/>
      <c r="P29" s="2">
        <v>331.90561200000002</v>
      </c>
    </row>
    <row r="30" spans="1:16" ht="13">
      <c r="A30" s="73"/>
      <c r="B30" s="18" t="s">
        <v>71</v>
      </c>
      <c r="C30" s="19">
        <v>17</v>
      </c>
      <c r="D30" s="19">
        <v>4.5848588850000001</v>
      </c>
      <c r="E30" s="19">
        <v>9.9229821650000005</v>
      </c>
      <c r="F30" s="20">
        <v>1465</v>
      </c>
      <c r="G30" s="19">
        <v>3.8326307719999999</v>
      </c>
      <c r="H30" s="20">
        <v>2</v>
      </c>
      <c r="I30" s="20">
        <v>37.407600000000002</v>
      </c>
      <c r="J30" s="20">
        <v>3</v>
      </c>
      <c r="K30" s="21">
        <v>0.23100000000000001</v>
      </c>
      <c r="L30" s="23">
        <v>2.8780199999999999E-5</v>
      </c>
      <c r="M30" s="17"/>
      <c r="P30" s="2">
        <v>346.23120799999998</v>
      </c>
    </row>
    <row r="31" spans="1:16" ht="13">
      <c r="A31" s="73"/>
      <c r="B31" s="18" t="s">
        <v>72</v>
      </c>
      <c r="C31" s="19">
        <v>16</v>
      </c>
      <c r="D31" s="19">
        <v>4.4261766109999998</v>
      </c>
      <c r="E31" s="19">
        <v>11.853921700000001</v>
      </c>
      <c r="F31" s="20">
        <v>1427.8</v>
      </c>
      <c r="G31" s="19">
        <v>7.4018139810000001</v>
      </c>
      <c r="H31" s="20">
        <v>12</v>
      </c>
      <c r="I31" s="20">
        <v>48.448300000000003</v>
      </c>
      <c r="J31" s="20">
        <v>1</v>
      </c>
      <c r="K31" s="21">
        <v>0.188</v>
      </c>
      <c r="L31" s="23">
        <v>0.50918459199999999</v>
      </c>
      <c r="M31" s="17"/>
      <c r="P31" s="2">
        <v>193.28025400000001</v>
      </c>
    </row>
    <row r="32" spans="1:16" ht="13">
      <c r="A32" s="74"/>
      <c r="B32" s="24" t="s">
        <v>73</v>
      </c>
      <c r="C32" s="25">
        <v>7</v>
      </c>
      <c r="D32" s="25">
        <v>4.6511877269999999</v>
      </c>
      <c r="E32" s="25">
        <v>13.42409778</v>
      </c>
      <c r="F32" s="26">
        <v>1485.6</v>
      </c>
      <c r="G32" s="25">
        <v>3.3093592959999998</v>
      </c>
      <c r="H32" s="26">
        <v>4</v>
      </c>
      <c r="I32" s="26">
        <v>48.940899999999999</v>
      </c>
      <c r="J32" s="26">
        <v>3</v>
      </c>
      <c r="K32" s="27">
        <v>0.20899999999999999</v>
      </c>
      <c r="L32" s="28">
        <v>3.0423000000000001E-4</v>
      </c>
      <c r="M32" s="17"/>
      <c r="P32" s="2">
        <v>263.81662599999999</v>
      </c>
    </row>
    <row r="33" spans="1:13" ht="13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 spans="1:13" ht="13">
      <c r="B34" s="29" t="s">
        <v>74</v>
      </c>
      <c r="C34" s="30">
        <v>1</v>
      </c>
      <c r="D34" s="31">
        <v>1</v>
      </c>
      <c r="E34" s="31">
        <v>1</v>
      </c>
      <c r="F34" s="31">
        <v>1</v>
      </c>
      <c r="G34" s="31">
        <v>0</v>
      </c>
      <c r="H34" s="31">
        <v>1</v>
      </c>
      <c r="I34" s="31">
        <v>1</v>
      </c>
      <c r="J34" s="31">
        <v>1</v>
      </c>
      <c r="K34" s="31">
        <v>1</v>
      </c>
      <c r="L34" s="32">
        <v>1</v>
      </c>
      <c r="M34" s="17"/>
    </row>
    <row r="35" spans="1:13" ht="13">
      <c r="B35" s="33" t="s">
        <v>75</v>
      </c>
      <c r="C35" s="19">
        <f>IF(C34=1, MAX(C7:C32), MIN(C7:C32))</f>
        <v>32</v>
      </c>
      <c r="D35" s="20">
        <v>8.173</v>
      </c>
      <c r="E35" s="19">
        <f t="shared" ref="E35:L35" si="0">IF(E34=1, MAX(E7:E32), MIN(E7:E32))</f>
        <v>17.074848759999998</v>
      </c>
      <c r="F35" s="20">
        <f t="shared" si="0"/>
        <v>1509</v>
      </c>
      <c r="G35" s="19">
        <f t="shared" si="0"/>
        <v>2.4165025949999999</v>
      </c>
      <c r="H35" s="20">
        <f t="shared" si="0"/>
        <v>30</v>
      </c>
      <c r="I35" s="20">
        <f t="shared" si="0"/>
        <v>91.174700000000001</v>
      </c>
      <c r="J35" s="20">
        <f t="shared" si="0"/>
        <v>4</v>
      </c>
      <c r="K35" s="34">
        <f t="shared" si="0"/>
        <v>0.51800000000000002</v>
      </c>
      <c r="L35" s="22">
        <f t="shared" si="0"/>
        <v>0.50918459199999999</v>
      </c>
      <c r="M35" s="17"/>
    </row>
    <row r="36" spans="1:13" ht="13">
      <c r="B36" s="33" t="s">
        <v>76</v>
      </c>
      <c r="C36" s="35">
        <f>IF(C34=1, MIN(C7:C32), MAX(C7:C32))</f>
        <v>0</v>
      </c>
      <c r="D36" s="36">
        <v>1.6719999999999999</v>
      </c>
      <c r="E36" s="35">
        <f t="shared" ref="E36:L36" si="1">IF(E34=1, MIN(E7:E32), MAX(E7:E32))</f>
        <v>7.2951762650000003</v>
      </c>
      <c r="F36" s="36">
        <f t="shared" si="1"/>
        <v>1352.5</v>
      </c>
      <c r="G36" s="35">
        <f t="shared" si="1"/>
        <v>9.7995394890000007</v>
      </c>
      <c r="H36" s="36">
        <f t="shared" si="1"/>
        <v>0</v>
      </c>
      <c r="I36" s="36">
        <f t="shared" si="1"/>
        <v>0</v>
      </c>
      <c r="J36" s="36">
        <f t="shared" si="1"/>
        <v>1</v>
      </c>
      <c r="K36" s="37">
        <f t="shared" si="1"/>
        <v>0.15</v>
      </c>
      <c r="L36" s="38">
        <f t="shared" si="1"/>
        <v>0</v>
      </c>
      <c r="M36" s="17"/>
    </row>
    <row r="37" spans="1:13" ht="13">
      <c r="B37" s="39" t="s">
        <v>77</v>
      </c>
      <c r="C37" s="40">
        <f t="shared" ref="C37:L37" si="2">ABS(C35-C36)</f>
        <v>32</v>
      </c>
      <c r="D37" s="40">
        <f t="shared" si="2"/>
        <v>6.5010000000000003</v>
      </c>
      <c r="E37" s="40">
        <f t="shared" si="2"/>
        <v>9.779672494999998</v>
      </c>
      <c r="F37" s="40">
        <f t="shared" si="2"/>
        <v>156.5</v>
      </c>
      <c r="G37" s="40">
        <f t="shared" si="2"/>
        <v>7.3830368940000008</v>
      </c>
      <c r="H37" s="40">
        <f t="shared" si="2"/>
        <v>30</v>
      </c>
      <c r="I37" s="40">
        <f t="shared" si="2"/>
        <v>91.174700000000001</v>
      </c>
      <c r="J37" s="40">
        <f t="shared" si="2"/>
        <v>3</v>
      </c>
      <c r="K37" s="40">
        <f t="shared" si="2"/>
        <v>0.36799999999999999</v>
      </c>
      <c r="L37" s="41">
        <f t="shared" si="2"/>
        <v>0.50918459199999999</v>
      </c>
      <c r="M37" s="17"/>
    </row>
    <row r="38" spans="1:13" ht="13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3" ht="13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1:13" ht="70">
      <c r="B40" s="14" t="s">
        <v>78</v>
      </c>
      <c r="C40" s="15" t="s">
        <v>79</v>
      </c>
      <c r="D40" s="15" t="s">
        <v>37</v>
      </c>
      <c r="E40" s="15" t="s">
        <v>80</v>
      </c>
      <c r="F40" s="15" t="s">
        <v>39</v>
      </c>
      <c r="G40" s="15" t="s">
        <v>40</v>
      </c>
      <c r="H40" s="15" t="s">
        <v>41</v>
      </c>
      <c r="I40" s="15" t="s">
        <v>42</v>
      </c>
      <c r="J40" s="15" t="s">
        <v>43</v>
      </c>
      <c r="K40" s="15" t="s">
        <v>44</v>
      </c>
      <c r="L40" s="16" t="s">
        <v>45</v>
      </c>
      <c r="M40" s="17"/>
    </row>
    <row r="41" spans="1:13" ht="13">
      <c r="A41" s="75" t="s">
        <v>47</v>
      </c>
      <c r="B41" s="42" t="s">
        <v>48</v>
      </c>
      <c r="C41" s="43">
        <f t="shared" ref="C41:L41" si="3">(C7-C$36)/(C$37)</f>
        <v>0.125</v>
      </c>
      <c r="D41" s="43">
        <f t="shared" si="3"/>
        <v>0.43877010752191969</v>
      </c>
      <c r="E41" s="43">
        <f t="shared" si="3"/>
        <v>0</v>
      </c>
      <c r="F41" s="43">
        <f t="shared" si="3"/>
        <v>0.37444089456868951</v>
      </c>
      <c r="G41" s="43">
        <f t="shared" si="3"/>
        <v>-0.43644255721092978</v>
      </c>
      <c r="H41" s="43">
        <f t="shared" si="3"/>
        <v>0.16666666666666666</v>
      </c>
      <c r="I41" s="43">
        <f t="shared" si="3"/>
        <v>0.18593754627105985</v>
      </c>
      <c r="J41" s="43">
        <f t="shared" si="3"/>
        <v>0.66666666666666663</v>
      </c>
      <c r="K41" s="43">
        <f t="shared" si="3"/>
        <v>0.33695652173913049</v>
      </c>
      <c r="L41" s="44">
        <f t="shared" si="3"/>
        <v>3.7713808119315597E-3</v>
      </c>
      <c r="M41" s="17"/>
    </row>
    <row r="42" spans="1:13" ht="13">
      <c r="A42" s="73"/>
      <c r="B42" s="42" t="s">
        <v>49</v>
      </c>
      <c r="C42" s="43">
        <f t="shared" ref="C42:L42" si="4">(C8-C$36)/(C$37)</f>
        <v>0.15625</v>
      </c>
      <c r="D42" s="43">
        <f t="shared" si="4"/>
        <v>0.44542435117674201</v>
      </c>
      <c r="E42" s="43">
        <f t="shared" si="4"/>
        <v>1.0979120216438239E-2</v>
      </c>
      <c r="F42" s="43">
        <f t="shared" si="4"/>
        <v>0.56421725239616582</v>
      </c>
      <c r="G42" s="43">
        <f t="shared" si="4"/>
        <v>-0.54149967843842128</v>
      </c>
      <c r="H42" s="43">
        <f t="shared" si="4"/>
        <v>0.1</v>
      </c>
      <c r="I42" s="43">
        <f t="shared" si="4"/>
        <v>6.5369011359510919E-4</v>
      </c>
      <c r="J42" s="43">
        <f t="shared" si="4"/>
        <v>1</v>
      </c>
      <c r="K42" s="43">
        <f t="shared" si="4"/>
        <v>0.29619565217391308</v>
      </c>
      <c r="L42" s="44">
        <f t="shared" si="4"/>
        <v>0</v>
      </c>
      <c r="M42" s="17"/>
    </row>
    <row r="43" spans="1:13" ht="13">
      <c r="A43" s="73"/>
      <c r="B43" s="42" t="s">
        <v>50</v>
      </c>
      <c r="C43" s="43">
        <f t="shared" ref="C43:L43" si="5">(C9-C$36)/(C$37)</f>
        <v>6.25E-2</v>
      </c>
      <c r="D43" s="43">
        <f t="shared" si="5"/>
        <v>0.43230334979233964</v>
      </c>
      <c r="E43" s="43">
        <f t="shared" si="5"/>
        <v>0.57122299727890846</v>
      </c>
      <c r="F43" s="43">
        <f t="shared" si="5"/>
        <v>0.48690095846645398</v>
      </c>
      <c r="G43" s="43">
        <f t="shared" si="5"/>
        <v>-0.47417069252965866</v>
      </c>
      <c r="H43" s="43">
        <f t="shared" si="5"/>
        <v>3.3333333333333333E-2</v>
      </c>
      <c r="I43" s="43">
        <f t="shared" si="5"/>
        <v>1.0124519192275928E-2</v>
      </c>
      <c r="J43" s="43">
        <f t="shared" si="5"/>
        <v>0.66666666666666663</v>
      </c>
      <c r="K43" s="43">
        <f t="shared" si="5"/>
        <v>8.152173913043485E-3</v>
      </c>
      <c r="L43" s="44">
        <f t="shared" si="5"/>
        <v>0</v>
      </c>
      <c r="M43" s="17"/>
    </row>
    <row r="44" spans="1:13" ht="13">
      <c r="A44" s="73"/>
      <c r="B44" s="42" t="s">
        <v>51</v>
      </c>
      <c r="C44" s="43">
        <f t="shared" ref="C44:L44" si="6">(C10-C$36)/(C$37)</f>
        <v>0.5625</v>
      </c>
      <c r="D44" s="43">
        <f t="shared" si="6"/>
        <v>0.45937324765420706</v>
      </c>
      <c r="E44" s="43">
        <f t="shared" si="6"/>
        <v>0.20627785439966317</v>
      </c>
      <c r="F44" s="43">
        <f t="shared" si="6"/>
        <v>0.67667731629393024</v>
      </c>
      <c r="G44" s="43">
        <f t="shared" si="6"/>
        <v>-0.69924369674970233</v>
      </c>
      <c r="H44" s="43">
        <f t="shared" si="6"/>
        <v>0.13333333333333333</v>
      </c>
      <c r="I44" s="43">
        <f t="shared" si="6"/>
        <v>6.9098116034382347E-5</v>
      </c>
      <c r="J44" s="43">
        <f t="shared" si="6"/>
        <v>1</v>
      </c>
      <c r="K44" s="43">
        <f t="shared" si="6"/>
        <v>0.32880434782608703</v>
      </c>
      <c r="L44" s="44">
        <f t="shared" si="6"/>
        <v>4.6763787384988271E-5</v>
      </c>
      <c r="M44" s="17"/>
    </row>
    <row r="45" spans="1:13" ht="13">
      <c r="A45" s="73"/>
      <c r="B45" s="42" t="s">
        <v>52</v>
      </c>
      <c r="C45" s="43">
        <f t="shared" ref="C45:L45" si="7">(C11-C$36)/(C$37)</f>
        <v>1</v>
      </c>
      <c r="D45" s="43">
        <f t="shared" si="7"/>
        <v>0.41651646638978623</v>
      </c>
      <c r="E45" s="43">
        <f t="shared" si="7"/>
        <v>0.38166339894391327</v>
      </c>
      <c r="F45" s="43">
        <f t="shared" si="7"/>
        <v>0</v>
      </c>
      <c r="G45" s="43">
        <f t="shared" si="7"/>
        <v>0</v>
      </c>
      <c r="H45" s="43">
        <f t="shared" si="7"/>
        <v>0.16666666666666666</v>
      </c>
      <c r="I45" s="43">
        <f t="shared" si="7"/>
        <v>0.3518454132560897</v>
      </c>
      <c r="J45" s="43">
        <f t="shared" si="7"/>
        <v>0</v>
      </c>
      <c r="K45" s="43">
        <f t="shared" si="7"/>
        <v>2.7173913043478284E-2</v>
      </c>
      <c r="L45" s="44">
        <f t="shared" si="7"/>
        <v>0.47329306461025045</v>
      </c>
      <c r="M45" s="17"/>
    </row>
    <row r="46" spans="1:13" ht="13">
      <c r="A46" s="73"/>
      <c r="B46" s="42" t="s">
        <v>53</v>
      </c>
      <c r="C46" s="43">
        <f t="shared" ref="C46:L46" si="8">(C12-C$36)/(C$37)</f>
        <v>0.1875</v>
      </c>
      <c r="D46" s="43">
        <f t="shared" si="8"/>
        <v>0.47594336363636364</v>
      </c>
      <c r="E46" s="43">
        <f t="shared" si="8"/>
        <v>0.8081374738306103</v>
      </c>
      <c r="F46" s="43">
        <f t="shared" si="8"/>
        <v>0.83706070287539935</v>
      </c>
      <c r="G46" s="43">
        <f t="shared" si="8"/>
        <v>-0.77964166963297321</v>
      </c>
      <c r="H46" s="43">
        <f t="shared" si="8"/>
        <v>0.23333333333333334</v>
      </c>
      <c r="I46" s="43">
        <f t="shared" si="8"/>
        <v>0.45455592395697492</v>
      </c>
      <c r="J46" s="43">
        <f t="shared" si="8"/>
        <v>0.66666666666666663</v>
      </c>
      <c r="K46" s="43">
        <f t="shared" si="8"/>
        <v>8.6956521739130432E-2</v>
      </c>
      <c r="L46" s="44">
        <f t="shared" si="8"/>
        <v>2.2000862115639195E-5</v>
      </c>
      <c r="M46" s="17"/>
    </row>
    <row r="47" spans="1:13" ht="13">
      <c r="A47" s="73"/>
      <c r="B47" s="42" t="s">
        <v>54</v>
      </c>
      <c r="C47" s="43">
        <f t="shared" ref="C47:L47" si="9">(C13-C$36)/(C$37)</f>
        <v>6.25E-2</v>
      </c>
      <c r="D47" s="43">
        <f t="shared" si="9"/>
        <v>0.44326980879864641</v>
      </c>
      <c r="E47" s="43">
        <f t="shared" si="9"/>
        <v>0.38614806957295761</v>
      </c>
      <c r="F47" s="43">
        <f t="shared" si="9"/>
        <v>0.48306709265175662</v>
      </c>
      <c r="G47" s="43">
        <f t="shared" si="9"/>
        <v>-0.70124780836561806</v>
      </c>
      <c r="H47" s="43">
        <f t="shared" si="9"/>
        <v>0.1</v>
      </c>
      <c r="I47" s="43">
        <f t="shared" si="9"/>
        <v>1.7548727881747899E-5</v>
      </c>
      <c r="J47" s="43">
        <f t="shared" si="9"/>
        <v>0.66666666666666663</v>
      </c>
      <c r="K47" s="43">
        <f t="shared" si="9"/>
        <v>9.7826086956521757E-2</v>
      </c>
      <c r="L47" s="44">
        <f t="shared" si="9"/>
        <v>0</v>
      </c>
      <c r="M47" s="17"/>
    </row>
    <row r="48" spans="1:13" ht="13">
      <c r="A48" s="73"/>
      <c r="B48" s="42" t="s">
        <v>55</v>
      </c>
      <c r="C48" s="43">
        <f t="shared" ref="C48:L48" si="10">(C14-C$36)/(C$37)</f>
        <v>0.28125</v>
      </c>
      <c r="D48" s="43">
        <f t="shared" si="10"/>
        <v>0.41812447669589298</v>
      </c>
      <c r="E48" s="43">
        <f t="shared" si="10"/>
        <v>0.36641572576505804</v>
      </c>
      <c r="F48" s="43">
        <f t="shared" si="10"/>
        <v>0.36485623003194828</v>
      </c>
      <c r="G48" s="43">
        <f t="shared" si="10"/>
        <v>-0.43384468599947923</v>
      </c>
      <c r="H48" s="43">
        <f t="shared" si="10"/>
        <v>6.6666666666666666E-2</v>
      </c>
      <c r="I48" s="43">
        <f t="shared" si="10"/>
        <v>0.28628226909438692</v>
      </c>
      <c r="J48" s="43">
        <f t="shared" si="10"/>
        <v>0</v>
      </c>
      <c r="K48" s="43">
        <f t="shared" si="10"/>
        <v>0.15217391304347824</v>
      </c>
      <c r="L48" s="44">
        <f t="shared" si="10"/>
        <v>0.39346538789217722</v>
      </c>
      <c r="M48" s="17"/>
    </row>
    <row r="49" spans="1:13" ht="13">
      <c r="A49" s="73"/>
      <c r="B49" s="42" t="s">
        <v>56</v>
      </c>
      <c r="C49" s="43">
        <f t="shared" ref="C49:L49" si="11">(C15-C$36)/(C$37)</f>
        <v>6.25E-2</v>
      </c>
      <c r="D49" s="43">
        <f t="shared" si="11"/>
        <v>0.48319290909090917</v>
      </c>
      <c r="E49" s="43">
        <f t="shared" si="11"/>
        <v>1</v>
      </c>
      <c r="F49" s="43">
        <f t="shared" si="11"/>
        <v>0.98658146964856286</v>
      </c>
      <c r="G49" s="43">
        <f t="shared" si="11"/>
        <v>-0.80776838198473722</v>
      </c>
      <c r="H49" s="43">
        <f t="shared" si="11"/>
        <v>3.3333333333333333E-2</v>
      </c>
      <c r="I49" s="43">
        <f t="shared" si="11"/>
        <v>0</v>
      </c>
      <c r="J49" s="43">
        <f t="shared" si="11"/>
        <v>0.66666666666666663</v>
      </c>
      <c r="K49" s="43">
        <f t="shared" si="11"/>
        <v>0.46195652173913049</v>
      </c>
      <c r="L49" s="44">
        <f t="shared" si="11"/>
        <v>0</v>
      </c>
      <c r="M49" s="17"/>
    </row>
    <row r="50" spans="1:13" ht="13">
      <c r="A50" s="73"/>
      <c r="B50" s="42" t="s">
        <v>57</v>
      </c>
      <c r="C50" s="43">
        <f t="shared" ref="C50:L50" si="12">(C16-C$36)/(C$37)</f>
        <v>0.28125</v>
      </c>
      <c r="D50" s="43">
        <f t="shared" si="12"/>
        <v>0.42625153314874642</v>
      </c>
      <c r="E50" s="43">
        <f t="shared" si="12"/>
        <v>0.31683287723430054</v>
      </c>
      <c r="F50" s="43">
        <f t="shared" si="12"/>
        <v>0.35079872204472901</v>
      </c>
      <c r="G50" s="43">
        <f t="shared" si="12"/>
        <v>-0.46065717560804048</v>
      </c>
      <c r="H50" s="43">
        <f t="shared" si="12"/>
        <v>3.3333333333333333E-2</v>
      </c>
      <c r="I50" s="43">
        <f t="shared" si="12"/>
        <v>0.30048796431466185</v>
      </c>
      <c r="J50" s="43">
        <f t="shared" si="12"/>
        <v>0.66666666666666663</v>
      </c>
      <c r="K50" s="43">
        <f t="shared" si="12"/>
        <v>0.23097826086956519</v>
      </c>
      <c r="L50" s="44">
        <f t="shared" si="12"/>
        <v>0</v>
      </c>
      <c r="M50" s="17"/>
    </row>
    <row r="51" spans="1:13" ht="13">
      <c r="A51" s="73"/>
      <c r="B51" s="42" t="s">
        <v>58</v>
      </c>
      <c r="C51" s="43">
        <f t="shared" ref="C51:L51" si="13">(C17-C$36)/(C$37)</f>
        <v>9.375E-2</v>
      </c>
      <c r="D51" s="43">
        <f t="shared" si="13"/>
        <v>0.46971669358560231</v>
      </c>
      <c r="E51" s="43">
        <f t="shared" si="13"/>
        <v>0.57447254065740583</v>
      </c>
      <c r="F51" s="43">
        <f t="shared" si="13"/>
        <v>0.83386581469648557</v>
      </c>
      <c r="G51" s="43">
        <f t="shared" si="13"/>
        <v>-0.62269815944387186</v>
      </c>
      <c r="H51" s="43">
        <f t="shared" si="13"/>
        <v>0.13333333333333333</v>
      </c>
      <c r="I51" s="43">
        <f t="shared" si="13"/>
        <v>0.59579137633575985</v>
      </c>
      <c r="J51" s="43">
        <f t="shared" si="13"/>
        <v>0.33333333333333331</v>
      </c>
      <c r="K51" s="43">
        <f t="shared" si="13"/>
        <v>0.10597826086956524</v>
      </c>
      <c r="L51" s="44">
        <f t="shared" si="13"/>
        <v>0</v>
      </c>
      <c r="M51" s="17"/>
    </row>
    <row r="52" spans="1:13" ht="13">
      <c r="A52" s="73"/>
      <c r="B52" s="42" t="s">
        <v>59</v>
      </c>
      <c r="C52" s="43">
        <f t="shared" ref="C52:L52" si="14">(C18-C$36)/(C$37)</f>
        <v>0.46875</v>
      </c>
      <c r="D52" s="43">
        <f t="shared" si="14"/>
        <v>0.49322114013228729</v>
      </c>
      <c r="E52" s="43">
        <f t="shared" si="14"/>
        <v>0.41831240638084383</v>
      </c>
      <c r="F52" s="43">
        <f t="shared" si="14"/>
        <v>1</v>
      </c>
      <c r="G52" s="43">
        <f t="shared" si="14"/>
        <v>-1</v>
      </c>
      <c r="H52" s="43">
        <f t="shared" si="14"/>
        <v>0.83333333333333337</v>
      </c>
      <c r="I52" s="43">
        <f t="shared" si="14"/>
        <v>1</v>
      </c>
      <c r="J52" s="43">
        <f t="shared" si="14"/>
        <v>0.33333333333333331</v>
      </c>
      <c r="K52" s="43">
        <f t="shared" si="14"/>
        <v>0.54347826086956519</v>
      </c>
      <c r="L52" s="44">
        <f t="shared" si="14"/>
        <v>0</v>
      </c>
      <c r="M52" s="17"/>
    </row>
    <row r="53" spans="1:13" ht="13">
      <c r="A53" s="73"/>
      <c r="B53" s="42" t="s">
        <v>60</v>
      </c>
      <c r="C53" s="43">
        <f t="shared" ref="C53:L53" si="15">(C19-C$36)/(C$37)</f>
        <v>3.125E-2</v>
      </c>
      <c r="D53" s="43">
        <f t="shared" si="15"/>
        <v>0.43878599015536079</v>
      </c>
      <c r="E53" s="43">
        <f t="shared" si="15"/>
        <v>0.41180255341464789</v>
      </c>
      <c r="F53" s="43">
        <f t="shared" si="15"/>
        <v>0.69648562300319494</v>
      </c>
      <c r="G53" s="43">
        <f t="shared" si="15"/>
        <v>-0.16774714806131918</v>
      </c>
      <c r="H53" s="43">
        <f t="shared" si="15"/>
        <v>0</v>
      </c>
      <c r="I53" s="43">
        <f t="shared" si="15"/>
        <v>0</v>
      </c>
      <c r="J53" s="43">
        <f t="shared" si="15"/>
        <v>1</v>
      </c>
      <c r="K53" s="43">
        <f t="shared" si="15"/>
        <v>0.33152173913043487</v>
      </c>
      <c r="L53" s="44">
        <f t="shared" si="15"/>
        <v>0</v>
      </c>
      <c r="M53" s="17"/>
    </row>
    <row r="54" spans="1:13" ht="13">
      <c r="A54" s="73"/>
      <c r="B54" s="42" t="s">
        <v>61</v>
      </c>
      <c r="C54" s="43">
        <f t="shared" ref="C54:L54" si="16">(C20-C$36)/(C$37)</f>
        <v>0.3125</v>
      </c>
      <c r="D54" s="43">
        <f t="shared" si="16"/>
        <v>0.43717353976311346</v>
      </c>
      <c r="E54" s="43">
        <f t="shared" si="16"/>
        <v>0.13679202147965178</v>
      </c>
      <c r="F54" s="43">
        <f t="shared" si="16"/>
        <v>0.31757188498402583</v>
      </c>
      <c r="G54" s="43">
        <f t="shared" si="16"/>
        <v>-0.58752620788406962</v>
      </c>
      <c r="H54" s="43">
        <f t="shared" si="16"/>
        <v>0.13333333333333333</v>
      </c>
      <c r="I54" s="43">
        <f t="shared" si="16"/>
        <v>0.60866227144152929</v>
      </c>
      <c r="J54" s="43">
        <f t="shared" si="16"/>
        <v>0</v>
      </c>
      <c r="K54" s="43">
        <f t="shared" si="16"/>
        <v>0</v>
      </c>
      <c r="L54" s="44">
        <f t="shared" si="16"/>
        <v>0.10372369044505572</v>
      </c>
      <c r="M54" s="17"/>
    </row>
    <row r="55" spans="1:13" ht="13">
      <c r="A55" s="73"/>
      <c r="B55" s="42" t="s">
        <v>62</v>
      </c>
      <c r="C55" s="43">
        <f t="shared" ref="C55:L55" si="17">(C21-C$36)/(C$37)</f>
        <v>0.71875</v>
      </c>
      <c r="D55" s="43">
        <f t="shared" si="17"/>
        <v>0.46458247638824796</v>
      </c>
      <c r="E55" s="43">
        <f t="shared" si="17"/>
        <v>0.5377310004694591</v>
      </c>
      <c r="F55" s="43">
        <f t="shared" si="17"/>
        <v>0.86517571884984079</v>
      </c>
      <c r="G55" s="43">
        <f t="shared" si="17"/>
        <v>-0.79947327092416942</v>
      </c>
      <c r="H55" s="43">
        <f t="shared" si="17"/>
        <v>3.3333333333333333E-2</v>
      </c>
      <c r="I55" s="43">
        <f t="shared" si="17"/>
        <v>0.18974671701689175</v>
      </c>
      <c r="J55" s="43">
        <f t="shared" si="17"/>
        <v>0.66666666666666663</v>
      </c>
      <c r="K55" s="43">
        <f t="shared" si="17"/>
        <v>1</v>
      </c>
      <c r="L55" s="44">
        <f t="shared" si="17"/>
        <v>1.345347072088937E-3</v>
      </c>
      <c r="M55" s="17"/>
    </row>
    <row r="56" spans="1:13" ht="13">
      <c r="A56" s="73"/>
      <c r="B56" s="42" t="s">
        <v>63</v>
      </c>
      <c r="C56" s="43">
        <f t="shared" ref="C56:L56" si="18">(C22-C$36)/(C$37)</f>
        <v>9.375E-2</v>
      </c>
      <c r="D56" s="43">
        <f t="shared" si="18"/>
        <v>0.48341803768650976</v>
      </c>
      <c r="E56" s="43">
        <f t="shared" si="18"/>
        <v>0.42122387606600531</v>
      </c>
      <c r="F56" s="43">
        <f t="shared" si="18"/>
        <v>0.95782747603833929</v>
      </c>
      <c r="G56" s="43">
        <f t="shared" si="18"/>
        <v>-0.8339342555640763</v>
      </c>
      <c r="H56" s="43">
        <f t="shared" si="18"/>
        <v>1</v>
      </c>
      <c r="I56" s="43">
        <f t="shared" si="18"/>
        <v>1.2435467295203603E-2</v>
      </c>
      <c r="J56" s="43">
        <f t="shared" si="18"/>
        <v>0.33333333333333331</v>
      </c>
      <c r="K56" s="43">
        <f t="shared" si="18"/>
        <v>0.14945652173913043</v>
      </c>
      <c r="L56" s="44">
        <f t="shared" si="18"/>
        <v>0</v>
      </c>
      <c r="M56" s="17"/>
    </row>
    <row r="57" spans="1:13" ht="13">
      <c r="A57" s="73"/>
      <c r="B57" s="42" t="s">
        <v>64</v>
      </c>
      <c r="C57" s="43">
        <f t="shared" ref="C57:L57" si="19">(C23-C$36)/(C$37)</f>
        <v>0.4375</v>
      </c>
      <c r="D57" s="43">
        <f t="shared" si="19"/>
        <v>0.45726184971542849</v>
      </c>
      <c r="E57" s="43">
        <f t="shared" si="19"/>
        <v>0.57230124811045624</v>
      </c>
      <c r="F57" s="43">
        <f t="shared" si="19"/>
        <v>0.81341853035143741</v>
      </c>
      <c r="G57" s="43">
        <f t="shared" si="19"/>
        <v>-0.91539574270479052</v>
      </c>
      <c r="H57" s="43">
        <f t="shared" si="19"/>
        <v>0.13333333333333333</v>
      </c>
      <c r="I57" s="43">
        <f t="shared" si="19"/>
        <v>0.16780971036921427</v>
      </c>
      <c r="J57" s="43">
        <f t="shared" si="19"/>
        <v>0.66666666666666663</v>
      </c>
      <c r="K57" s="43">
        <f t="shared" si="19"/>
        <v>0.36413043478260865</v>
      </c>
      <c r="L57" s="44">
        <f t="shared" si="19"/>
        <v>1.3057072237566843E-3</v>
      </c>
      <c r="M57" s="17"/>
    </row>
    <row r="58" spans="1:13" ht="13">
      <c r="A58" s="73"/>
      <c r="B58" s="42" t="s">
        <v>65</v>
      </c>
      <c r="C58" s="43">
        <f t="shared" ref="C58:L58" si="20">(C24-C$36)/(C$37)</f>
        <v>0</v>
      </c>
      <c r="D58" s="43">
        <f t="shared" si="20"/>
        <v>-0.25719120135363788</v>
      </c>
      <c r="E58" s="43">
        <f t="shared" si="20"/>
        <v>0.15192362676353613</v>
      </c>
      <c r="F58" s="43">
        <f t="shared" si="20"/>
        <v>0.90990415335463315</v>
      </c>
      <c r="G58" s="43">
        <f t="shared" si="20"/>
        <v>-0.65007659556739583</v>
      </c>
      <c r="H58" s="43">
        <f t="shared" si="20"/>
        <v>0</v>
      </c>
      <c r="I58" s="43">
        <f t="shared" si="20"/>
        <v>0</v>
      </c>
      <c r="J58" s="43">
        <f t="shared" si="20"/>
        <v>1</v>
      </c>
      <c r="K58" s="43">
        <f t="shared" si="20"/>
        <v>0.63315217391304357</v>
      </c>
      <c r="L58" s="44">
        <f t="shared" si="20"/>
        <v>0</v>
      </c>
      <c r="M58" s="17"/>
    </row>
    <row r="59" spans="1:13" ht="13">
      <c r="A59" s="73"/>
      <c r="B59" s="42" t="s">
        <v>66</v>
      </c>
      <c r="C59" s="43">
        <f t="shared" ref="C59:L59" si="21">(C25-C$36)/(C$37)</f>
        <v>0.40625</v>
      </c>
      <c r="D59" s="43">
        <f t="shared" si="21"/>
        <v>0.46980720196892783</v>
      </c>
      <c r="E59" s="43">
        <f t="shared" si="21"/>
        <v>0.15571670071554894</v>
      </c>
      <c r="F59" s="43">
        <f t="shared" si="21"/>
        <v>0.75846645367412169</v>
      </c>
      <c r="G59" s="43">
        <f t="shared" si="21"/>
        <v>-0.77399643995331768</v>
      </c>
      <c r="H59" s="43">
        <f t="shared" si="21"/>
        <v>3.3333333333333333E-2</v>
      </c>
      <c r="I59" s="43">
        <f t="shared" si="21"/>
        <v>2.7758797122447346E-2</v>
      </c>
      <c r="J59" s="43">
        <f t="shared" si="21"/>
        <v>0.66666666666666663</v>
      </c>
      <c r="K59" s="43">
        <f t="shared" si="21"/>
        <v>0.4918478260869566</v>
      </c>
      <c r="L59" s="44">
        <f t="shared" si="21"/>
        <v>5.2137280697606027E-5</v>
      </c>
      <c r="M59" s="17"/>
    </row>
    <row r="60" spans="1:13" ht="13">
      <c r="A60" s="73"/>
      <c r="B60" s="42" t="s">
        <v>67</v>
      </c>
      <c r="C60" s="43">
        <f t="shared" ref="C60:L60" si="22">(C26-C$36)/(C$37)</f>
        <v>0.21875</v>
      </c>
      <c r="D60" s="43">
        <f t="shared" si="22"/>
        <v>0.43118725580679906</v>
      </c>
      <c r="E60" s="43">
        <f t="shared" si="22"/>
        <v>0.43367834425625124</v>
      </c>
      <c r="F60" s="43">
        <f t="shared" si="22"/>
        <v>0.63386581469648595</v>
      </c>
      <c r="G60" s="43">
        <f t="shared" si="22"/>
        <v>-0.61210466111480877</v>
      </c>
      <c r="H60" s="43">
        <f t="shared" si="22"/>
        <v>0.23333333333333334</v>
      </c>
      <c r="I60" s="43">
        <f t="shared" si="22"/>
        <v>0.39191025580561278</v>
      </c>
      <c r="J60" s="43">
        <f t="shared" si="22"/>
        <v>0.33333333333333331</v>
      </c>
      <c r="K60" s="43">
        <f t="shared" si="22"/>
        <v>7.6086956521739121E-2</v>
      </c>
      <c r="L60" s="44">
        <f t="shared" si="22"/>
        <v>6.9562831547738582E-2</v>
      </c>
      <c r="M60" s="17"/>
    </row>
    <row r="61" spans="1:13" ht="13">
      <c r="A61" s="73"/>
      <c r="B61" s="42" t="s">
        <v>68</v>
      </c>
      <c r="C61" s="43">
        <f t="shared" ref="C61:L61" si="23">(C27-C$36)/(C$37)</f>
        <v>0.15625</v>
      </c>
      <c r="D61" s="43">
        <f t="shared" si="23"/>
        <v>0.44929901476695899</v>
      </c>
      <c r="E61" s="43">
        <f t="shared" si="23"/>
        <v>4.4295826697824427E-2</v>
      </c>
      <c r="F61" s="43">
        <f t="shared" si="23"/>
        <v>0.76869009584664505</v>
      </c>
      <c r="G61" s="43">
        <f t="shared" si="23"/>
        <v>-0.5608054489562192</v>
      </c>
      <c r="H61" s="43">
        <f t="shared" si="23"/>
        <v>0</v>
      </c>
      <c r="I61" s="43">
        <f t="shared" si="23"/>
        <v>0.22693466498930076</v>
      </c>
      <c r="J61" s="43">
        <f t="shared" si="23"/>
        <v>0.33333333333333331</v>
      </c>
      <c r="K61" s="43">
        <f t="shared" si="23"/>
        <v>1.630434782608697E-2</v>
      </c>
      <c r="L61" s="44">
        <f t="shared" si="23"/>
        <v>1.0509135751696115E-3</v>
      </c>
      <c r="M61" s="17"/>
    </row>
    <row r="62" spans="1:13" ht="13">
      <c r="A62" s="73"/>
      <c r="B62" s="42" t="s">
        <v>69</v>
      </c>
      <c r="C62" s="43">
        <f t="shared" ref="C62:L62" si="24">(C28-C$36)/(C$37)</f>
        <v>0.1875</v>
      </c>
      <c r="D62" s="43">
        <f t="shared" si="24"/>
        <v>0.43954314536225197</v>
      </c>
      <c r="E62" s="43">
        <f t="shared" si="24"/>
        <v>0.38244708878668848</v>
      </c>
      <c r="F62" s="43">
        <f t="shared" si="24"/>
        <v>0.70351437699680452</v>
      </c>
      <c r="G62" s="43">
        <f t="shared" si="24"/>
        <v>-0.66710045171284493</v>
      </c>
      <c r="H62" s="43">
        <f t="shared" si="24"/>
        <v>0</v>
      </c>
      <c r="I62" s="43">
        <f t="shared" si="24"/>
        <v>0.40308331148882309</v>
      </c>
      <c r="J62" s="43">
        <f t="shared" si="24"/>
        <v>0.66666666666666663</v>
      </c>
      <c r="K62" s="43">
        <f t="shared" si="24"/>
        <v>0.17119565217391305</v>
      </c>
      <c r="L62" s="44">
        <f t="shared" si="24"/>
        <v>5.3604528551798761E-5</v>
      </c>
      <c r="M62" s="17"/>
    </row>
    <row r="63" spans="1:13" ht="13">
      <c r="A63" s="73"/>
      <c r="B63" s="42" t="s">
        <v>70</v>
      </c>
      <c r="C63" s="43">
        <f t="shared" ref="C63:L63" si="25">(C29-C$36)/(C$37)</f>
        <v>0.5</v>
      </c>
      <c r="D63" s="43">
        <f t="shared" si="25"/>
        <v>0.42503932225811414</v>
      </c>
      <c r="E63" s="43">
        <f t="shared" si="25"/>
        <v>0.61940018217348303</v>
      </c>
      <c r="F63" s="43">
        <f t="shared" si="25"/>
        <v>0.20447284345047922</v>
      </c>
      <c r="G63" s="43">
        <f t="shared" si="25"/>
        <v>-0.45929718592572433</v>
      </c>
      <c r="H63" s="43">
        <f t="shared" si="25"/>
        <v>3.3333333333333333E-2</v>
      </c>
      <c r="I63" s="43">
        <f t="shared" si="25"/>
        <v>0.81294043194000098</v>
      </c>
      <c r="J63" s="43">
        <f t="shared" si="25"/>
        <v>0.33333333333333331</v>
      </c>
      <c r="K63" s="43">
        <f t="shared" si="25"/>
        <v>2.4456521739130457E-2</v>
      </c>
      <c r="L63" s="44">
        <f t="shared" si="25"/>
        <v>8.9736558642764266E-2</v>
      </c>
      <c r="M63" s="17"/>
    </row>
    <row r="64" spans="1:13" ht="13">
      <c r="A64" s="73"/>
      <c r="B64" s="42" t="s">
        <v>71</v>
      </c>
      <c r="C64" s="43">
        <f t="shared" ref="C64:L64" si="26">(C30-C$36)/(C$37)</f>
        <v>0.53125</v>
      </c>
      <c r="D64" s="43">
        <f t="shared" si="26"/>
        <v>0.44806320335333027</v>
      </c>
      <c r="E64" s="43">
        <f t="shared" si="26"/>
        <v>0.26870080785869926</v>
      </c>
      <c r="F64" s="43">
        <f t="shared" si="26"/>
        <v>0.71884984025559107</v>
      </c>
      <c r="G64" s="43">
        <f t="shared" si="26"/>
        <v>-0.80819164290634249</v>
      </c>
      <c r="H64" s="43">
        <f t="shared" si="26"/>
        <v>6.6666666666666666E-2</v>
      </c>
      <c r="I64" s="43">
        <f t="shared" si="26"/>
        <v>0.41028487069329539</v>
      </c>
      <c r="J64" s="43">
        <f t="shared" si="26"/>
        <v>0.66666666666666663</v>
      </c>
      <c r="K64" s="43">
        <f t="shared" si="26"/>
        <v>0.22010869565217397</v>
      </c>
      <c r="L64" s="44">
        <f t="shared" si="26"/>
        <v>5.6522134511092984E-5</v>
      </c>
      <c r="M64" s="17"/>
    </row>
    <row r="65" spans="1:14" ht="13">
      <c r="A65" s="73"/>
      <c r="B65" s="42" t="s">
        <v>72</v>
      </c>
      <c r="C65" s="43">
        <f t="shared" ref="C65:L65" si="27">(C31-C$36)/(C$37)</f>
        <v>0.5</v>
      </c>
      <c r="D65" s="43">
        <f t="shared" si="27"/>
        <v>0.42365430103061069</v>
      </c>
      <c r="E65" s="43">
        <f t="shared" si="27"/>
        <v>0.46614499998141312</v>
      </c>
      <c r="F65" s="43">
        <f t="shared" si="27"/>
        <v>0.48115015974440867</v>
      </c>
      <c r="G65" s="43">
        <f t="shared" si="27"/>
        <v>-0.32476141490618432</v>
      </c>
      <c r="H65" s="43">
        <f t="shared" si="27"/>
        <v>0.4</v>
      </c>
      <c r="I65" s="43">
        <f t="shared" si="27"/>
        <v>0.53137877064580419</v>
      </c>
      <c r="J65" s="43">
        <f t="shared" si="27"/>
        <v>0</v>
      </c>
      <c r="K65" s="43">
        <f t="shared" si="27"/>
        <v>0.10326086956521741</v>
      </c>
      <c r="L65" s="44">
        <f t="shared" si="27"/>
        <v>1</v>
      </c>
      <c r="M65" s="17"/>
    </row>
    <row r="66" spans="1:14" ht="13">
      <c r="A66" s="74"/>
      <c r="B66" s="45" t="s">
        <v>73</v>
      </c>
      <c r="C66" s="46">
        <f t="shared" ref="C66:L66" si="28">(C32-C$36)/(C$37)</f>
        <v>0.21875</v>
      </c>
      <c r="D66" s="46">
        <f t="shared" si="28"/>
        <v>0.45826607091216737</v>
      </c>
      <c r="E66" s="46">
        <f t="shared" si="28"/>
        <v>0.62670007795593374</v>
      </c>
      <c r="F66" s="46">
        <f t="shared" si="28"/>
        <v>0.8504792332268365</v>
      </c>
      <c r="G66" s="46">
        <f t="shared" si="28"/>
        <v>-0.87906647172173802</v>
      </c>
      <c r="H66" s="46">
        <f t="shared" si="28"/>
        <v>0.13333333333333333</v>
      </c>
      <c r="I66" s="46">
        <f t="shared" si="28"/>
        <v>0.53678158524239727</v>
      </c>
      <c r="J66" s="46">
        <f t="shared" si="28"/>
        <v>0.66666666666666663</v>
      </c>
      <c r="K66" s="46">
        <f t="shared" si="28"/>
        <v>0.16032608695652173</v>
      </c>
      <c r="L66" s="47">
        <f t="shared" si="28"/>
        <v>5.9748469372380379E-4</v>
      </c>
      <c r="M66" s="17"/>
    </row>
    <row r="67" spans="1:14" ht="13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</row>
    <row r="68" spans="1:14" ht="70">
      <c r="B68" s="17"/>
      <c r="C68" s="48" t="s">
        <v>3</v>
      </c>
      <c r="D68" s="15" t="s">
        <v>37</v>
      </c>
      <c r="E68" s="15" t="s">
        <v>80</v>
      </c>
      <c r="F68" s="15" t="s">
        <v>39</v>
      </c>
      <c r="G68" s="15" t="s">
        <v>40</v>
      </c>
      <c r="H68" s="15" t="s">
        <v>41</v>
      </c>
      <c r="I68" s="15" t="s">
        <v>42</v>
      </c>
      <c r="J68" s="15" t="s">
        <v>43</v>
      </c>
      <c r="K68" s="15" t="s">
        <v>44</v>
      </c>
      <c r="L68" s="16" t="s">
        <v>45</v>
      </c>
      <c r="M68" s="17"/>
    </row>
    <row r="69" spans="1:14" ht="13">
      <c r="B69" s="49" t="s">
        <v>81</v>
      </c>
      <c r="C69" s="20"/>
      <c r="D69" s="20"/>
      <c r="E69" s="20"/>
      <c r="F69" s="20"/>
      <c r="G69" s="20"/>
      <c r="H69" s="20"/>
      <c r="I69" s="20"/>
      <c r="J69" s="20"/>
      <c r="K69" s="20"/>
      <c r="L69" s="22"/>
      <c r="M69" s="17"/>
    </row>
    <row r="70" spans="1:14" ht="13">
      <c r="B70" s="33" t="s">
        <v>82</v>
      </c>
      <c r="C70" s="43" t="e">
        <f t="shared" ref="C70:L70" si="29">C37/$C$37*1/C69*100</f>
        <v>#DIV/0!</v>
      </c>
      <c r="D70" s="43" t="e">
        <f t="shared" si="29"/>
        <v>#DIV/0!</v>
      </c>
      <c r="E70" s="43" t="e">
        <f t="shared" si="29"/>
        <v>#DIV/0!</v>
      </c>
      <c r="F70" s="43" t="e">
        <f t="shared" si="29"/>
        <v>#DIV/0!</v>
      </c>
      <c r="G70" s="43" t="e">
        <f t="shared" si="29"/>
        <v>#DIV/0!</v>
      </c>
      <c r="H70" s="43" t="e">
        <f t="shared" si="29"/>
        <v>#DIV/0!</v>
      </c>
      <c r="I70" s="43" t="e">
        <f t="shared" si="29"/>
        <v>#DIV/0!</v>
      </c>
      <c r="J70" s="43" t="e">
        <f t="shared" si="29"/>
        <v>#DIV/0!</v>
      </c>
      <c r="K70" s="43" t="e">
        <f t="shared" si="29"/>
        <v>#DIV/0!</v>
      </c>
      <c r="L70" s="44" t="e">
        <f t="shared" si="29"/>
        <v>#DIV/0!</v>
      </c>
      <c r="M70" s="17"/>
    </row>
    <row r="71" spans="1:14" ht="13">
      <c r="B71" s="39" t="s">
        <v>83</v>
      </c>
      <c r="C71" s="46" t="e">
        <f t="shared" ref="C71:L71" si="30">C70/SUM($C$70:$L$70)</f>
        <v>#DIV/0!</v>
      </c>
      <c r="D71" s="46" t="e">
        <f t="shared" si="30"/>
        <v>#DIV/0!</v>
      </c>
      <c r="E71" s="46" t="e">
        <f t="shared" si="30"/>
        <v>#DIV/0!</v>
      </c>
      <c r="F71" s="46" t="e">
        <f t="shared" si="30"/>
        <v>#DIV/0!</v>
      </c>
      <c r="G71" s="46" t="e">
        <f t="shared" si="30"/>
        <v>#DIV/0!</v>
      </c>
      <c r="H71" s="46" t="e">
        <f t="shared" si="30"/>
        <v>#DIV/0!</v>
      </c>
      <c r="I71" s="46" t="e">
        <f t="shared" si="30"/>
        <v>#DIV/0!</v>
      </c>
      <c r="J71" s="46" t="e">
        <f t="shared" si="30"/>
        <v>#DIV/0!</v>
      </c>
      <c r="K71" s="46" t="e">
        <f t="shared" si="30"/>
        <v>#DIV/0!</v>
      </c>
      <c r="L71" s="46" t="e">
        <f t="shared" si="30"/>
        <v>#DIV/0!</v>
      </c>
      <c r="M71" s="17"/>
    </row>
    <row r="72" spans="1:14" ht="13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</row>
    <row r="73" spans="1:14" ht="70">
      <c r="B73" s="49" t="s">
        <v>84</v>
      </c>
      <c r="C73" s="15" t="s">
        <v>3</v>
      </c>
      <c r="D73" s="15" t="s">
        <v>37</v>
      </c>
      <c r="E73" s="15" t="s">
        <v>80</v>
      </c>
      <c r="F73" s="15" t="s">
        <v>39</v>
      </c>
      <c r="G73" s="15" t="s">
        <v>40</v>
      </c>
      <c r="H73" s="15" t="s">
        <v>41</v>
      </c>
      <c r="I73" s="15" t="s">
        <v>42</v>
      </c>
      <c r="J73" s="15" t="s">
        <v>43</v>
      </c>
      <c r="K73" s="15" t="s">
        <v>44</v>
      </c>
      <c r="L73" s="16" t="s">
        <v>45</v>
      </c>
      <c r="M73" s="14" t="s">
        <v>85</v>
      </c>
      <c r="N73" s="50" t="s">
        <v>86</v>
      </c>
    </row>
    <row r="74" spans="1:14" ht="13">
      <c r="A74" s="76" t="s">
        <v>47</v>
      </c>
      <c r="B74" s="51" t="s">
        <v>48</v>
      </c>
      <c r="C74" s="43" t="e">
        <f t="shared" ref="C74:L74" si="31">(C$71)*(C41-C$36)/(C$37)</f>
        <v>#DIV/0!</v>
      </c>
      <c r="D74" s="43" t="e">
        <f t="shared" si="31"/>
        <v>#DIV/0!</v>
      </c>
      <c r="E74" s="43" t="e">
        <f t="shared" si="31"/>
        <v>#DIV/0!</v>
      </c>
      <c r="F74" s="43" t="e">
        <f t="shared" si="31"/>
        <v>#DIV/0!</v>
      </c>
      <c r="G74" s="43" t="e">
        <f t="shared" si="31"/>
        <v>#DIV/0!</v>
      </c>
      <c r="H74" s="43" t="e">
        <f t="shared" si="31"/>
        <v>#DIV/0!</v>
      </c>
      <c r="I74" s="43" t="e">
        <f t="shared" si="31"/>
        <v>#DIV/0!</v>
      </c>
      <c r="J74" s="43" t="e">
        <f t="shared" si="31"/>
        <v>#DIV/0!</v>
      </c>
      <c r="K74" s="43" t="e">
        <f t="shared" si="31"/>
        <v>#DIV/0!</v>
      </c>
      <c r="L74" s="43" t="e">
        <f t="shared" si="31"/>
        <v>#DIV/0!</v>
      </c>
      <c r="M74" s="52" t="e">
        <f t="shared" ref="M74:M99" si="32">SUM(C74:L74)</f>
        <v>#DIV/0!</v>
      </c>
      <c r="N74" s="53" t="e">
        <f t="shared" ref="N74:N99" si="33">RANK(M74,$M$74:$M$99)</f>
        <v>#DIV/0!</v>
      </c>
    </row>
    <row r="75" spans="1:14" ht="13">
      <c r="A75" s="73"/>
      <c r="B75" s="51" t="s">
        <v>49</v>
      </c>
      <c r="C75" s="43" t="e">
        <f t="shared" ref="C75:L75" si="34">(C$71)*(C42-C$36)/(C$37)</f>
        <v>#DIV/0!</v>
      </c>
      <c r="D75" s="43" t="e">
        <f t="shared" si="34"/>
        <v>#DIV/0!</v>
      </c>
      <c r="E75" s="43" t="e">
        <f t="shared" si="34"/>
        <v>#DIV/0!</v>
      </c>
      <c r="F75" s="43" t="e">
        <f t="shared" si="34"/>
        <v>#DIV/0!</v>
      </c>
      <c r="G75" s="43" t="e">
        <f t="shared" si="34"/>
        <v>#DIV/0!</v>
      </c>
      <c r="H75" s="43" t="e">
        <f t="shared" si="34"/>
        <v>#DIV/0!</v>
      </c>
      <c r="I75" s="43" t="e">
        <f t="shared" si="34"/>
        <v>#DIV/0!</v>
      </c>
      <c r="J75" s="43" t="e">
        <f t="shared" si="34"/>
        <v>#DIV/0!</v>
      </c>
      <c r="K75" s="43" t="e">
        <f t="shared" si="34"/>
        <v>#DIV/0!</v>
      </c>
      <c r="L75" s="43" t="e">
        <f t="shared" si="34"/>
        <v>#DIV/0!</v>
      </c>
      <c r="M75" s="52" t="e">
        <f t="shared" si="32"/>
        <v>#DIV/0!</v>
      </c>
      <c r="N75" s="53" t="e">
        <f t="shared" si="33"/>
        <v>#DIV/0!</v>
      </c>
    </row>
    <row r="76" spans="1:14" ht="13">
      <c r="A76" s="73"/>
      <c r="B76" s="51" t="s">
        <v>50</v>
      </c>
      <c r="C76" s="43" t="e">
        <f t="shared" ref="C76:L76" si="35">(C$71)*(C43-C$36)/(C$37)</f>
        <v>#DIV/0!</v>
      </c>
      <c r="D76" s="43" t="e">
        <f t="shared" si="35"/>
        <v>#DIV/0!</v>
      </c>
      <c r="E76" s="43" t="e">
        <f t="shared" si="35"/>
        <v>#DIV/0!</v>
      </c>
      <c r="F76" s="43" t="e">
        <f t="shared" si="35"/>
        <v>#DIV/0!</v>
      </c>
      <c r="G76" s="43" t="e">
        <f t="shared" si="35"/>
        <v>#DIV/0!</v>
      </c>
      <c r="H76" s="43" t="e">
        <f t="shared" si="35"/>
        <v>#DIV/0!</v>
      </c>
      <c r="I76" s="43" t="e">
        <f t="shared" si="35"/>
        <v>#DIV/0!</v>
      </c>
      <c r="J76" s="43" t="e">
        <f t="shared" si="35"/>
        <v>#DIV/0!</v>
      </c>
      <c r="K76" s="43" t="e">
        <f t="shared" si="35"/>
        <v>#DIV/0!</v>
      </c>
      <c r="L76" s="43" t="e">
        <f t="shared" si="35"/>
        <v>#DIV/0!</v>
      </c>
      <c r="M76" s="52" t="e">
        <f t="shared" si="32"/>
        <v>#DIV/0!</v>
      </c>
      <c r="N76" s="53" t="e">
        <f t="shared" si="33"/>
        <v>#DIV/0!</v>
      </c>
    </row>
    <row r="77" spans="1:14" ht="13">
      <c r="A77" s="73"/>
      <c r="B77" s="51" t="s">
        <v>51</v>
      </c>
      <c r="C77" s="43" t="e">
        <f t="shared" ref="C77:L77" si="36">(C$71)*(C44-C$36)/(C$37)</f>
        <v>#DIV/0!</v>
      </c>
      <c r="D77" s="43" t="e">
        <f t="shared" si="36"/>
        <v>#DIV/0!</v>
      </c>
      <c r="E77" s="43" t="e">
        <f t="shared" si="36"/>
        <v>#DIV/0!</v>
      </c>
      <c r="F77" s="43" t="e">
        <f t="shared" si="36"/>
        <v>#DIV/0!</v>
      </c>
      <c r="G77" s="43" t="e">
        <f t="shared" si="36"/>
        <v>#DIV/0!</v>
      </c>
      <c r="H77" s="43" t="e">
        <f t="shared" si="36"/>
        <v>#DIV/0!</v>
      </c>
      <c r="I77" s="43" t="e">
        <f t="shared" si="36"/>
        <v>#DIV/0!</v>
      </c>
      <c r="J77" s="43" t="e">
        <f t="shared" si="36"/>
        <v>#DIV/0!</v>
      </c>
      <c r="K77" s="43" t="e">
        <f t="shared" si="36"/>
        <v>#DIV/0!</v>
      </c>
      <c r="L77" s="43" t="e">
        <f t="shared" si="36"/>
        <v>#DIV/0!</v>
      </c>
      <c r="M77" s="52" t="e">
        <f t="shared" si="32"/>
        <v>#DIV/0!</v>
      </c>
      <c r="N77" s="53" t="e">
        <f t="shared" si="33"/>
        <v>#DIV/0!</v>
      </c>
    </row>
    <row r="78" spans="1:14" ht="13">
      <c r="A78" s="73"/>
      <c r="B78" s="51" t="s">
        <v>52</v>
      </c>
      <c r="C78" s="43" t="e">
        <f t="shared" ref="C78:L78" si="37">(C$71)*(C45-C$36)/(C$37)</f>
        <v>#DIV/0!</v>
      </c>
      <c r="D78" s="43" t="e">
        <f t="shared" si="37"/>
        <v>#DIV/0!</v>
      </c>
      <c r="E78" s="43" t="e">
        <f t="shared" si="37"/>
        <v>#DIV/0!</v>
      </c>
      <c r="F78" s="43" t="e">
        <f t="shared" si="37"/>
        <v>#DIV/0!</v>
      </c>
      <c r="G78" s="43" t="e">
        <f t="shared" si="37"/>
        <v>#DIV/0!</v>
      </c>
      <c r="H78" s="43" t="e">
        <f t="shared" si="37"/>
        <v>#DIV/0!</v>
      </c>
      <c r="I78" s="43" t="e">
        <f t="shared" si="37"/>
        <v>#DIV/0!</v>
      </c>
      <c r="J78" s="43" t="e">
        <f t="shared" si="37"/>
        <v>#DIV/0!</v>
      </c>
      <c r="K78" s="43" t="e">
        <f t="shared" si="37"/>
        <v>#DIV/0!</v>
      </c>
      <c r="L78" s="43" t="e">
        <f t="shared" si="37"/>
        <v>#DIV/0!</v>
      </c>
      <c r="M78" s="52" t="e">
        <f t="shared" si="32"/>
        <v>#DIV/0!</v>
      </c>
      <c r="N78" s="53" t="e">
        <f t="shared" si="33"/>
        <v>#DIV/0!</v>
      </c>
    </row>
    <row r="79" spans="1:14" ht="13">
      <c r="A79" s="73"/>
      <c r="B79" s="51" t="s">
        <v>53</v>
      </c>
      <c r="C79" s="43" t="e">
        <f t="shared" ref="C79:L79" si="38">(C$71)*(C46-C$36)/(C$37)</f>
        <v>#DIV/0!</v>
      </c>
      <c r="D79" s="43" t="e">
        <f t="shared" si="38"/>
        <v>#DIV/0!</v>
      </c>
      <c r="E79" s="43" t="e">
        <f t="shared" si="38"/>
        <v>#DIV/0!</v>
      </c>
      <c r="F79" s="43" t="e">
        <f t="shared" si="38"/>
        <v>#DIV/0!</v>
      </c>
      <c r="G79" s="43" t="e">
        <f t="shared" si="38"/>
        <v>#DIV/0!</v>
      </c>
      <c r="H79" s="43" t="e">
        <f t="shared" si="38"/>
        <v>#DIV/0!</v>
      </c>
      <c r="I79" s="43" t="e">
        <f t="shared" si="38"/>
        <v>#DIV/0!</v>
      </c>
      <c r="J79" s="43" t="e">
        <f t="shared" si="38"/>
        <v>#DIV/0!</v>
      </c>
      <c r="K79" s="43" t="e">
        <f t="shared" si="38"/>
        <v>#DIV/0!</v>
      </c>
      <c r="L79" s="43" t="e">
        <f t="shared" si="38"/>
        <v>#DIV/0!</v>
      </c>
      <c r="M79" s="52" t="e">
        <f t="shared" si="32"/>
        <v>#DIV/0!</v>
      </c>
      <c r="N79" s="53" t="e">
        <f t="shared" si="33"/>
        <v>#DIV/0!</v>
      </c>
    </row>
    <row r="80" spans="1:14" ht="13">
      <c r="A80" s="73"/>
      <c r="B80" s="51" t="s">
        <v>54</v>
      </c>
      <c r="C80" s="43" t="e">
        <f t="shared" ref="C80:L80" si="39">(C$71)*(C47-C$36)/(C$37)</f>
        <v>#DIV/0!</v>
      </c>
      <c r="D80" s="43" t="e">
        <f t="shared" si="39"/>
        <v>#DIV/0!</v>
      </c>
      <c r="E80" s="43" t="e">
        <f t="shared" si="39"/>
        <v>#DIV/0!</v>
      </c>
      <c r="F80" s="43" t="e">
        <f t="shared" si="39"/>
        <v>#DIV/0!</v>
      </c>
      <c r="G80" s="43" t="e">
        <f t="shared" si="39"/>
        <v>#DIV/0!</v>
      </c>
      <c r="H80" s="43" t="e">
        <f t="shared" si="39"/>
        <v>#DIV/0!</v>
      </c>
      <c r="I80" s="43" t="e">
        <f t="shared" si="39"/>
        <v>#DIV/0!</v>
      </c>
      <c r="J80" s="43" t="e">
        <f t="shared" si="39"/>
        <v>#DIV/0!</v>
      </c>
      <c r="K80" s="43" t="e">
        <f t="shared" si="39"/>
        <v>#DIV/0!</v>
      </c>
      <c r="L80" s="43" t="e">
        <f t="shared" si="39"/>
        <v>#DIV/0!</v>
      </c>
      <c r="M80" s="52" t="e">
        <f t="shared" si="32"/>
        <v>#DIV/0!</v>
      </c>
      <c r="N80" s="53" t="e">
        <f t="shared" si="33"/>
        <v>#DIV/0!</v>
      </c>
    </row>
    <row r="81" spans="1:14" ht="13">
      <c r="A81" s="73"/>
      <c r="B81" s="51" t="s">
        <v>55</v>
      </c>
      <c r="C81" s="43" t="e">
        <f t="shared" ref="C81:L81" si="40">(C$71)*(C48-C$36)/(C$37)</f>
        <v>#DIV/0!</v>
      </c>
      <c r="D81" s="43" t="e">
        <f t="shared" si="40"/>
        <v>#DIV/0!</v>
      </c>
      <c r="E81" s="43" t="e">
        <f t="shared" si="40"/>
        <v>#DIV/0!</v>
      </c>
      <c r="F81" s="43" t="e">
        <f t="shared" si="40"/>
        <v>#DIV/0!</v>
      </c>
      <c r="G81" s="43" t="e">
        <f t="shared" si="40"/>
        <v>#DIV/0!</v>
      </c>
      <c r="H81" s="43" t="e">
        <f t="shared" si="40"/>
        <v>#DIV/0!</v>
      </c>
      <c r="I81" s="43" t="e">
        <f t="shared" si="40"/>
        <v>#DIV/0!</v>
      </c>
      <c r="J81" s="43" t="e">
        <f t="shared" si="40"/>
        <v>#DIV/0!</v>
      </c>
      <c r="K81" s="43" t="e">
        <f t="shared" si="40"/>
        <v>#DIV/0!</v>
      </c>
      <c r="L81" s="43" t="e">
        <f t="shared" si="40"/>
        <v>#DIV/0!</v>
      </c>
      <c r="M81" s="52" t="e">
        <f t="shared" si="32"/>
        <v>#DIV/0!</v>
      </c>
      <c r="N81" s="53" t="e">
        <f t="shared" si="33"/>
        <v>#DIV/0!</v>
      </c>
    </row>
    <row r="82" spans="1:14" ht="13">
      <c r="A82" s="73"/>
      <c r="B82" s="51" t="s">
        <v>56</v>
      </c>
      <c r="C82" s="43" t="e">
        <f t="shared" ref="C82:L82" si="41">(C$71)*(C49-C$36)/(C$37)</f>
        <v>#DIV/0!</v>
      </c>
      <c r="D82" s="43" t="e">
        <f t="shared" si="41"/>
        <v>#DIV/0!</v>
      </c>
      <c r="E82" s="43" t="e">
        <f t="shared" si="41"/>
        <v>#DIV/0!</v>
      </c>
      <c r="F82" s="43" t="e">
        <f t="shared" si="41"/>
        <v>#DIV/0!</v>
      </c>
      <c r="G82" s="43" t="e">
        <f t="shared" si="41"/>
        <v>#DIV/0!</v>
      </c>
      <c r="H82" s="43" t="e">
        <f t="shared" si="41"/>
        <v>#DIV/0!</v>
      </c>
      <c r="I82" s="43" t="e">
        <f t="shared" si="41"/>
        <v>#DIV/0!</v>
      </c>
      <c r="J82" s="43" t="e">
        <f t="shared" si="41"/>
        <v>#DIV/0!</v>
      </c>
      <c r="K82" s="43" t="e">
        <f t="shared" si="41"/>
        <v>#DIV/0!</v>
      </c>
      <c r="L82" s="43" t="e">
        <f t="shared" si="41"/>
        <v>#DIV/0!</v>
      </c>
      <c r="M82" s="52" t="e">
        <f t="shared" si="32"/>
        <v>#DIV/0!</v>
      </c>
      <c r="N82" s="53" t="e">
        <f t="shared" si="33"/>
        <v>#DIV/0!</v>
      </c>
    </row>
    <row r="83" spans="1:14" ht="13">
      <c r="A83" s="73"/>
      <c r="B83" s="51" t="s">
        <v>57</v>
      </c>
      <c r="C83" s="43" t="e">
        <f t="shared" ref="C83:L83" si="42">(C$71)*(C50-C$36)/(C$37)</f>
        <v>#DIV/0!</v>
      </c>
      <c r="D83" s="43" t="e">
        <f t="shared" si="42"/>
        <v>#DIV/0!</v>
      </c>
      <c r="E83" s="43" t="e">
        <f t="shared" si="42"/>
        <v>#DIV/0!</v>
      </c>
      <c r="F83" s="43" t="e">
        <f t="shared" si="42"/>
        <v>#DIV/0!</v>
      </c>
      <c r="G83" s="43" t="e">
        <f t="shared" si="42"/>
        <v>#DIV/0!</v>
      </c>
      <c r="H83" s="43" t="e">
        <f t="shared" si="42"/>
        <v>#DIV/0!</v>
      </c>
      <c r="I83" s="43" t="e">
        <f t="shared" si="42"/>
        <v>#DIV/0!</v>
      </c>
      <c r="J83" s="43" t="e">
        <f t="shared" si="42"/>
        <v>#DIV/0!</v>
      </c>
      <c r="K83" s="43" t="e">
        <f t="shared" si="42"/>
        <v>#DIV/0!</v>
      </c>
      <c r="L83" s="43" t="e">
        <f t="shared" si="42"/>
        <v>#DIV/0!</v>
      </c>
      <c r="M83" s="52" t="e">
        <f t="shared" si="32"/>
        <v>#DIV/0!</v>
      </c>
      <c r="N83" s="53" t="e">
        <f t="shared" si="33"/>
        <v>#DIV/0!</v>
      </c>
    </row>
    <row r="84" spans="1:14" ht="13">
      <c r="A84" s="73"/>
      <c r="B84" s="51" t="s">
        <v>58</v>
      </c>
      <c r="C84" s="43" t="e">
        <f t="shared" ref="C84:L84" si="43">(C$71)*(C51-C$36)/(C$37)</f>
        <v>#DIV/0!</v>
      </c>
      <c r="D84" s="43" t="e">
        <f t="shared" si="43"/>
        <v>#DIV/0!</v>
      </c>
      <c r="E84" s="43" t="e">
        <f t="shared" si="43"/>
        <v>#DIV/0!</v>
      </c>
      <c r="F84" s="43" t="e">
        <f t="shared" si="43"/>
        <v>#DIV/0!</v>
      </c>
      <c r="G84" s="43" t="e">
        <f t="shared" si="43"/>
        <v>#DIV/0!</v>
      </c>
      <c r="H84" s="43" t="e">
        <f t="shared" si="43"/>
        <v>#DIV/0!</v>
      </c>
      <c r="I84" s="43" t="e">
        <f t="shared" si="43"/>
        <v>#DIV/0!</v>
      </c>
      <c r="J84" s="43" t="e">
        <f t="shared" si="43"/>
        <v>#DIV/0!</v>
      </c>
      <c r="K84" s="43" t="e">
        <f t="shared" si="43"/>
        <v>#DIV/0!</v>
      </c>
      <c r="L84" s="43" t="e">
        <f t="shared" si="43"/>
        <v>#DIV/0!</v>
      </c>
      <c r="M84" s="52" t="e">
        <f t="shared" si="32"/>
        <v>#DIV/0!</v>
      </c>
      <c r="N84" s="53" t="e">
        <f t="shared" si="33"/>
        <v>#DIV/0!</v>
      </c>
    </row>
    <row r="85" spans="1:14" ht="13">
      <c r="A85" s="73"/>
      <c r="B85" s="51" t="s">
        <v>59</v>
      </c>
      <c r="C85" s="43" t="e">
        <f t="shared" ref="C85:L85" si="44">(C$71)*(C52-C$36)/(C$37)</f>
        <v>#DIV/0!</v>
      </c>
      <c r="D85" s="43" t="e">
        <f t="shared" si="44"/>
        <v>#DIV/0!</v>
      </c>
      <c r="E85" s="43" t="e">
        <f t="shared" si="44"/>
        <v>#DIV/0!</v>
      </c>
      <c r="F85" s="43" t="e">
        <f t="shared" si="44"/>
        <v>#DIV/0!</v>
      </c>
      <c r="G85" s="43" t="e">
        <f t="shared" si="44"/>
        <v>#DIV/0!</v>
      </c>
      <c r="H85" s="43" t="e">
        <f t="shared" si="44"/>
        <v>#DIV/0!</v>
      </c>
      <c r="I85" s="43" t="e">
        <f t="shared" si="44"/>
        <v>#DIV/0!</v>
      </c>
      <c r="J85" s="43" t="e">
        <f t="shared" si="44"/>
        <v>#DIV/0!</v>
      </c>
      <c r="K85" s="43" t="e">
        <f t="shared" si="44"/>
        <v>#DIV/0!</v>
      </c>
      <c r="L85" s="43" t="e">
        <f t="shared" si="44"/>
        <v>#DIV/0!</v>
      </c>
      <c r="M85" s="52" t="e">
        <f t="shared" si="32"/>
        <v>#DIV/0!</v>
      </c>
      <c r="N85" s="53" t="e">
        <f t="shared" si="33"/>
        <v>#DIV/0!</v>
      </c>
    </row>
    <row r="86" spans="1:14" ht="13">
      <c r="A86" s="73"/>
      <c r="B86" s="51" t="s">
        <v>60</v>
      </c>
      <c r="C86" s="43" t="e">
        <f t="shared" ref="C86:L86" si="45">(C$71)*(C53-C$36)/(C$37)</f>
        <v>#DIV/0!</v>
      </c>
      <c r="D86" s="43" t="e">
        <f t="shared" si="45"/>
        <v>#DIV/0!</v>
      </c>
      <c r="E86" s="43" t="e">
        <f t="shared" si="45"/>
        <v>#DIV/0!</v>
      </c>
      <c r="F86" s="43" t="e">
        <f t="shared" si="45"/>
        <v>#DIV/0!</v>
      </c>
      <c r="G86" s="43" t="e">
        <f t="shared" si="45"/>
        <v>#DIV/0!</v>
      </c>
      <c r="H86" s="43" t="e">
        <f t="shared" si="45"/>
        <v>#DIV/0!</v>
      </c>
      <c r="I86" s="43" t="e">
        <f t="shared" si="45"/>
        <v>#DIV/0!</v>
      </c>
      <c r="J86" s="43" t="e">
        <f t="shared" si="45"/>
        <v>#DIV/0!</v>
      </c>
      <c r="K86" s="43" t="e">
        <f t="shared" si="45"/>
        <v>#DIV/0!</v>
      </c>
      <c r="L86" s="43" t="e">
        <f t="shared" si="45"/>
        <v>#DIV/0!</v>
      </c>
      <c r="M86" s="52" t="e">
        <f t="shared" si="32"/>
        <v>#DIV/0!</v>
      </c>
      <c r="N86" s="53" t="e">
        <f t="shared" si="33"/>
        <v>#DIV/0!</v>
      </c>
    </row>
    <row r="87" spans="1:14" ht="13">
      <c r="A87" s="73"/>
      <c r="B87" s="51" t="s">
        <v>61</v>
      </c>
      <c r="C87" s="43" t="e">
        <f t="shared" ref="C87:L87" si="46">(C$71)*(C54-C$36)/(C$37)</f>
        <v>#DIV/0!</v>
      </c>
      <c r="D87" s="43" t="e">
        <f t="shared" si="46"/>
        <v>#DIV/0!</v>
      </c>
      <c r="E87" s="43" t="e">
        <f t="shared" si="46"/>
        <v>#DIV/0!</v>
      </c>
      <c r="F87" s="43" t="e">
        <f t="shared" si="46"/>
        <v>#DIV/0!</v>
      </c>
      <c r="G87" s="43" t="e">
        <f t="shared" si="46"/>
        <v>#DIV/0!</v>
      </c>
      <c r="H87" s="43" t="e">
        <f t="shared" si="46"/>
        <v>#DIV/0!</v>
      </c>
      <c r="I87" s="43" t="e">
        <f t="shared" si="46"/>
        <v>#DIV/0!</v>
      </c>
      <c r="J87" s="43" t="e">
        <f t="shared" si="46"/>
        <v>#DIV/0!</v>
      </c>
      <c r="K87" s="43" t="e">
        <f t="shared" si="46"/>
        <v>#DIV/0!</v>
      </c>
      <c r="L87" s="43" t="e">
        <f t="shared" si="46"/>
        <v>#DIV/0!</v>
      </c>
      <c r="M87" s="52" t="e">
        <f t="shared" si="32"/>
        <v>#DIV/0!</v>
      </c>
      <c r="N87" s="53" t="e">
        <f t="shared" si="33"/>
        <v>#DIV/0!</v>
      </c>
    </row>
    <row r="88" spans="1:14" ht="13">
      <c r="A88" s="73"/>
      <c r="B88" s="51" t="s">
        <v>62</v>
      </c>
      <c r="C88" s="43" t="e">
        <f t="shared" ref="C88:L88" si="47">(C$71)*(C55-C$36)/(C$37)</f>
        <v>#DIV/0!</v>
      </c>
      <c r="D88" s="43" t="e">
        <f t="shared" si="47"/>
        <v>#DIV/0!</v>
      </c>
      <c r="E88" s="43" t="e">
        <f t="shared" si="47"/>
        <v>#DIV/0!</v>
      </c>
      <c r="F88" s="43" t="e">
        <f t="shared" si="47"/>
        <v>#DIV/0!</v>
      </c>
      <c r="G88" s="43" t="e">
        <f t="shared" si="47"/>
        <v>#DIV/0!</v>
      </c>
      <c r="H88" s="43" t="e">
        <f t="shared" si="47"/>
        <v>#DIV/0!</v>
      </c>
      <c r="I88" s="43" t="e">
        <f t="shared" si="47"/>
        <v>#DIV/0!</v>
      </c>
      <c r="J88" s="43" t="e">
        <f t="shared" si="47"/>
        <v>#DIV/0!</v>
      </c>
      <c r="K88" s="43" t="e">
        <f t="shared" si="47"/>
        <v>#DIV/0!</v>
      </c>
      <c r="L88" s="43" t="e">
        <f t="shared" si="47"/>
        <v>#DIV/0!</v>
      </c>
      <c r="M88" s="52" t="e">
        <f t="shared" si="32"/>
        <v>#DIV/0!</v>
      </c>
      <c r="N88" s="53" t="e">
        <f t="shared" si="33"/>
        <v>#DIV/0!</v>
      </c>
    </row>
    <row r="89" spans="1:14" ht="13">
      <c r="A89" s="73"/>
      <c r="B89" s="51" t="s">
        <v>63</v>
      </c>
      <c r="C89" s="43" t="e">
        <f t="shared" ref="C89:L89" si="48">(C$71)*(C56-C$36)/(C$37)</f>
        <v>#DIV/0!</v>
      </c>
      <c r="D89" s="43" t="e">
        <f t="shared" si="48"/>
        <v>#DIV/0!</v>
      </c>
      <c r="E89" s="43" t="e">
        <f t="shared" si="48"/>
        <v>#DIV/0!</v>
      </c>
      <c r="F89" s="43" t="e">
        <f t="shared" si="48"/>
        <v>#DIV/0!</v>
      </c>
      <c r="G89" s="43" t="e">
        <f t="shared" si="48"/>
        <v>#DIV/0!</v>
      </c>
      <c r="H89" s="43" t="e">
        <f t="shared" si="48"/>
        <v>#DIV/0!</v>
      </c>
      <c r="I89" s="43" t="e">
        <f t="shared" si="48"/>
        <v>#DIV/0!</v>
      </c>
      <c r="J89" s="43" t="e">
        <f t="shared" si="48"/>
        <v>#DIV/0!</v>
      </c>
      <c r="K89" s="43" t="e">
        <f t="shared" si="48"/>
        <v>#DIV/0!</v>
      </c>
      <c r="L89" s="43" t="e">
        <f t="shared" si="48"/>
        <v>#DIV/0!</v>
      </c>
      <c r="M89" s="52" t="e">
        <f t="shared" si="32"/>
        <v>#DIV/0!</v>
      </c>
      <c r="N89" s="53" t="e">
        <f t="shared" si="33"/>
        <v>#DIV/0!</v>
      </c>
    </row>
    <row r="90" spans="1:14" ht="13">
      <c r="A90" s="73"/>
      <c r="B90" s="51" t="s">
        <v>64</v>
      </c>
      <c r="C90" s="43" t="e">
        <f t="shared" ref="C90:L90" si="49">(C$71)*(C57-C$36)/(C$37)</f>
        <v>#DIV/0!</v>
      </c>
      <c r="D90" s="43" t="e">
        <f t="shared" si="49"/>
        <v>#DIV/0!</v>
      </c>
      <c r="E90" s="43" t="e">
        <f t="shared" si="49"/>
        <v>#DIV/0!</v>
      </c>
      <c r="F90" s="43" t="e">
        <f t="shared" si="49"/>
        <v>#DIV/0!</v>
      </c>
      <c r="G90" s="43" t="e">
        <f t="shared" si="49"/>
        <v>#DIV/0!</v>
      </c>
      <c r="H90" s="43" t="e">
        <f t="shared" si="49"/>
        <v>#DIV/0!</v>
      </c>
      <c r="I90" s="43" t="e">
        <f t="shared" si="49"/>
        <v>#DIV/0!</v>
      </c>
      <c r="J90" s="43" t="e">
        <f t="shared" si="49"/>
        <v>#DIV/0!</v>
      </c>
      <c r="K90" s="43" t="e">
        <f t="shared" si="49"/>
        <v>#DIV/0!</v>
      </c>
      <c r="L90" s="43" t="e">
        <f t="shared" si="49"/>
        <v>#DIV/0!</v>
      </c>
      <c r="M90" s="52" t="e">
        <f t="shared" si="32"/>
        <v>#DIV/0!</v>
      </c>
      <c r="N90" s="53" t="e">
        <f t="shared" si="33"/>
        <v>#DIV/0!</v>
      </c>
    </row>
    <row r="91" spans="1:14" ht="13">
      <c r="A91" s="73"/>
      <c r="B91" s="51" t="s">
        <v>65</v>
      </c>
      <c r="C91" s="43" t="e">
        <f t="shared" ref="C91:L91" si="50">(C$71)*(C58-C$36)/(C$37)</f>
        <v>#DIV/0!</v>
      </c>
      <c r="D91" s="43" t="e">
        <f t="shared" si="50"/>
        <v>#DIV/0!</v>
      </c>
      <c r="E91" s="43" t="e">
        <f t="shared" si="50"/>
        <v>#DIV/0!</v>
      </c>
      <c r="F91" s="43" t="e">
        <f t="shared" si="50"/>
        <v>#DIV/0!</v>
      </c>
      <c r="G91" s="43" t="e">
        <f t="shared" si="50"/>
        <v>#DIV/0!</v>
      </c>
      <c r="H91" s="43" t="e">
        <f t="shared" si="50"/>
        <v>#DIV/0!</v>
      </c>
      <c r="I91" s="43" t="e">
        <f t="shared" si="50"/>
        <v>#DIV/0!</v>
      </c>
      <c r="J91" s="43" t="e">
        <f t="shared" si="50"/>
        <v>#DIV/0!</v>
      </c>
      <c r="K91" s="43" t="e">
        <f t="shared" si="50"/>
        <v>#DIV/0!</v>
      </c>
      <c r="L91" s="43" t="e">
        <f t="shared" si="50"/>
        <v>#DIV/0!</v>
      </c>
      <c r="M91" s="52" t="e">
        <f t="shared" si="32"/>
        <v>#DIV/0!</v>
      </c>
      <c r="N91" s="53" t="e">
        <f t="shared" si="33"/>
        <v>#DIV/0!</v>
      </c>
    </row>
    <row r="92" spans="1:14" ht="13">
      <c r="A92" s="73"/>
      <c r="B92" s="51" t="s">
        <v>66</v>
      </c>
      <c r="C92" s="43" t="e">
        <f t="shared" ref="C92:L92" si="51">(C$71)*(C59-C$36)/(C$37)</f>
        <v>#DIV/0!</v>
      </c>
      <c r="D92" s="43" t="e">
        <f t="shared" si="51"/>
        <v>#DIV/0!</v>
      </c>
      <c r="E92" s="43" t="e">
        <f t="shared" si="51"/>
        <v>#DIV/0!</v>
      </c>
      <c r="F92" s="43" t="e">
        <f t="shared" si="51"/>
        <v>#DIV/0!</v>
      </c>
      <c r="G92" s="43" t="e">
        <f t="shared" si="51"/>
        <v>#DIV/0!</v>
      </c>
      <c r="H92" s="43" t="e">
        <f t="shared" si="51"/>
        <v>#DIV/0!</v>
      </c>
      <c r="I92" s="43" t="e">
        <f t="shared" si="51"/>
        <v>#DIV/0!</v>
      </c>
      <c r="J92" s="43" t="e">
        <f t="shared" si="51"/>
        <v>#DIV/0!</v>
      </c>
      <c r="K92" s="43" t="e">
        <f t="shared" si="51"/>
        <v>#DIV/0!</v>
      </c>
      <c r="L92" s="43" t="e">
        <f t="shared" si="51"/>
        <v>#DIV/0!</v>
      </c>
      <c r="M92" s="52" t="e">
        <f t="shared" si="32"/>
        <v>#DIV/0!</v>
      </c>
      <c r="N92" s="53" t="e">
        <f t="shared" si="33"/>
        <v>#DIV/0!</v>
      </c>
    </row>
    <row r="93" spans="1:14" ht="13">
      <c r="A93" s="73"/>
      <c r="B93" s="51" t="s">
        <v>67</v>
      </c>
      <c r="C93" s="43" t="e">
        <f t="shared" ref="C93:L93" si="52">(C$71)*(C60-C$36)/(C$37)</f>
        <v>#DIV/0!</v>
      </c>
      <c r="D93" s="43" t="e">
        <f t="shared" si="52"/>
        <v>#DIV/0!</v>
      </c>
      <c r="E93" s="43" t="e">
        <f t="shared" si="52"/>
        <v>#DIV/0!</v>
      </c>
      <c r="F93" s="43" t="e">
        <f t="shared" si="52"/>
        <v>#DIV/0!</v>
      </c>
      <c r="G93" s="43" t="e">
        <f t="shared" si="52"/>
        <v>#DIV/0!</v>
      </c>
      <c r="H93" s="43" t="e">
        <f t="shared" si="52"/>
        <v>#DIV/0!</v>
      </c>
      <c r="I93" s="43" t="e">
        <f t="shared" si="52"/>
        <v>#DIV/0!</v>
      </c>
      <c r="J93" s="43" t="e">
        <f t="shared" si="52"/>
        <v>#DIV/0!</v>
      </c>
      <c r="K93" s="43" t="e">
        <f t="shared" si="52"/>
        <v>#DIV/0!</v>
      </c>
      <c r="L93" s="43" t="e">
        <f t="shared" si="52"/>
        <v>#DIV/0!</v>
      </c>
      <c r="M93" s="52" t="e">
        <f t="shared" si="32"/>
        <v>#DIV/0!</v>
      </c>
      <c r="N93" s="53" t="e">
        <f t="shared" si="33"/>
        <v>#DIV/0!</v>
      </c>
    </row>
    <row r="94" spans="1:14" ht="13">
      <c r="A94" s="73"/>
      <c r="B94" s="51" t="s">
        <v>68</v>
      </c>
      <c r="C94" s="43" t="e">
        <f t="shared" ref="C94:L94" si="53">(C$71)*(C61-C$36)/(C$37)</f>
        <v>#DIV/0!</v>
      </c>
      <c r="D94" s="43" t="e">
        <f t="shared" si="53"/>
        <v>#DIV/0!</v>
      </c>
      <c r="E94" s="43" t="e">
        <f t="shared" si="53"/>
        <v>#DIV/0!</v>
      </c>
      <c r="F94" s="43" t="e">
        <f t="shared" si="53"/>
        <v>#DIV/0!</v>
      </c>
      <c r="G94" s="43" t="e">
        <f t="shared" si="53"/>
        <v>#DIV/0!</v>
      </c>
      <c r="H94" s="43" t="e">
        <f t="shared" si="53"/>
        <v>#DIV/0!</v>
      </c>
      <c r="I94" s="43" t="e">
        <f t="shared" si="53"/>
        <v>#DIV/0!</v>
      </c>
      <c r="J94" s="43" t="e">
        <f t="shared" si="53"/>
        <v>#DIV/0!</v>
      </c>
      <c r="K94" s="43" t="e">
        <f t="shared" si="53"/>
        <v>#DIV/0!</v>
      </c>
      <c r="L94" s="43" t="e">
        <f t="shared" si="53"/>
        <v>#DIV/0!</v>
      </c>
      <c r="M94" s="52" t="e">
        <f t="shared" si="32"/>
        <v>#DIV/0!</v>
      </c>
      <c r="N94" s="53" t="e">
        <f t="shared" si="33"/>
        <v>#DIV/0!</v>
      </c>
    </row>
    <row r="95" spans="1:14" ht="13">
      <c r="A95" s="73"/>
      <c r="B95" s="51" t="s">
        <v>69</v>
      </c>
      <c r="C95" s="43" t="e">
        <f t="shared" ref="C95:L95" si="54">(C$71)*(C62-C$36)/(C$37)</f>
        <v>#DIV/0!</v>
      </c>
      <c r="D95" s="43" t="e">
        <f t="shared" si="54"/>
        <v>#DIV/0!</v>
      </c>
      <c r="E95" s="43" t="e">
        <f t="shared" si="54"/>
        <v>#DIV/0!</v>
      </c>
      <c r="F95" s="43" t="e">
        <f t="shared" si="54"/>
        <v>#DIV/0!</v>
      </c>
      <c r="G95" s="43" t="e">
        <f t="shared" si="54"/>
        <v>#DIV/0!</v>
      </c>
      <c r="H95" s="43" t="e">
        <f t="shared" si="54"/>
        <v>#DIV/0!</v>
      </c>
      <c r="I95" s="43" t="e">
        <f t="shared" si="54"/>
        <v>#DIV/0!</v>
      </c>
      <c r="J95" s="43" t="e">
        <f t="shared" si="54"/>
        <v>#DIV/0!</v>
      </c>
      <c r="K95" s="43" t="e">
        <f t="shared" si="54"/>
        <v>#DIV/0!</v>
      </c>
      <c r="L95" s="43" t="e">
        <f t="shared" si="54"/>
        <v>#DIV/0!</v>
      </c>
      <c r="M95" s="52" t="e">
        <f t="shared" si="32"/>
        <v>#DIV/0!</v>
      </c>
      <c r="N95" s="53" t="e">
        <f t="shared" si="33"/>
        <v>#DIV/0!</v>
      </c>
    </row>
    <row r="96" spans="1:14" ht="13">
      <c r="A96" s="73"/>
      <c r="B96" s="51" t="s">
        <v>70</v>
      </c>
      <c r="C96" s="43" t="e">
        <f t="shared" ref="C96:L96" si="55">(C$71)*(C63-C$36)/(C$37)</f>
        <v>#DIV/0!</v>
      </c>
      <c r="D96" s="43" t="e">
        <f t="shared" si="55"/>
        <v>#DIV/0!</v>
      </c>
      <c r="E96" s="43" t="e">
        <f t="shared" si="55"/>
        <v>#DIV/0!</v>
      </c>
      <c r="F96" s="43" t="e">
        <f t="shared" si="55"/>
        <v>#DIV/0!</v>
      </c>
      <c r="G96" s="43" t="e">
        <f t="shared" si="55"/>
        <v>#DIV/0!</v>
      </c>
      <c r="H96" s="43" t="e">
        <f t="shared" si="55"/>
        <v>#DIV/0!</v>
      </c>
      <c r="I96" s="43" t="e">
        <f t="shared" si="55"/>
        <v>#DIV/0!</v>
      </c>
      <c r="J96" s="43" t="e">
        <f t="shared" si="55"/>
        <v>#DIV/0!</v>
      </c>
      <c r="K96" s="43" t="e">
        <f t="shared" si="55"/>
        <v>#DIV/0!</v>
      </c>
      <c r="L96" s="43" t="e">
        <f t="shared" si="55"/>
        <v>#DIV/0!</v>
      </c>
      <c r="M96" s="52" t="e">
        <f t="shared" si="32"/>
        <v>#DIV/0!</v>
      </c>
      <c r="N96" s="53" t="e">
        <f t="shared" si="33"/>
        <v>#DIV/0!</v>
      </c>
    </row>
    <row r="97" spans="1:14" ht="13">
      <c r="A97" s="73"/>
      <c r="B97" s="51" t="s">
        <v>71</v>
      </c>
      <c r="C97" s="43" t="e">
        <f t="shared" ref="C97:L97" si="56">(C$71)*(C64-C$36)/(C$37)</f>
        <v>#DIV/0!</v>
      </c>
      <c r="D97" s="43" t="e">
        <f t="shared" si="56"/>
        <v>#DIV/0!</v>
      </c>
      <c r="E97" s="43" t="e">
        <f t="shared" si="56"/>
        <v>#DIV/0!</v>
      </c>
      <c r="F97" s="43" t="e">
        <f t="shared" si="56"/>
        <v>#DIV/0!</v>
      </c>
      <c r="G97" s="43" t="e">
        <f t="shared" si="56"/>
        <v>#DIV/0!</v>
      </c>
      <c r="H97" s="43" t="e">
        <f t="shared" si="56"/>
        <v>#DIV/0!</v>
      </c>
      <c r="I97" s="43" t="e">
        <f t="shared" si="56"/>
        <v>#DIV/0!</v>
      </c>
      <c r="J97" s="43" t="e">
        <f t="shared" si="56"/>
        <v>#DIV/0!</v>
      </c>
      <c r="K97" s="43" t="e">
        <f t="shared" si="56"/>
        <v>#DIV/0!</v>
      </c>
      <c r="L97" s="43" t="e">
        <f t="shared" si="56"/>
        <v>#DIV/0!</v>
      </c>
      <c r="M97" s="52" t="e">
        <f t="shared" si="32"/>
        <v>#DIV/0!</v>
      </c>
      <c r="N97" s="53" t="e">
        <f t="shared" si="33"/>
        <v>#DIV/0!</v>
      </c>
    </row>
    <row r="98" spans="1:14" ht="13">
      <c r="A98" s="73"/>
      <c r="B98" s="51" t="s">
        <v>72</v>
      </c>
      <c r="C98" s="43" t="e">
        <f t="shared" ref="C98:L98" si="57">(C$71)*(C65-C$36)/(C$37)</f>
        <v>#DIV/0!</v>
      </c>
      <c r="D98" s="43" t="e">
        <f t="shared" si="57"/>
        <v>#DIV/0!</v>
      </c>
      <c r="E98" s="43" t="e">
        <f t="shared" si="57"/>
        <v>#DIV/0!</v>
      </c>
      <c r="F98" s="43" t="e">
        <f t="shared" si="57"/>
        <v>#DIV/0!</v>
      </c>
      <c r="G98" s="43" t="e">
        <f t="shared" si="57"/>
        <v>#DIV/0!</v>
      </c>
      <c r="H98" s="43" t="e">
        <f t="shared" si="57"/>
        <v>#DIV/0!</v>
      </c>
      <c r="I98" s="43" t="e">
        <f t="shared" si="57"/>
        <v>#DIV/0!</v>
      </c>
      <c r="J98" s="43" t="e">
        <f t="shared" si="57"/>
        <v>#DIV/0!</v>
      </c>
      <c r="K98" s="43" t="e">
        <f t="shared" si="57"/>
        <v>#DIV/0!</v>
      </c>
      <c r="L98" s="43" t="e">
        <f t="shared" si="57"/>
        <v>#DIV/0!</v>
      </c>
      <c r="M98" s="52" t="e">
        <f t="shared" si="32"/>
        <v>#DIV/0!</v>
      </c>
      <c r="N98" s="53" t="e">
        <f t="shared" si="33"/>
        <v>#DIV/0!</v>
      </c>
    </row>
    <row r="99" spans="1:14" ht="13">
      <c r="A99" s="74"/>
      <c r="B99" s="54" t="s">
        <v>73</v>
      </c>
      <c r="C99" s="46" t="e">
        <f t="shared" ref="C99:L99" si="58">(C$71)*(C66-C$36)/(C$37)</f>
        <v>#DIV/0!</v>
      </c>
      <c r="D99" s="46" t="e">
        <f t="shared" si="58"/>
        <v>#DIV/0!</v>
      </c>
      <c r="E99" s="46" t="e">
        <f t="shared" si="58"/>
        <v>#DIV/0!</v>
      </c>
      <c r="F99" s="46" t="e">
        <f t="shared" si="58"/>
        <v>#DIV/0!</v>
      </c>
      <c r="G99" s="46" t="e">
        <f t="shared" si="58"/>
        <v>#DIV/0!</v>
      </c>
      <c r="H99" s="46" t="e">
        <f t="shared" si="58"/>
        <v>#DIV/0!</v>
      </c>
      <c r="I99" s="46" t="e">
        <f t="shared" si="58"/>
        <v>#DIV/0!</v>
      </c>
      <c r="J99" s="46" t="e">
        <f t="shared" si="58"/>
        <v>#DIV/0!</v>
      </c>
      <c r="K99" s="46" t="e">
        <f t="shared" si="58"/>
        <v>#DIV/0!</v>
      </c>
      <c r="L99" s="46" t="e">
        <f t="shared" si="58"/>
        <v>#DIV/0!</v>
      </c>
      <c r="M99" s="52" t="e">
        <f t="shared" si="32"/>
        <v>#DIV/0!</v>
      </c>
      <c r="N99" s="55" t="e">
        <f t="shared" si="33"/>
        <v>#DIV/0!</v>
      </c>
    </row>
    <row r="137" spans="2:3" ht="14">
      <c r="B137" s="56"/>
      <c r="C137" s="57"/>
    </row>
    <row r="138" spans="2:3" ht="14">
      <c r="B138" s="56"/>
      <c r="C138" s="57"/>
    </row>
    <row r="139" spans="2:3" ht="14">
      <c r="B139" s="56"/>
      <c r="C139" s="57"/>
    </row>
    <row r="140" spans="2:3" ht="14">
      <c r="B140" s="56"/>
      <c r="C140" s="57"/>
    </row>
    <row r="141" spans="2:3" ht="14">
      <c r="B141" s="56"/>
      <c r="C141" s="57"/>
    </row>
    <row r="142" spans="2:3" ht="14">
      <c r="B142" s="56"/>
      <c r="C142" s="57"/>
    </row>
    <row r="143" spans="2:3" ht="14">
      <c r="B143" s="56"/>
      <c r="C143" s="57"/>
    </row>
  </sheetData>
  <mergeCells count="3">
    <mergeCell ref="A7:A32"/>
    <mergeCell ref="A41:A66"/>
    <mergeCell ref="A74:A9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43"/>
  <sheetViews>
    <sheetView workbookViewId="0"/>
  </sheetViews>
  <sheetFormatPr baseColWidth="10" defaultColWidth="12.6640625" defaultRowHeight="15.75" customHeight="1"/>
  <cols>
    <col min="2" max="2" width="22" customWidth="1"/>
    <col min="3" max="14" width="12" customWidth="1"/>
    <col min="16" max="16" width="16.33203125" customWidth="1"/>
    <col min="17" max="17" width="12.6640625" hidden="1"/>
  </cols>
  <sheetData>
    <row r="1" spans="1:17" ht="13">
      <c r="I1" s="2">
        <v>1</v>
      </c>
      <c r="J1" s="2" t="s">
        <v>29</v>
      </c>
    </row>
    <row r="2" spans="1:17" ht="22.5" customHeight="1">
      <c r="B2" s="12" t="s">
        <v>30</v>
      </c>
      <c r="I2" s="2">
        <v>2</v>
      </c>
      <c r="J2" s="2" t="s">
        <v>31</v>
      </c>
    </row>
    <row r="3" spans="1:17" ht="22.5" customHeight="1">
      <c r="B3" s="13" t="s">
        <v>32</v>
      </c>
      <c r="D3" s="2" t="s">
        <v>87</v>
      </c>
      <c r="I3" s="2">
        <v>3</v>
      </c>
      <c r="J3" s="2" t="s">
        <v>33</v>
      </c>
    </row>
    <row r="4" spans="1:17" ht="13">
      <c r="I4" s="2">
        <v>4</v>
      </c>
      <c r="J4" s="2" t="s">
        <v>34</v>
      </c>
    </row>
    <row r="5" spans="1:17" ht="13">
      <c r="I5" s="2">
        <v>5</v>
      </c>
      <c r="J5" s="2" t="s">
        <v>35</v>
      </c>
    </row>
    <row r="6" spans="1:17" ht="84">
      <c r="B6" s="14" t="s">
        <v>36</v>
      </c>
      <c r="C6" s="15" t="s">
        <v>88</v>
      </c>
      <c r="D6" s="15" t="s">
        <v>37</v>
      </c>
      <c r="E6" s="15" t="s">
        <v>38</v>
      </c>
      <c r="F6" s="15" t="s">
        <v>39</v>
      </c>
      <c r="G6" s="15" t="s">
        <v>40</v>
      </c>
      <c r="H6" s="15" t="s">
        <v>41</v>
      </c>
      <c r="I6" s="15" t="s">
        <v>42</v>
      </c>
      <c r="J6" s="15" t="s">
        <v>43</v>
      </c>
      <c r="K6" s="15" t="s">
        <v>44</v>
      </c>
      <c r="L6" s="16" t="s">
        <v>45</v>
      </c>
      <c r="M6" s="17"/>
      <c r="N6" s="17"/>
      <c r="Q6" s="2" t="s">
        <v>46</v>
      </c>
    </row>
    <row r="7" spans="1:17" ht="13">
      <c r="A7" s="72" t="s">
        <v>47</v>
      </c>
      <c r="B7" s="18" t="s">
        <v>48</v>
      </c>
      <c r="C7" s="19">
        <v>4</v>
      </c>
      <c r="D7" s="19">
        <v>4.5244444689999996</v>
      </c>
      <c r="E7" s="19">
        <v>7.2951762650000003</v>
      </c>
      <c r="F7" s="20">
        <v>1411.1</v>
      </c>
      <c r="G7" s="19">
        <v>6.5772679869999999</v>
      </c>
      <c r="H7" s="20">
        <v>5</v>
      </c>
      <c r="I7" s="20">
        <v>16.9528</v>
      </c>
      <c r="J7" s="20">
        <v>3</v>
      </c>
      <c r="K7" s="21">
        <v>0.27400000000000002</v>
      </c>
      <c r="L7" s="22">
        <v>1.9203289999999999E-3</v>
      </c>
      <c r="M7" s="17"/>
      <c r="N7" s="17"/>
      <c r="Q7" s="2">
        <v>78.475408000000002</v>
      </c>
    </row>
    <row r="8" spans="1:17" ht="13">
      <c r="A8" s="73"/>
      <c r="B8" s="18" t="s">
        <v>49</v>
      </c>
      <c r="C8" s="19">
        <v>5</v>
      </c>
      <c r="D8" s="19">
        <v>4.5677037069999997</v>
      </c>
      <c r="E8" s="19">
        <v>7.4025484649999997</v>
      </c>
      <c r="F8" s="20">
        <v>1440.8</v>
      </c>
      <c r="G8" s="19">
        <v>5.8016273849999997</v>
      </c>
      <c r="H8" s="20">
        <v>3</v>
      </c>
      <c r="I8" s="20">
        <v>5.96E-2</v>
      </c>
      <c r="J8" s="20">
        <v>4</v>
      </c>
      <c r="K8" s="21">
        <v>0.25900000000000001</v>
      </c>
      <c r="L8" s="22">
        <v>0</v>
      </c>
      <c r="M8" s="17"/>
      <c r="N8" s="17"/>
      <c r="Q8" s="2">
        <v>58.341489000000003</v>
      </c>
    </row>
    <row r="9" spans="1:17" ht="13">
      <c r="A9" s="73"/>
      <c r="B9" s="18" t="s">
        <v>50</v>
      </c>
      <c r="C9" s="19">
        <v>2</v>
      </c>
      <c r="D9" s="19">
        <v>4.482404077</v>
      </c>
      <c r="E9" s="19">
        <v>12.8815501</v>
      </c>
      <c r="F9" s="20">
        <v>1428.7</v>
      </c>
      <c r="G9" s="19">
        <v>6.2987197720000001</v>
      </c>
      <c r="H9" s="20">
        <v>1</v>
      </c>
      <c r="I9" s="20">
        <v>0.92310000000000003</v>
      </c>
      <c r="J9" s="20">
        <v>3</v>
      </c>
      <c r="K9" s="21">
        <v>0.153</v>
      </c>
      <c r="L9" s="22">
        <v>0</v>
      </c>
      <c r="M9" s="17"/>
      <c r="N9" s="17"/>
      <c r="Q9" s="2">
        <v>127.492321</v>
      </c>
    </row>
    <row r="10" spans="1:17" ht="13">
      <c r="A10" s="73"/>
      <c r="B10" s="18" t="s">
        <v>51</v>
      </c>
      <c r="C10" s="19">
        <v>18</v>
      </c>
      <c r="D10" s="19">
        <v>4.658385483</v>
      </c>
      <c r="E10" s="19">
        <v>9.3125061240000004</v>
      </c>
      <c r="F10" s="20">
        <v>1458.4</v>
      </c>
      <c r="G10" s="19">
        <v>4.6369974779999996</v>
      </c>
      <c r="H10" s="20">
        <v>4</v>
      </c>
      <c r="I10" s="20">
        <v>6.3E-3</v>
      </c>
      <c r="J10" s="20">
        <v>4</v>
      </c>
      <c r="K10" s="21">
        <v>0.27100000000000002</v>
      </c>
      <c r="L10" s="23">
        <v>2.38114E-5</v>
      </c>
      <c r="M10" s="17"/>
      <c r="N10" s="17"/>
      <c r="Q10" s="2">
        <v>221.316157</v>
      </c>
    </row>
    <row r="11" spans="1:17" ht="13">
      <c r="A11" s="73"/>
      <c r="B11" s="18" t="s">
        <v>52</v>
      </c>
      <c r="C11" s="19">
        <v>32</v>
      </c>
      <c r="D11" s="19">
        <v>4.3797735480000002</v>
      </c>
      <c r="E11" s="19">
        <v>11.02771931</v>
      </c>
      <c r="F11" s="20">
        <v>1352.5</v>
      </c>
      <c r="G11" s="19">
        <v>9.7995394890000007</v>
      </c>
      <c r="H11" s="20">
        <v>5</v>
      </c>
      <c r="I11" s="20">
        <v>32.0794</v>
      </c>
      <c r="J11" s="20">
        <v>1</v>
      </c>
      <c r="K11" s="21">
        <v>0.16</v>
      </c>
      <c r="L11" s="22">
        <v>0.24099353600000001</v>
      </c>
      <c r="M11" s="17"/>
      <c r="N11" s="17"/>
      <c r="Q11" s="2">
        <v>358.737482</v>
      </c>
    </row>
    <row r="12" spans="1:17" ht="13">
      <c r="A12" s="73"/>
      <c r="B12" s="18" t="s">
        <v>53</v>
      </c>
      <c r="C12" s="19">
        <v>6</v>
      </c>
      <c r="D12" s="19">
        <v>4.766107807</v>
      </c>
      <c r="E12" s="19">
        <v>15.198496090000001</v>
      </c>
      <c r="F12" s="20">
        <v>1483.5</v>
      </c>
      <c r="G12" s="19">
        <v>4.0434162779999996</v>
      </c>
      <c r="H12" s="20">
        <v>7</v>
      </c>
      <c r="I12" s="20">
        <v>41.444000000000003</v>
      </c>
      <c r="J12" s="20">
        <v>3</v>
      </c>
      <c r="K12" s="21">
        <v>0.182</v>
      </c>
      <c r="L12" s="23">
        <v>1.12025E-5</v>
      </c>
      <c r="M12" s="17"/>
      <c r="N12" s="17"/>
      <c r="Q12" s="2">
        <v>384.38124499999998</v>
      </c>
    </row>
    <row r="13" spans="1:17" ht="13">
      <c r="A13" s="73"/>
      <c r="B13" s="18" t="s">
        <v>54</v>
      </c>
      <c r="C13" s="19">
        <v>2</v>
      </c>
      <c r="D13" s="19">
        <v>4.5536970270000001</v>
      </c>
      <c r="E13" s="19">
        <v>11.071577919999999</v>
      </c>
      <c r="F13" s="20">
        <v>1428.1</v>
      </c>
      <c r="G13" s="19">
        <v>4.622201048</v>
      </c>
      <c r="H13" s="20">
        <v>3</v>
      </c>
      <c r="I13" s="20">
        <v>1.6000000000000001E-3</v>
      </c>
      <c r="J13" s="20">
        <v>3</v>
      </c>
      <c r="K13" s="21">
        <v>0.186</v>
      </c>
      <c r="L13" s="22">
        <v>0</v>
      </c>
      <c r="M13" s="17"/>
      <c r="N13" s="17"/>
      <c r="Q13" s="2">
        <v>69.031028000000006</v>
      </c>
    </row>
    <row r="14" spans="1:17" ht="13">
      <c r="A14" s="73"/>
      <c r="B14" s="18" t="s">
        <v>55</v>
      </c>
      <c r="C14" s="19">
        <v>9</v>
      </c>
      <c r="D14" s="19">
        <v>4.3902272230000001</v>
      </c>
      <c r="E14" s="19">
        <v>10.87860206</v>
      </c>
      <c r="F14" s="20">
        <v>1409.6</v>
      </c>
      <c r="G14" s="19">
        <v>6.5964481660000001</v>
      </c>
      <c r="H14" s="20">
        <v>2</v>
      </c>
      <c r="I14" s="20">
        <v>26.101700000000001</v>
      </c>
      <c r="J14" s="20">
        <v>1</v>
      </c>
      <c r="K14" s="21">
        <v>0.20599999999999999</v>
      </c>
      <c r="L14" s="22">
        <v>0.200346513</v>
      </c>
      <c r="M14" s="17"/>
      <c r="N14" s="17"/>
      <c r="Q14" s="2">
        <v>115.016114</v>
      </c>
    </row>
    <row r="15" spans="1:17" ht="13">
      <c r="A15" s="73"/>
      <c r="B15" s="18" t="s">
        <v>56</v>
      </c>
      <c r="C15" s="19">
        <v>2</v>
      </c>
      <c r="D15" s="19">
        <v>4.8132371020000004</v>
      </c>
      <c r="E15" s="19">
        <v>17.074848759999998</v>
      </c>
      <c r="F15" s="20">
        <v>1506.9</v>
      </c>
      <c r="G15" s="19">
        <v>3.8357557230000001</v>
      </c>
      <c r="H15" s="20">
        <v>1</v>
      </c>
      <c r="I15" s="20">
        <v>0</v>
      </c>
      <c r="J15" s="20">
        <v>3</v>
      </c>
      <c r="K15" s="21">
        <v>0.32</v>
      </c>
      <c r="L15" s="22">
        <v>0</v>
      </c>
      <c r="M15" s="17"/>
      <c r="N15" s="17"/>
      <c r="Q15" s="2">
        <v>266.01655399999999</v>
      </c>
    </row>
    <row r="16" spans="1:17" ht="13">
      <c r="A16" s="73"/>
      <c r="B16" s="18" t="s">
        <v>57</v>
      </c>
      <c r="C16" s="19">
        <v>9</v>
      </c>
      <c r="D16" s="19">
        <v>4.4430612170000003</v>
      </c>
      <c r="E16" s="19">
        <v>10.39369804</v>
      </c>
      <c r="F16" s="20">
        <v>1407.4</v>
      </c>
      <c r="G16" s="19">
        <v>6.3984905660000004</v>
      </c>
      <c r="H16" s="20">
        <v>1</v>
      </c>
      <c r="I16" s="20">
        <v>27.396899999999999</v>
      </c>
      <c r="J16" s="20">
        <v>3</v>
      </c>
      <c r="K16" s="21">
        <v>0.23499999999999999</v>
      </c>
      <c r="L16" s="22">
        <v>0</v>
      </c>
      <c r="M16" s="17"/>
      <c r="N16" s="17"/>
      <c r="Q16" s="2">
        <v>132.21975900000001</v>
      </c>
    </row>
    <row r="17" spans="1:17" ht="13">
      <c r="A17" s="73"/>
      <c r="B17" s="18" t="s">
        <v>58</v>
      </c>
      <c r="C17" s="19">
        <v>3</v>
      </c>
      <c r="D17" s="19">
        <v>4.7256282250000003</v>
      </c>
      <c r="E17" s="19">
        <v>12.91332957</v>
      </c>
      <c r="F17" s="20">
        <v>1483</v>
      </c>
      <c r="G17" s="19">
        <v>5.2021360039999998</v>
      </c>
      <c r="H17" s="20">
        <v>4</v>
      </c>
      <c r="I17" s="20">
        <v>54.321100000000001</v>
      </c>
      <c r="J17" s="20">
        <v>2</v>
      </c>
      <c r="K17" s="21">
        <v>0.189</v>
      </c>
      <c r="L17" s="22">
        <v>0</v>
      </c>
      <c r="M17" s="17"/>
      <c r="N17" s="17"/>
      <c r="Q17" s="2">
        <v>276.22459900000001</v>
      </c>
    </row>
    <row r="18" spans="1:17" ht="13">
      <c r="A18" s="73"/>
      <c r="B18" s="18" t="s">
        <v>59</v>
      </c>
      <c r="C18" s="19">
        <v>15</v>
      </c>
      <c r="D18" s="19">
        <v>4.8784306319999997</v>
      </c>
      <c r="E18" s="19">
        <v>11.3861346</v>
      </c>
      <c r="F18" s="20">
        <v>1509</v>
      </c>
      <c r="G18" s="19">
        <v>2.4165025949999999</v>
      </c>
      <c r="H18" s="20">
        <v>25</v>
      </c>
      <c r="I18" s="20">
        <v>91.174700000000001</v>
      </c>
      <c r="J18" s="20">
        <v>2</v>
      </c>
      <c r="K18" s="21">
        <v>0.35</v>
      </c>
      <c r="L18" s="22">
        <v>0</v>
      </c>
      <c r="M18" s="17"/>
      <c r="N18" s="17"/>
      <c r="Q18" s="2">
        <v>279.36423200000002</v>
      </c>
    </row>
    <row r="19" spans="1:17" ht="13">
      <c r="A19" s="73"/>
      <c r="B19" s="18" t="s">
        <v>60</v>
      </c>
      <c r="C19" s="19">
        <v>1</v>
      </c>
      <c r="D19" s="19">
        <v>4.5245477220000003</v>
      </c>
      <c r="E19" s="19">
        <v>11.32247037</v>
      </c>
      <c r="F19" s="20">
        <v>1461.5</v>
      </c>
      <c r="G19" s="19">
        <v>8.5610561060000006</v>
      </c>
      <c r="H19" s="20">
        <v>0</v>
      </c>
      <c r="I19" s="20">
        <v>0</v>
      </c>
      <c r="J19" s="20">
        <v>4</v>
      </c>
      <c r="K19" s="21">
        <v>0.27200000000000002</v>
      </c>
      <c r="L19" s="22">
        <v>0</v>
      </c>
      <c r="M19" s="17"/>
      <c r="N19" s="17"/>
      <c r="Q19" s="2">
        <v>152.80533399999999</v>
      </c>
    </row>
    <row r="20" spans="1:17" ht="13">
      <c r="A20" s="73"/>
      <c r="B20" s="18" t="s">
        <v>61</v>
      </c>
      <c r="C20" s="19">
        <v>10</v>
      </c>
      <c r="D20" s="19">
        <v>4.5140651820000004</v>
      </c>
      <c r="E20" s="19">
        <v>8.6329574349999998</v>
      </c>
      <c r="F20" s="20">
        <v>1402.2</v>
      </c>
      <c r="G20" s="19">
        <v>5.4618118200000003</v>
      </c>
      <c r="H20" s="20">
        <v>4</v>
      </c>
      <c r="I20" s="20">
        <v>55.494599999999998</v>
      </c>
      <c r="J20" s="20">
        <v>1</v>
      </c>
      <c r="K20" s="21">
        <v>0.15</v>
      </c>
      <c r="L20" s="22">
        <v>5.2814504999999998E-2</v>
      </c>
      <c r="M20" s="17"/>
      <c r="N20" s="17"/>
      <c r="Q20" s="2">
        <v>303.55355500000002</v>
      </c>
    </row>
    <row r="21" spans="1:17" ht="13">
      <c r="A21" s="73"/>
      <c r="B21" s="18" t="s">
        <v>62</v>
      </c>
      <c r="C21" s="19">
        <v>23</v>
      </c>
      <c r="D21" s="19">
        <v>4.6922506789999998</v>
      </c>
      <c r="E21" s="19">
        <v>12.55400934</v>
      </c>
      <c r="F21" s="20">
        <v>1487.9</v>
      </c>
      <c r="G21" s="19">
        <v>3.8969988340000001</v>
      </c>
      <c r="H21" s="20">
        <v>1</v>
      </c>
      <c r="I21" s="20">
        <v>17.3001</v>
      </c>
      <c r="J21" s="20">
        <v>3</v>
      </c>
      <c r="K21" s="21">
        <v>0.51800000000000002</v>
      </c>
      <c r="L21" s="22">
        <v>6.8502999999999999E-4</v>
      </c>
      <c r="M21" s="17"/>
      <c r="N21" s="17"/>
      <c r="Q21" s="2">
        <v>227.74107699999999</v>
      </c>
    </row>
    <row r="22" spans="1:17" ht="13">
      <c r="A22" s="73"/>
      <c r="B22" s="18" t="s">
        <v>63</v>
      </c>
      <c r="C22" s="19">
        <v>3</v>
      </c>
      <c r="D22" s="19">
        <v>4.814700663</v>
      </c>
      <c r="E22" s="19">
        <v>11.414607820000001</v>
      </c>
      <c r="F22" s="20">
        <v>1502.4</v>
      </c>
      <c r="G22" s="19">
        <v>3.6425721129999999</v>
      </c>
      <c r="H22" s="20">
        <v>30</v>
      </c>
      <c r="I22" s="20">
        <v>1.1337999999999999</v>
      </c>
      <c r="J22" s="20">
        <v>2</v>
      </c>
      <c r="K22" s="21">
        <v>0.20499999999999999</v>
      </c>
      <c r="L22" s="22">
        <v>0</v>
      </c>
      <c r="M22" s="17"/>
      <c r="N22" s="17"/>
      <c r="Q22" s="2">
        <v>292.59472579999999</v>
      </c>
    </row>
    <row r="23" spans="1:17" ht="13">
      <c r="A23" s="73"/>
      <c r="B23" s="18" t="s">
        <v>64</v>
      </c>
      <c r="C23" s="19">
        <v>14</v>
      </c>
      <c r="D23" s="19">
        <v>4.6446592850000004</v>
      </c>
      <c r="E23" s="19">
        <v>12.892095039999999</v>
      </c>
      <c r="F23" s="20">
        <v>1479.8</v>
      </c>
      <c r="G23" s="19">
        <v>3.041138948</v>
      </c>
      <c r="H23" s="20">
        <v>4</v>
      </c>
      <c r="I23" s="20">
        <v>15.3</v>
      </c>
      <c r="J23" s="20">
        <v>3</v>
      </c>
      <c r="K23" s="21">
        <v>0.28399999999999997</v>
      </c>
      <c r="L23" s="22">
        <v>6.6484599999999997E-4</v>
      </c>
      <c r="M23" s="17"/>
      <c r="N23" s="17"/>
      <c r="Q23" s="2">
        <v>178.91201899999999</v>
      </c>
    </row>
    <row r="24" spans="1:17" ht="13">
      <c r="A24" s="73"/>
      <c r="B24" s="18" t="s">
        <v>65</v>
      </c>
      <c r="C24" s="19">
        <v>0</v>
      </c>
      <c r="D24" s="19">
        <v>4.4280999999999997</v>
      </c>
      <c r="E24" s="19">
        <v>8.780939579</v>
      </c>
      <c r="F24" s="20">
        <v>1494.9</v>
      </c>
      <c r="G24" s="19">
        <v>5</v>
      </c>
      <c r="H24" s="20">
        <v>0</v>
      </c>
      <c r="I24" s="20">
        <v>0</v>
      </c>
      <c r="J24" s="20">
        <v>4</v>
      </c>
      <c r="K24" s="21">
        <v>0.38300000000000001</v>
      </c>
      <c r="L24" s="22">
        <v>0</v>
      </c>
      <c r="M24" s="17"/>
      <c r="N24" s="17"/>
      <c r="Q24" s="2">
        <v>4.0113000000000003E-2</v>
      </c>
    </row>
    <row r="25" spans="1:17" ht="13">
      <c r="A25" s="73"/>
      <c r="B25" s="18" t="s">
        <v>66</v>
      </c>
      <c r="C25" s="19">
        <v>13</v>
      </c>
      <c r="D25" s="19">
        <v>4.7262166199999998</v>
      </c>
      <c r="E25" s="19">
        <v>8.8180346000000007</v>
      </c>
      <c r="F25" s="20">
        <v>1471.2</v>
      </c>
      <c r="G25" s="19">
        <v>4.0850952170000001</v>
      </c>
      <c r="H25" s="20">
        <v>1</v>
      </c>
      <c r="I25" s="20">
        <v>2.5308999999999999</v>
      </c>
      <c r="J25" s="20">
        <v>3</v>
      </c>
      <c r="K25" s="21">
        <v>0.33100000000000002</v>
      </c>
      <c r="L25" s="23">
        <v>2.65475E-5</v>
      </c>
      <c r="M25" s="17"/>
      <c r="N25" s="17"/>
      <c r="Q25" s="2">
        <v>218.65769599999999</v>
      </c>
    </row>
    <row r="26" spans="1:17" ht="13">
      <c r="A26" s="73"/>
      <c r="B26" s="18" t="s">
        <v>67</v>
      </c>
      <c r="C26" s="19">
        <v>7</v>
      </c>
      <c r="D26" s="19">
        <v>4.4751483500000004</v>
      </c>
      <c r="E26" s="19">
        <v>11.536408440000001</v>
      </c>
      <c r="F26" s="20">
        <v>1451.7</v>
      </c>
      <c r="G26" s="19">
        <v>5.280348193</v>
      </c>
      <c r="H26" s="20">
        <v>7</v>
      </c>
      <c r="I26" s="20">
        <v>35.732300000000002</v>
      </c>
      <c r="J26" s="20">
        <v>2</v>
      </c>
      <c r="K26" s="21">
        <v>0.17799999999999999</v>
      </c>
      <c r="L26" s="23">
        <v>3.5420321999999997E-2</v>
      </c>
      <c r="M26" s="17"/>
      <c r="N26" s="17"/>
      <c r="Q26" s="2">
        <v>313.81942500000002</v>
      </c>
    </row>
    <row r="27" spans="1:17" ht="13">
      <c r="A27" s="73"/>
      <c r="B27" s="18" t="s">
        <v>68</v>
      </c>
      <c r="C27" s="19">
        <v>5</v>
      </c>
      <c r="D27" s="19">
        <v>4.5928928950000003</v>
      </c>
      <c r="E27" s="19">
        <v>7.7283749430000004</v>
      </c>
      <c r="F27" s="20">
        <v>1472.8</v>
      </c>
      <c r="G27" s="19">
        <v>5.659092169</v>
      </c>
      <c r="H27" s="20">
        <v>0</v>
      </c>
      <c r="I27" s="20">
        <v>20.6907</v>
      </c>
      <c r="J27" s="20">
        <v>2</v>
      </c>
      <c r="K27" s="21">
        <v>0.156</v>
      </c>
      <c r="L27" s="22">
        <v>5.3510899999999998E-4</v>
      </c>
      <c r="M27" s="17"/>
      <c r="N27" s="17"/>
      <c r="Q27" s="2">
        <v>300.274991</v>
      </c>
    </row>
    <row r="28" spans="1:17" ht="13">
      <c r="A28" s="73"/>
      <c r="B28" s="18" t="s">
        <v>69</v>
      </c>
      <c r="C28" s="19">
        <v>6</v>
      </c>
      <c r="D28" s="19">
        <v>4.5294699879999998</v>
      </c>
      <c r="E28" s="19">
        <v>11.03538354</v>
      </c>
      <c r="F28" s="20">
        <v>1462.6</v>
      </c>
      <c r="G28" s="19">
        <v>4.8743122420000002</v>
      </c>
      <c r="H28" s="20">
        <v>0</v>
      </c>
      <c r="I28" s="20">
        <v>36.750999999999998</v>
      </c>
      <c r="J28" s="20">
        <v>3</v>
      </c>
      <c r="K28" s="21">
        <v>0.21299999999999999</v>
      </c>
      <c r="L28" s="23">
        <v>2.7294600000000001E-5</v>
      </c>
      <c r="M28" s="17"/>
      <c r="N28" s="17"/>
      <c r="Q28" s="2">
        <v>193.34654800000001</v>
      </c>
    </row>
    <row r="29" spans="1:17" ht="13">
      <c r="A29" s="73"/>
      <c r="B29" s="18" t="s">
        <v>70</v>
      </c>
      <c r="C29" s="19">
        <v>16</v>
      </c>
      <c r="D29" s="19">
        <v>4.435180634</v>
      </c>
      <c r="E29" s="19">
        <v>13.35270719</v>
      </c>
      <c r="F29" s="20">
        <v>1384.5</v>
      </c>
      <c r="G29" s="19">
        <v>6.4085314200000001</v>
      </c>
      <c r="H29" s="20">
        <v>1</v>
      </c>
      <c r="I29" s="20">
        <v>74.119600000000005</v>
      </c>
      <c r="J29" s="20">
        <v>2</v>
      </c>
      <c r="K29" s="21">
        <v>0.159</v>
      </c>
      <c r="L29" s="23">
        <v>4.5692472999999997E-2</v>
      </c>
      <c r="M29" s="17"/>
      <c r="N29" s="17"/>
      <c r="Q29" s="2">
        <v>331.90561200000002</v>
      </c>
    </row>
    <row r="30" spans="1:17" ht="13">
      <c r="A30" s="73"/>
      <c r="B30" s="18" t="s">
        <v>71</v>
      </c>
      <c r="C30" s="19">
        <v>17</v>
      </c>
      <c r="D30" s="19">
        <v>4.5848588850000001</v>
      </c>
      <c r="E30" s="19">
        <v>9.9229821650000005</v>
      </c>
      <c r="F30" s="20">
        <v>1465</v>
      </c>
      <c r="G30" s="19">
        <v>3.8326307719999999</v>
      </c>
      <c r="H30" s="20">
        <v>2</v>
      </c>
      <c r="I30" s="20">
        <v>37.407600000000002</v>
      </c>
      <c r="J30" s="20">
        <v>3</v>
      </c>
      <c r="K30" s="21">
        <v>0.23100000000000001</v>
      </c>
      <c r="L30" s="23">
        <v>2.8780199999999999E-5</v>
      </c>
      <c r="M30" s="17"/>
      <c r="N30" s="17"/>
      <c r="Q30" s="2">
        <v>346.23120799999998</v>
      </c>
    </row>
    <row r="31" spans="1:17" ht="13">
      <c r="A31" s="73"/>
      <c r="B31" s="18" t="s">
        <v>72</v>
      </c>
      <c r="C31" s="19">
        <v>16</v>
      </c>
      <c r="D31" s="19">
        <v>4.4261766109999998</v>
      </c>
      <c r="E31" s="19">
        <v>11.853921700000001</v>
      </c>
      <c r="F31" s="20">
        <v>1427.8</v>
      </c>
      <c r="G31" s="19">
        <v>7.4018139810000001</v>
      </c>
      <c r="H31" s="20">
        <v>12</v>
      </c>
      <c r="I31" s="20">
        <v>48.448300000000003</v>
      </c>
      <c r="J31" s="20">
        <v>1</v>
      </c>
      <c r="K31" s="21">
        <v>0.188</v>
      </c>
      <c r="L31" s="23">
        <v>0.50918459199999999</v>
      </c>
      <c r="M31" s="17"/>
      <c r="N31" s="17"/>
      <c r="Q31" s="2">
        <v>193.28025400000001</v>
      </c>
    </row>
    <row r="32" spans="1:17" ht="13">
      <c r="A32" s="74"/>
      <c r="B32" s="24" t="s">
        <v>73</v>
      </c>
      <c r="C32" s="25">
        <v>7</v>
      </c>
      <c r="D32" s="25">
        <v>4.6511877269999999</v>
      </c>
      <c r="E32" s="25">
        <v>13.42409778</v>
      </c>
      <c r="F32" s="26">
        <v>1485.6</v>
      </c>
      <c r="G32" s="25">
        <v>3.3093592959999998</v>
      </c>
      <c r="H32" s="26">
        <v>4</v>
      </c>
      <c r="I32" s="26">
        <v>48.940899999999999</v>
      </c>
      <c r="J32" s="26">
        <v>3</v>
      </c>
      <c r="K32" s="27">
        <v>0.20899999999999999</v>
      </c>
      <c r="L32" s="28">
        <v>3.0423000000000001E-4</v>
      </c>
      <c r="M32" s="17"/>
      <c r="N32" s="17"/>
      <c r="Q32" s="2">
        <v>263.81662599999999</v>
      </c>
    </row>
    <row r="33" spans="1:14" ht="13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 ht="13">
      <c r="B34" s="29" t="s">
        <v>74</v>
      </c>
      <c r="C34" s="30">
        <v>1</v>
      </c>
      <c r="D34" s="31">
        <v>1</v>
      </c>
      <c r="E34" s="31">
        <v>1</v>
      </c>
      <c r="F34" s="31">
        <v>1</v>
      </c>
      <c r="G34" s="31">
        <v>0</v>
      </c>
      <c r="H34" s="31">
        <v>1</v>
      </c>
      <c r="I34" s="31">
        <v>1</v>
      </c>
      <c r="J34" s="31">
        <v>1</v>
      </c>
      <c r="K34" s="31">
        <v>1</v>
      </c>
      <c r="L34" s="32">
        <v>1</v>
      </c>
      <c r="M34" s="17"/>
      <c r="N34" s="17"/>
    </row>
    <row r="35" spans="1:14" ht="13">
      <c r="B35" s="33" t="s">
        <v>75</v>
      </c>
      <c r="C35" s="20">
        <v>32</v>
      </c>
      <c r="D35" s="20">
        <v>8.173</v>
      </c>
      <c r="E35" s="19">
        <f t="shared" ref="E35:L35" si="0">IF(E34=1, MAX(E7:E32), MIN(E7:E32))</f>
        <v>17.074848759999998</v>
      </c>
      <c r="F35" s="20">
        <f t="shared" si="0"/>
        <v>1509</v>
      </c>
      <c r="G35" s="19">
        <f t="shared" si="0"/>
        <v>2.4165025949999999</v>
      </c>
      <c r="H35" s="20">
        <f t="shared" si="0"/>
        <v>30</v>
      </c>
      <c r="I35" s="20">
        <f t="shared" si="0"/>
        <v>91.174700000000001</v>
      </c>
      <c r="J35" s="20">
        <f t="shared" si="0"/>
        <v>4</v>
      </c>
      <c r="K35" s="34">
        <f t="shared" si="0"/>
        <v>0.51800000000000002</v>
      </c>
      <c r="L35" s="22">
        <f t="shared" si="0"/>
        <v>0.50918459199999999</v>
      </c>
      <c r="M35" s="17"/>
      <c r="N35" s="17"/>
    </row>
    <row r="36" spans="1:14" ht="13">
      <c r="B36" s="33" t="s">
        <v>76</v>
      </c>
      <c r="C36" s="36">
        <v>0</v>
      </c>
      <c r="D36" s="36">
        <v>0</v>
      </c>
      <c r="E36" s="35">
        <f t="shared" ref="E36:L36" si="1">IF(E34=1, MIN(E7:E32), MAX(E7:E32))</f>
        <v>7.2951762650000003</v>
      </c>
      <c r="F36" s="36">
        <f t="shared" si="1"/>
        <v>1352.5</v>
      </c>
      <c r="G36" s="35">
        <f t="shared" si="1"/>
        <v>9.7995394890000007</v>
      </c>
      <c r="H36" s="36">
        <f t="shared" si="1"/>
        <v>0</v>
      </c>
      <c r="I36" s="36">
        <f t="shared" si="1"/>
        <v>0</v>
      </c>
      <c r="J36" s="36">
        <f t="shared" si="1"/>
        <v>1</v>
      </c>
      <c r="K36" s="37">
        <f t="shared" si="1"/>
        <v>0.15</v>
      </c>
      <c r="L36" s="38">
        <f t="shared" si="1"/>
        <v>0</v>
      </c>
      <c r="M36" s="17"/>
      <c r="N36" s="17"/>
    </row>
    <row r="37" spans="1:14" ht="13">
      <c r="B37" s="39" t="s">
        <v>77</v>
      </c>
      <c r="C37" s="40">
        <f t="shared" ref="C37:L37" si="2">ABS(C35-C36)</f>
        <v>32</v>
      </c>
      <c r="D37" s="40">
        <f t="shared" si="2"/>
        <v>8.173</v>
      </c>
      <c r="E37" s="40">
        <f t="shared" si="2"/>
        <v>9.779672494999998</v>
      </c>
      <c r="F37" s="40">
        <f t="shared" si="2"/>
        <v>156.5</v>
      </c>
      <c r="G37" s="40">
        <f t="shared" si="2"/>
        <v>7.3830368940000008</v>
      </c>
      <c r="H37" s="40">
        <f t="shared" si="2"/>
        <v>30</v>
      </c>
      <c r="I37" s="40">
        <f t="shared" si="2"/>
        <v>91.174700000000001</v>
      </c>
      <c r="J37" s="40">
        <f t="shared" si="2"/>
        <v>3</v>
      </c>
      <c r="K37" s="40">
        <f t="shared" si="2"/>
        <v>0.36799999999999999</v>
      </c>
      <c r="L37" s="41">
        <f t="shared" si="2"/>
        <v>0.50918459199999999</v>
      </c>
      <c r="M37" s="17"/>
      <c r="N37" s="17"/>
    </row>
    <row r="38" spans="1:14" ht="13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 ht="13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  <row r="40" spans="1:14" ht="70">
      <c r="B40" s="14" t="s">
        <v>78</v>
      </c>
      <c r="C40" s="15" t="s">
        <v>88</v>
      </c>
      <c r="D40" s="15" t="s">
        <v>37</v>
      </c>
      <c r="E40" s="15" t="s">
        <v>80</v>
      </c>
      <c r="F40" s="15" t="s">
        <v>39</v>
      </c>
      <c r="G40" s="15" t="s">
        <v>40</v>
      </c>
      <c r="H40" s="15" t="s">
        <v>41</v>
      </c>
      <c r="I40" s="15" t="s">
        <v>42</v>
      </c>
      <c r="J40" s="15" t="s">
        <v>43</v>
      </c>
      <c r="K40" s="15" t="s">
        <v>44</v>
      </c>
      <c r="L40" s="16" t="s">
        <v>45</v>
      </c>
      <c r="M40" s="17"/>
      <c r="N40" s="17"/>
    </row>
    <row r="41" spans="1:14" ht="13">
      <c r="A41" s="75" t="s">
        <v>47</v>
      </c>
      <c r="B41" s="42" t="s">
        <v>48</v>
      </c>
      <c r="C41" s="43">
        <f t="shared" ref="C41:F41" si="3">(C7-C$36)/(C$37)</f>
        <v>0.125</v>
      </c>
      <c r="D41" s="43">
        <f t="shared" si="3"/>
        <v>0.55358429817692401</v>
      </c>
      <c r="E41" s="43">
        <f t="shared" si="3"/>
        <v>0</v>
      </c>
      <c r="F41" s="43">
        <f t="shared" si="3"/>
        <v>0.37444089456868951</v>
      </c>
      <c r="G41" s="43">
        <f t="shared" ref="G41:G66" si="4">ABS(G7-G$36)/(G$37)</f>
        <v>0.43644255721092978</v>
      </c>
      <c r="H41" s="43">
        <f t="shared" ref="H41:L41" si="5">(H7-H$36)/(H$37)</f>
        <v>0.16666666666666666</v>
      </c>
      <c r="I41" s="43">
        <f t="shared" si="5"/>
        <v>0.18593754627105985</v>
      </c>
      <c r="J41" s="43">
        <f t="shared" si="5"/>
        <v>0.66666666666666663</v>
      </c>
      <c r="K41" s="43">
        <f t="shared" si="5"/>
        <v>0.33695652173913049</v>
      </c>
      <c r="L41" s="44">
        <f t="shared" si="5"/>
        <v>3.7713808119315597E-3</v>
      </c>
      <c r="M41" s="17"/>
      <c r="N41" s="17"/>
    </row>
    <row r="42" spans="1:14" ht="13">
      <c r="A42" s="73"/>
      <c r="B42" s="42" t="s">
        <v>49</v>
      </c>
      <c r="C42" s="43">
        <f t="shared" ref="C42:F42" si="6">(C8-C$36)/(C$37)</f>
        <v>0.15625</v>
      </c>
      <c r="D42" s="43">
        <f t="shared" si="6"/>
        <v>0.55887724299522812</v>
      </c>
      <c r="E42" s="43">
        <f t="shared" si="6"/>
        <v>1.0979120216438239E-2</v>
      </c>
      <c r="F42" s="43">
        <f t="shared" si="6"/>
        <v>0.56421725239616582</v>
      </c>
      <c r="G42" s="43">
        <f t="shared" si="4"/>
        <v>0.54149967843842128</v>
      </c>
      <c r="H42" s="43">
        <f t="shared" ref="H42:L42" si="7">(H8-H$36)/(H$37)</f>
        <v>0.1</v>
      </c>
      <c r="I42" s="43">
        <f t="shared" si="7"/>
        <v>6.5369011359510919E-4</v>
      </c>
      <c r="J42" s="43">
        <f t="shared" si="7"/>
        <v>1</v>
      </c>
      <c r="K42" s="43">
        <f t="shared" si="7"/>
        <v>0.29619565217391308</v>
      </c>
      <c r="L42" s="44">
        <f t="shared" si="7"/>
        <v>0</v>
      </c>
      <c r="M42" s="17"/>
      <c r="N42" s="17"/>
    </row>
    <row r="43" spans="1:14" ht="13">
      <c r="A43" s="73"/>
      <c r="B43" s="42" t="s">
        <v>50</v>
      </c>
      <c r="C43" s="43">
        <f t="shared" ref="C43:F43" si="8">(C9-C$36)/(C$37)</f>
        <v>6.25E-2</v>
      </c>
      <c r="D43" s="43">
        <f t="shared" si="8"/>
        <v>0.54844048415514501</v>
      </c>
      <c r="E43" s="43">
        <f t="shared" si="8"/>
        <v>0.57122299727890846</v>
      </c>
      <c r="F43" s="43">
        <f t="shared" si="8"/>
        <v>0.48690095846645398</v>
      </c>
      <c r="G43" s="43">
        <f t="shared" si="4"/>
        <v>0.47417069252965866</v>
      </c>
      <c r="H43" s="43">
        <f t="shared" ref="H43:L43" si="9">(H9-H$36)/(H$37)</f>
        <v>3.3333333333333333E-2</v>
      </c>
      <c r="I43" s="43">
        <f t="shared" si="9"/>
        <v>1.0124519192275928E-2</v>
      </c>
      <c r="J43" s="43">
        <f t="shared" si="9"/>
        <v>0.66666666666666663</v>
      </c>
      <c r="K43" s="43">
        <f t="shared" si="9"/>
        <v>8.152173913043485E-3</v>
      </c>
      <c r="L43" s="44">
        <f t="shared" si="9"/>
        <v>0</v>
      </c>
      <c r="M43" s="17"/>
      <c r="N43" s="17"/>
    </row>
    <row r="44" spans="1:14" ht="13">
      <c r="A44" s="73"/>
      <c r="B44" s="42" t="s">
        <v>51</v>
      </c>
      <c r="C44" s="43">
        <f t="shared" ref="C44:F44" si="10">(C10-C$36)/(C$37)</f>
        <v>0.5625</v>
      </c>
      <c r="D44" s="43">
        <f t="shared" si="10"/>
        <v>0.56997252942615928</v>
      </c>
      <c r="E44" s="43">
        <f t="shared" si="10"/>
        <v>0.20627785439966317</v>
      </c>
      <c r="F44" s="43">
        <f t="shared" si="10"/>
        <v>0.67667731629393024</v>
      </c>
      <c r="G44" s="43">
        <f t="shared" si="4"/>
        <v>0.69924369674970233</v>
      </c>
      <c r="H44" s="43">
        <f t="shared" ref="H44:L44" si="11">(H10-H$36)/(H$37)</f>
        <v>0.13333333333333333</v>
      </c>
      <c r="I44" s="43">
        <f t="shared" si="11"/>
        <v>6.9098116034382347E-5</v>
      </c>
      <c r="J44" s="43">
        <f t="shared" si="11"/>
        <v>1</v>
      </c>
      <c r="K44" s="43">
        <f t="shared" si="11"/>
        <v>0.32880434782608703</v>
      </c>
      <c r="L44" s="44">
        <f t="shared" si="11"/>
        <v>4.6763787384988271E-5</v>
      </c>
      <c r="M44" s="17"/>
      <c r="N44" s="17"/>
    </row>
    <row r="45" spans="1:14" ht="13">
      <c r="A45" s="73"/>
      <c r="B45" s="42" t="s">
        <v>52</v>
      </c>
      <c r="C45" s="43">
        <f t="shared" ref="C45:F45" si="12">(C11-C$36)/(C$37)</f>
        <v>1</v>
      </c>
      <c r="D45" s="43">
        <f t="shared" si="12"/>
        <v>0.53588321889147195</v>
      </c>
      <c r="E45" s="43">
        <f t="shared" si="12"/>
        <v>0.38166339894391327</v>
      </c>
      <c r="F45" s="43">
        <f t="shared" si="12"/>
        <v>0</v>
      </c>
      <c r="G45" s="43">
        <f t="shared" si="4"/>
        <v>0</v>
      </c>
      <c r="H45" s="43">
        <f t="shared" ref="H45:L45" si="13">(H11-H$36)/(H$37)</f>
        <v>0.16666666666666666</v>
      </c>
      <c r="I45" s="43">
        <f t="shared" si="13"/>
        <v>0.3518454132560897</v>
      </c>
      <c r="J45" s="43">
        <f t="shared" si="13"/>
        <v>0</v>
      </c>
      <c r="K45" s="43">
        <f t="shared" si="13"/>
        <v>2.7173913043478284E-2</v>
      </c>
      <c r="L45" s="44">
        <f t="shared" si="13"/>
        <v>0.47329306461025045</v>
      </c>
      <c r="M45" s="17"/>
      <c r="N45" s="17"/>
    </row>
    <row r="46" spans="1:14" ht="13">
      <c r="A46" s="73"/>
      <c r="B46" s="42" t="s">
        <v>53</v>
      </c>
      <c r="C46" s="43">
        <f t="shared" ref="C46:F46" si="14">(C12-C$36)/(C$37)</f>
        <v>0.1875</v>
      </c>
      <c r="D46" s="43">
        <f t="shared" si="14"/>
        <v>0.58315279664749786</v>
      </c>
      <c r="E46" s="43">
        <f t="shared" si="14"/>
        <v>0.8081374738306103</v>
      </c>
      <c r="F46" s="43">
        <f t="shared" si="14"/>
        <v>0.83706070287539935</v>
      </c>
      <c r="G46" s="43">
        <f t="shared" si="4"/>
        <v>0.77964166963297321</v>
      </c>
      <c r="H46" s="43">
        <f t="shared" ref="H46:L46" si="15">(H12-H$36)/(H$37)</f>
        <v>0.23333333333333334</v>
      </c>
      <c r="I46" s="43">
        <f t="shared" si="15"/>
        <v>0.45455592395697492</v>
      </c>
      <c r="J46" s="43">
        <f t="shared" si="15"/>
        <v>0.66666666666666663</v>
      </c>
      <c r="K46" s="43">
        <f t="shared" si="15"/>
        <v>8.6956521739130432E-2</v>
      </c>
      <c r="L46" s="44">
        <f t="shared" si="15"/>
        <v>2.2000862115639195E-5</v>
      </c>
      <c r="M46" s="17"/>
      <c r="N46" s="17"/>
    </row>
    <row r="47" spans="1:14" ht="13">
      <c r="A47" s="73"/>
      <c r="B47" s="42" t="s">
        <v>54</v>
      </c>
      <c r="C47" s="43">
        <f t="shared" ref="C47:F47" si="16">(C13-C$36)/(C$37)</f>
        <v>6.25E-2</v>
      </c>
      <c r="D47" s="43">
        <f t="shared" si="16"/>
        <v>0.55716346837146702</v>
      </c>
      <c r="E47" s="43">
        <f t="shared" si="16"/>
        <v>0.38614806957295761</v>
      </c>
      <c r="F47" s="43">
        <f t="shared" si="16"/>
        <v>0.48306709265175662</v>
      </c>
      <c r="G47" s="43">
        <f t="shared" si="4"/>
        <v>0.70124780836561806</v>
      </c>
      <c r="H47" s="43">
        <f t="shared" ref="H47:L47" si="17">(H13-H$36)/(H$37)</f>
        <v>0.1</v>
      </c>
      <c r="I47" s="43">
        <f t="shared" si="17"/>
        <v>1.7548727881747899E-5</v>
      </c>
      <c r="J47" s="43">
        <f t="shared" si="17"/>
        <v>0.66666666666666663</v>
      </c>
      <c r="K47" s="43">
        <f t="shared" si="17"/>
        <v>9.7826086956521757E-2</v>
      </c>
      <c r="L47" s="44">
        <f t="shared" si="17"/>
        <v>0</v>
      </c>
      <c r="M47" s="17"/>
      <c r="N47" s="17"/>
    </row>
    <row r="48" spans="1:14" ht="13">
      <c r="A48" s="73"/>
      <c r="B48" s="42" t="s">
        <v>55</v>
      </c>
      <c r="C48" s="43">
        <f t="shared" ref="C48:F48" si="18">(C14-C$36)/(C$37)</f>
        <v>0.28125</v>
      </c>
      <c r="D48" s="43">
        <f t="shared" si="18"/>
        <v>0.53716226881194173</v>
      </c>
      <c r="E48" s="43">
        <f t="shared" si="18"/>
        <v>0.36641572576505804</v>
      </c>
      <c r="F48" s="43">
        <f t="shared" si="18"/>
        <v>0.36485623003194828</v>
      </c>
      <c r="G48" s="43">
        <f t="shared" si="4"/>
        <v>0.43384468599947923</v>
      </c>
      <c r="H48" s="43">
        <f t="shared" ref="H48:L48" si="19">(H14-H$36)/(H$37)</f>
        <v>6.6666666666666666E-2</v>
      </c>
      <c r="I48" s="43">
        <f t="shared" si="19"/>
        <v>0.28628226909438692</v>
      </c>
      <c r="J48" s="43">
        <f t="shared" si="19"/>
        <v>0</v>
      </c>
      <c r="K48" s="43">
        <f t="shared" si="19"/>
        <v>0.15217391304347824</v>
      </c>
      <c r="L48" s="44">
        <f t="shared" si="19"/>
        <v>0.39346538789217722</v>
      </c>
      <c r="M48" s="17"/>
      <c r="N48" s="17"/>
    </row>
    <row r="49" spans="1:14" ht="13">
      <c r="A49" s="73"/>
      <c r="B49" s="42" t="s">
        <v>56</v>
      </c>
      <c r="C49" s="43">
        <f t="shared" ref="C49:F49" si="20">(C15-C$36)/(C$37)</f>
        <v>6.25E-2</v>
      </c>
      <c r="D49" s="43">
        <f t="shared" si="20"/>
        <v>0.58891925877890616</v>
      </c>
      <c r="E49" s="43">
        <f t="shared" si="20"/>
        <v>1</v>
      </c>
      <c r="F49" s="43">
        <f t="shared" si="20"/>
        <v>0.98658146964856286</v>
      </c>
      <c r="G49" s="43">
        <f t="shared" si="4"/>
        <v>0.80776838198473722</v>
      </c>
      <c r="H49" s="43">
        <f t="shared" ref="H49:L49" si="21">(H15-H$36)/(H$37)</f>
        <v>3.3333333333333333E-2</v>
      </c>
      <c r="I49" s="43">
        <f t="shared" si="21"/>
        <v>0</v>
      </c>
      <c r="J49" s="43">
        <f t="shared" si="21"/>
        <v>0.66666666666666663</v>
      </c>
      <c r="K49" s="43">
        <f t="shared" si="21"/>
        <v>0.46195652173913049</v>
      </c>
      <c r="L49" s="44">
        <f t="shared" si="21"/>
        <v>0</v>
      </c>
      <c r="M49" s="17"/>
      <c r="N49" s="17"/>
    </row>
    <row r="50" spans="1:14" ht="13">
      <c r="A50" s="73"/>
      <c r="B50" s="42" t="s">
        <v>57</v>
      </c>
      <c r="C50" s="43">
        <f t="shared" ref="C50:F50" si="22">(C16-C$36)/(C$37)</f>
        <v>0.28125</v>
      </c>
      <c r="D50" s="43">
        <f t="shared" si="22"/>
        <v>0.54362672421387503</v>
      </c>
      <c r="E50" s="43">
        <f t="shared" si="22"/>
        <v>0.31683287723430054</v>
      </c>
      <c r="F50" s="43">
        <f t="shared" si="22"/>
        <v>0.35079872204472901</v>
      </c>
      <c r="G50" s="43">
        <f t="shared" si="4"/>
        <v>0.46065717560804048</v>
      </c>
      <c r="H50" s="43">
        <f t="shared" ref="H50:L50" si="23">(H16-H$36)/(H$37)</f>
        <v>3.3333333333333333E-2</v>
      </c>
      <c r="I50" s="43">
        <f t="shared" si="23"/>
        <v>0.30048796431466185</v>
      </c>
      <c r="J50" s="43">
        <f t="shared" si="23"/>
        <v>0.66666666666666663</v>
      </c>
      <c r="K50" s="43">
        <f t="shared" si="23"/>
        <v>0.23097826086956519</v>
      </c>
      <c r="L50" s="44">
        <f t="shared" si="23"/>
        <v>0</v>
      </c>
      <c r="M50" s="17"/>
      <c r="N50" s="17"/>
    </row>
    <row r="51" spans="1:14" ht="13">
      <c r="A51" s="73"/>
      <c r="B51" s="42" t="s">
        <v>58</v>
      </c>
      <c r="C51" s="43">
        <f t="shared" ref="C51:F51" si="24">(C17-C$36)/(C$37)</f>
        <v>9.375E-2</v>
      </c>
      <c r="D51" s="43">
        <f t="shared" si="24"/>
        <v>0.57819995411721525</v>
      </c>
      <c r="E51" s="43">
        <f t="shared" si="24"/>
        <v>0.57447254065740583</v>
      </c>
      <c r="F51" s="43">
        <f t="shared" si="24"/>
        <v>0.83386581469648557</v>
      </c>
      <c r="G51" s="43">
        <f t="shared" si="4"/>
        <v>0.62269815944387186</v>
      </c>
      <c r="H51" s="43">
        <f t="shared" ref="H51:L51" si="25">(H17-H$36)/(H$37)</f>
        <v>0.13333333333333333</v>
      </c>
      <c r="I51" s="43">
        <f t="shared" si="25"/>
        <v>0.59579137633575985</v>
      </c>
      <c r="J51" s="43">
        <f t="shared" si="25"/>
        <v>0.33333333333333331</v>
      </c>
      <c r="K51" s="43">
        <f t="shared" si="25"/>
        <v>0.10597826086956524</v>
      </c>
      <c r="L51" s="44">
        <f t="shared" si="25"/>
        <v>0</v>
      </c>
      <c r="M51" s="17"/>
      <c r="N51" s="17"/>
    </row>
    <row r="52" spans="1:14" ht="13">
      <c r="A52" s="73"/>
      <c r="B52" s="42" t="s">
        <v>59</v>
      </c>
      <c r="C52" s="43">
        <f t="shared" ref="C52:F52" si="26">(C18-C$36)/(C$37)</f>
        <v>0.46875</v>
      </c>
      <c r="D52" s="43">
        <f t="shared" si="26"/>
        <v>0.59689595399486106</v>
      </c>
      <c r="E52" s="43">
        <f t="shared" si="26"/>
        <v>0.41831240638084383</v>
      </c>
      <c r="F52" s="43">
        <f t="shared" si="26"/>
        <v>1</v>
      </c>
      <c r="G52" s="43">
        <f t="shared" si="4"/>
        <v>1</v>
      </c>
      <c r="H52" s="43">
        <f t="shared" ref="H52:L52" si="27">(H18-H$36)/(H$37)</f>
        <v>0.83333333333333337</v>
      </c>
      <c r="I52" s="43">
        <f t="shared" si="27"/>
        <v>1</v>
      </c>
      <c r="J52" s="43">
        <f t="shared" si="27"/>
        <v>0.33333333333333331</v>
      </c>
      <c r="K52" s="43">
        <f t="shared" si="27"/>
        <v>0.54347826086956519</v>
      </c>
      <c r="L52" s="44">
        <f t="shared" si="27"/>
        <v>0</v>
      </c>
      <c r="M52" s="17"/>
      <c r="N52" s="17"/>
    </row>
    <row r="53" spans="1:14" ht="13">
      <c r="A53" s="73"/>
      <c r="B53" s="42" t="s">
        <v>60</v>
      </c>
      <c r="C53" s="43">
        <f t="shared" ref="C53:F53" si="28">(C19-C$36)/(C$37)</f>
        <v>3.125E-2</v>
      </c>
      <c r="D53" s="43">
        <f t="shared" si="28"/>
        <v>0.5535969316040622</v>
      </c>
      <c r="E53" s="43">
        <f t="shared" si="28"/>
        <v>0.41180255341464789</v>
      </c>
      <c r="F53" s="43">
        <f t="shared" si="28"/>
        <v>0.69648562300319494</v>
      </c>
      <c r="G53" s="43">
        <f t="shared" si="4"/>
        <v>0.16774714806131918</v>
      </c>
      <c r="H53" s="43">
        <f t="shared" ref="H53:L53" si="29">(H19-H$36)/(H$37)</f>
        <v>0</v>
      </c>
      <c r="I53" s="43">
        <f t="shared" si="29"/>
        <v>0</v>
      </c>
      <c r="J53" s="43">
        <f t="shared" si="29"/>
        <v>1</v>
      </c>
      <c r="K53" s="43">
        <f t="shared" si="29"/>
        <v>0.33152173913043487</v>
      </c>
      <c r="L53" s="44">
        <f t="shared" si="29"/>
        <v>0</v>
      </c>
      <c r="M53" s="17"/>
      <c r="N53" s="17"/>
    </row>
    <row r="54" spans="1:14" ht="13">
      <c r="A54" s="73"/>
      <c r="B54" s="42" t="s">
        <v>61</v>
      </c>
      <c r="C54" s="43">
        <f t="shared" ref="C54:F54" si="30">(C20-C$36)/(C$37)</f>
        <v>0.3125</v>
      </c>
      <c r="D54" s="43">
        <f t="shared" si="30"/>
        <v>0.55231434993270534</v>
      </c>
      <c r="E54" s="43">
        <f t="shared" si="30"/>
        <v>0.13679202147965178</v>
      </c>
      <c r="F54" s="43">
        <f t="shared" si="30"/>
        <v>0.31757188498402583</v>
      </c>
      <c r="G54" s="43">
        <f t="shared" si="4"/>
        <v>0.58752620788406962</v>
      </c>
      <c r="H54" s="43">
        <f t="shared" ref="H54:L54" si="31">(H20-H$36)/(H$37)</f>
        <v>0.13333333333333333</v>
      </c>
      <c r="I54" s="43">
        <f t="shared" si="31"/>
        <v>0.60866227144152929</v>
      </c>
      <c r="J54" s="43">
        <f t="shared" si="31"/>
        <v>0</v>
      </c>
      <c r="K54" s="43">
        <f t="shared" si="31"/>
        <v>0</v>
      </c>
      <c r="L54" s="44">
        <f t="shared" si="31"/>
        <v>0.10372369044505572</v>
      </c>
      <c r="M54" s="17"/>
      <c r="N54" s="17"/>
    </row>
    <row r="55" spans="1:14" ht="13">
      <c r="A55" s="73"/>
      <c r="B55" s="42" t="s">
        <v>62</v>
      </c>
      <c r="C55" s="43">
        <f t="shared" ref="C55:F55" si="32">(C21-C$36)/(C$37)</f>
        <v>0.71875</v>
      </c>
      <c r="D55" s="43">
        <f t="shared" si="32"/>
        <v>0.57411607475835069</v>
      </c>
      <c r="E55" s="43">
        <f t="shared" si="32"/>
        <v>0.5377310004694591</v>
      </c>
      <c r="F55" s="43">
        <f t="shared" si="32"/>
        <v>0.86517571884984079</v>
      </c>
      <c r="G55" s="43">
        <f t="shared" si="4"/>
        <v>0.79947327092416942</v>
      </c>
      <c r="H55" s="43">
        <f t="shared" ref="H55:L55" si="33">(H21-H$36)/(H$37)</f>
        <v>3.3333333333333333E-2</v>
      </c>
      <c r="I55" s="43">
        <f t="shared" si="33"/>
        <v>0.18974671701689175</v>
      </c>
      <c r="J55" s="43">
        <f t="shared" si="33"/>
        <v>0.66666666666666663</v>
      </c>
      <c r="K55" s="43">
        <f t="shared" si="33"/>
        <v>1</v>
      </c>
      <c r="L55" s="44">
        <f t="shared" si="33"/>
        <v>1.345347072088937E-3</v>
      </c>
      <c r="M55" s="17"/>
      <c r="N55" s="17"/>
    </row>
    <row r="56" spans="1:14" ht="13">
      <c r="A56" s="73"/>
      <c r="B56" s="42" t="s">
        <v>63</v>
      </c>
      <c r="C56" s="43">
        <f t="shared" ref="C56:F56" si="34">(C22-C$36)/(C$37)</f>
        <v>9.375E-2</v>
      </c>
      <c r="D56" s="43">
        <f t="shared" si="34"/>
        <v>0.58909833145723722</v>
      </c>
      <c r="E56" s="43">
        <f t="shared" si="34"/>
        <v>0.42122387606600531</v>
      </c>
      <c r="F56" s="43">
        <f t="shared" si="34"/>
        <v>0.95782747603833929</v>
      </c>
      <c r="G56" s="43">
        <f t="shared" si="4"/>
        <v>0.8339342555640763</v>
      </c>
      <c r="H56" s="43">
        <f t="shared" ref="H56:L56" si="35">(H22-H$36)/(H$37)</f>
        <v>1</v>
      </c>
      <c r="I56" s="43">
        <f t="shared" si="35"/>
        <v>1.2435467295203603E-2</v>
      </c>
      <c r="J56" s="43">
        <f t="shared" si="35"/>
        <v>0.33333333333333331</v>
      </c>
      <c r="K56" s="43">
        <f t="shared" si="35"/>
        <v>0.14945652173913043</v>
      </c>
      <c r="L56" s="44">
        <f t="shared" si="35"/>
        <v>0</v>
      </c>
      <c r="M56" s="17"/>
      <c r="N56" s="17"/>
    </row>
    <row r="57" spans="1:14" ht="13">
      <c r="A57" s="73"/>
      <c r="B57" s="42" t="s">
        <v>64</v>
      </c>
      <c r="C57" s="43">
        <f t="shared" ref="C57:F57" si="36">(C23-C$36)/(C$37)</f>
        <v>0.4375</v>
      </c>
      <c r="D57" s="43">
        <f t="shared" si="36"/>
        <v>0.56829307292303932</v>
      </c>
      <c r="E57" s="43">
        <f t="shared" si="36"/>
        <v>0.57230124811045624</v>
      </c>
      <c r="F57" s="43">
        <f t="shared" si="36"/>
        <v>0.81341853035143741</v>
      </c>
      <c r="G57" s="43">
        <f t="shared" si="4"/>
        <v>0.91539574270479052</v>
      </c>
      <c r="H57" s="43">
        <f t="shared" ref="H57:L57" si="37">(H23-H$36)/(H$37)</f>
        <v>0.13333333333333333</v>
      </c>
      <c r="I57" s="43">
        <f t="shared" si="37"/>
        <v>0.16780971036921427</v>
      </c>
      <c r="J57" s="43">
        <f t="shared" si="37"/>
        <v>0.66666666666666663</v>
      </c>
      <c r="K57" s="43">
        <f t="shared" si="37"/>
        <v>0.36413043478260865</v>
      </c>
      <c r="L57" s="44">
        <f t="shared" si="37"/>
        <v>1.3057072237566843E-3</v>
      </c>
      <c r="M57" s="17"/>
      <c r="N57" s="17"/>
    </row>
    <row r="58" spans="1:14" ht="13">
      <c r="A58" s="73"/>
      <c r="B58" s="42" t="s">
        <v>65</v>
      </c>
      <c r="C58" s="43">
        <f t="shared" ref="C58:F58" si="38">(C24-C$36)/(C$37)</f>
        <v>0</v>
      </c>
      <c r="D58" s="43">
        <f t="shared" si="38"/>
        <v>0.54179615808148773</v>
      </c>
      <c r="E58" s="43">
        <f t="shared" si="38"/>
        <v>0.15192362676353613</v>
      </c>
      <c r="F58" s="43">
        <f t="shared" si="38"/>
        <v>0.90990415335463315</v>
      </c>
      <c r="G58" s="43">
        <f t="shared" si="4"/>
        <v>0.65007659556739583</v>
      </c>
      <c r="H58" s="43">
        <f t="shared" ref="H58:L58" si="39">(H24-H$36)/(H$37)</f>
        <v>0</v>
      </c>
      <c r="I58" s="43">
        <f t="shared" si="39"/>
        <v>0</v>
      </c>
      <c r="J58" s="43">
        <f t="shared" si="39"/>
        <v>1</v>
      </c>
      <c r="K58" s="43">
        <f t="shared" si="39"/>
        <v>0.63315217391304357</v>
      </c>
      <c r="L58" s="44">
        <f t="shared" si="39"/>
        <v>0</v>
      </c>
      <c r="M58" s="17"/>
      <c r="N58" s="17"/>
    </row>
    <row r="59" spans="1:14" ht="13">
      <c r="A59" s="73"/>
      <c r="B59" s="42" t="s">
        <v>66</v>
      </c>
      <c r="C59" s="43">
        <f t="shared" ref="C59:F59" si="40">(C25-C$36)/(C$37)</f>
        <v>0.40625</v>
      </c>
      <c r="D59" s="43">
        <f t="shared" si="40"/>
        <v>0.57827194665361548</v>
      </c>
      <c r="E59" s="43">
        <f t="shared" si="40"/>
        <v>0.15571670071554894</v>
      </c>
      <c r="F59" s="43">
        <f t="shared" si="40"/>
        <v>0.75846645367412169</v>
      </c>
      <c r="G59" s="43">
        <f t="shared" si="4"/>
        <v>0.77399643995331768</v>
      </c>
      <c r="H59" s="43">
        <f t="shared" ref="H59:L59" si="41">(H25-H$36)/(H$37)</f>
        <v>3.3333333333333333E-2</v>
      </c>
      <c r="I59" s="43">
        <f t="shared" si="41"/>
        <v>2.7758797122447346E-2</v>
      </c>
      <c r="J59" s="43">
        <f t="shared" si="41"/>
        <v>0.66666666666666663</v>
      </c>
      <c r="K59" s="43">
        <f t="shared" si="41"/>
        <v>0.4918478260869566</v>
      </c>
      <c r="L59" s="44">
        <f t="shared" si="41"/>
        <v>5.2137280697606027E-5</v>
      </c>
      <c r="M59" s="17"/>
      <c r="N59" s="17"/>
    </row>
    <row r="60" spans="1:14" ht="13">
      <c r="A60" s="73"/>
      <c r="B60" s="42" t="s">
        <v>67</v>
      </c>
      <c r="C60" s="43">
        <f t="shared" ref="C60:F60" si="42">(C26-C$36)/(C$37)</f>
        <v>0.21875</v>
      </c>
      <c r="D60" s="43">
        <f t="shared" si="42"/>
        <v>0.547552716260859</v>
      </c>
      <c r="E60" s="43">
        <f t="shared" si="42"/>
        <v>0.43367834425625124</v>
      </c>
      <c r="F60" s="43">
        <f t="shared" si="42"/>
        <v>0.63386581469648595</v>
      </c>
      <c r="G60" s="43">
        <f t="shared" si="4"/>
        <v>0.61210466111480877</v>
      </c>
      <c r="H60" s="43">
        <f t="shared" ref="H60:L60" si="43">(H26-H$36)/(H$37)</f>
        <v>0.23333333333333334</v>
      </c>
      <c r="I60" s="43">
        <f t="shared" si="43"/>
        <v>0.39191025580561278</v>
      </c>
      <c r="J60" s="43">
        <f t="shared" si="43"/>
        <v>0.33333333333333331</v>
      </c>
      <c r="K60" s="43">
        <f t="shared" si="43"/>
        <v>7.6086956521739121E-2</v>
      </c>
      <c r="L60" s="44">
        <f t="shared" si="43"/>
        <v>6.9562831547738582E-2</v>
      </c>
      <c r="M60" s="17"/>
      <c r="N60" s="17"/>
    </row>
    <row r="61" spans="1:14" ht="13">
      <c r="A61" s="73"/>
      <c r="B61" s="42" t="s">
        <v>68</v>
      </c>
      <c r="C61" s="43">
        <f t="shared" ref="C61:F61" si="44">(C27-C$36)/(C$37)</f>
        <v>0.15625</v>
      </c>
      <c r="D61" s="43">
        <f t="shared" si="44"/>
        <v>0.5619592432399364</v>
      </c>
      <c r="E61" s="43">
        <f t="shared" si="44"/>
        <v>4.4295826697824427E-2</v>
      </c>
      <c r="F61" s="43">
        <f t="shared" si="44"/>
        <v>0.76869009584664505</v>
      </c>
      <c r="G61" s="43">
        <f t="shared" si="4"/>
        <v>0.5608054489562192</v>
      </c>
      <c r="H61" s="43">
        <f t="shared" ref="H61:L61" si="45">(H27-H$36)/(H$37)</f>
        <v>0</v>
      </c>
      <c r="I61" s="43">
        <f t="shared" si="45"/>
        <v>0.22693466498930076</v>
      </c>
      <c r="J61" s="43">
        <f t="shared" si="45"/>
        <v>0.33333333333333331</v>
      </c>
      <c r="K61" s="43">
        <f t="shared" si="45"/>
        <v>1.630434782608697E-2</v>
      </c>
      <c r="L61" s="44">
        <f t="shared" si="45"/>
        <v>1.0509135751696115E-3</v>
      </c>
      <c r="M61" s="17"/>
      <c r="N61" s="17"/>
    </row>
    <row r="62" spans="1:14" ht="13">
      <c r="A62" s="73"/>
      <c r="B62" s="42" t="s">
        <v>69</v>
      </c>
      <c r="C62" s="43">
        <f t="shared" ref="C62:F62" si="46">(C28-C$36)/(C$37)</f>
        <v>0.1875</v>
      </c>
      <c r="D62" s="43">
        <f t="shared" si="46"/>
        <v>0.5541991909947388</v>
      </c>
      <c r="E62" s="43">
        <f t="shared" si="46"/>
        <v>0.38244708878668848</v>
      </c>
      <c r="F62" s="43">
        <f t="shared" si="46"/>
        <v>0.70351437699680452</v>
      </c>
      <c r="G62" s="43">
        <f t="shared" si="4"/>
        <v>0.66710045171284493</v>
      </c>
      <c r="H62" s="43">
        <f t="shared" ref="H62:L62" si="47">(H28-H$36)/(H$37)</f>
        <v>0</v>
      </c>
      <c r="I62" s="43">
        <f t="shared" si="47"/>
        <v>0.40308331148882309</v>
      </c>
      <c r="J62" s="43">
        <f t="shared" si="47"/>
        <v>0.66666666666666663</v>
      </c>
      <c r="K62" s="43">
        <f t="shared" si="47"/>
        <v>0.17119565217391305</v>
      </c>
      <c r="L62" s="44">
        <f t="shared" si="47"/>
        <v>5.3604528551798761E-5</v>
      </c>
      <c r="M62" s="17"/>
      <c r="N62" s="17"/>
    </row>
    <row r="63" spans="1:14" ht="13">
      <c r="A63" s="73"/>
      <c r="B63" s="42" t="s">
        <v>70</v>
      </c>
      <c r="C63" s="43">
        <f t="shared" ref="C63:F63" si="48">(C29-C$36)/(C$37)</f>
        <v>0.5</v>
      </c>
      <c r="D63" s="43">
        <f t="shared" si="48"/>
        <v>0.542662502630613</v>
      </c>
      <c r="E63" s="43">
        <f t="shared" si="48"/>
        <v>0.61940018217348303</v>
      </c>
      <c r="F63" s="43">
        <f t="shared" si="48"/>
        <v>0.20447284345047922</v>
      </c>
      <c r="G63" s="43">
        <f t="shared" si="4"/>
        <v>0.45929718592572433</v>
      </c>
      <c r="H63" s="43">
        <f t="shared" ref="H63:L63" si="49">(H29-H$36)/(H$37)</f>
        <v>3.3333333333333333E-2</v>
      </c>
      <c r="I63" s="43">
        <f t="shared" si="49"/>
        <v>0.81294043194000098</v>
      </c>
      <c r="J63" s="43">
        <f t="shared" si="49"/>
        <v>0.33333333333333331</v>
      </c>
      <c r="K63" s="43">
        <f t="shared" si="49"/>
        <v>2.4456521739130457E-2</v>
      </c>
      <c r="L63" s="44">
        <f t="shared" si="49"/>
        <v>8.9736558642764266E-2</v>
      </c>
      <c r="M63" s="17"/>
      <c r="N63" s="17"/>
    </row>
    <row r="64" spans="1:14" ht="13">
      <c r="A64" s="73"/>
      <c r="B64" s="42" t="s">
        <v>71</v>
      </c>
      <c r="C64" s="43">
        <f t="shared" ref="C64:F64" si="50">(C30-C$36)/(C$37)</f>
        <v>0.53125</v>
      </c>
      <c r="D64" s="43">
        <f t="shared" si="50"/>
        <v>0.56097624923528688</v>
      </c>
      <c r="E64" s="43">
        <f t="shared" si="50"/>
        <v>0.26870080785869926</v>
      </c>
      <c r="F64" s="43">
        <f t="shared" si="50"/>
        <v>0.71884984025559107</v>
      </c>
      <c r="G64" s="43">
        <f t="shared" si="4"/>
        <v>0.80819164290634249</v>
      </c>
      <c r="H64" s="43">
        <f t="shared" ref="H64:L64" si="51">(H30-H$36)/(H$37)</f>
        <v>6.6666666666666666E-2</v>
      </c>
      <c r="I64" s="43">
        <f t="shared" si="51"/>
        <v>0.41028487069329539</v>
      </c>
      <c r="J64" s="43">
        <f t="shared" si="51"/>
        <v>0.66666666666666663</v>
      </c>
      <c r="K64" s="43">
        <f t="shared" si="51"/>
        <v>0.22010869565217397</v>
      </c>
      <c r="L64" s="44">
        <f t="shared" si="51"/>
        <v>5.6522134511092984E-5</v>
      </c>
      <c r="M64" s="17"/>
      <c r="N64" s="17"/>
    </row>
    <row r="65" spans="1:16" ht="13">
      <c r="A65" s="73"/>
      <c r="B65" s="42" t="s">
        <v>72</v>
      </c>
      <c r="C65" s="43">
        <f t="shared" ref="C65:F65" si="52">(C31-C$36)/(C$37)</f>
        <v>0.5</v>
      </c>
      <c r="D65" s="43">
        <f t="shared" si="52"/>
        <v>0.54156082356539825</v>
      </c>
      <c r="E65" s="43">
        <f t="shared" si="52"/>
        <v>0.46614499998141312</v>
      </c>
      <c r="F65" s="43">
        <f t="shared" si="52"/>
        <v>0.48115015974440867</v>
      </c>
      <c r="G65" s="43">
        <f t="shared" si="4"/>
        <v>0.32476141490618432</v>
      </c>
      <c r="H65" s="43">
        <f t="shared" ref="H65:L65" si="53">(H31-H$36)/(H$37)</f>
        <v>0.4</v>
      </c>
      <c r="I65" s="43">
        <f t="shared" si="53"/>
        <v>0.53137877064580419</v>
      </c>
      <c r="J65" s="43">
        <f t="shared" si="53"/>
        <v>0</v>
      </c>
      <c r="K65" s="43">
        <f t="shared" si="53"/>
        <v>0.10326086956521741</v>
      </c>
      <c r="L65" s="44">
        <f t="shared" si="53"/>
        <v>1</v>
      </c>
      <c r="M65" s="17"/>
      <c r="N65" s="17"/>
    </row>
    <row r="66" spans="1:16" ht="13">
      <c r="A66" s="74"/>
      <c r="B66" s="45" t="s">
        <v>73</v>
      </c>
      <c r="C66" s="46">
        <f t="shared" ref="C66:F66" si="54">(C32-C$36)/(C$37)</f>
        <v>0.21875</v>
      </c>
      <c r="D66" s="46">
        <f t="shared" si="54"/>
        <v>0.56909185452098376</v>
      </c>
      <c r="E66" s="46">
        <f t="shared" si="54"/>
        <v>0.62670007795593374</v>
      </c>
      <c r="F66" s="46">
        <f t="shared" si="54"/>
        <v>0.8504792332268365</v>
      </c>
      <c r="G66" s="46">
        <f t="shared" si="4"/>
        <v>0.87906647172173802</v>
      </c>
      <c r="H66" s="46">
        <f t="shared" ref="H66:L66" si="55">(H32-H$36)/(H$37)</f>
        <v>0.13333333333333333</v>
      </c>
      <c r="I66" s="46">
        <f t="shared" si="55"/>
        <v>0.53678158524239727</v>
      </c>
      <c r="J66" s="46">
        <f t="shared" si="55"/>
        <v>0.66666666666666663</v>
      </c>
      <c r="K66" s="46">
        <f t="shared" si="55"/>
        <v>0.16032608695652173</v>
      </c>
      <c r="L66" s="47">
        <f t="shared" si="55"/>
        <v>5.9748469372380379E-4</v>
      </c>
      <c r="M66" s="17"/>
      <c r="N66" s="17"/>
    </row>
    <row r="67" spans="1:16" ht="13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</row>
    <row r="68" spans="1:16" ht="70">
      <c r="B68" s="17"/>
      <c r="C68" s="15" t="s">
        <v>88</v>
      </c>
      <c r="D68" s="15" t="s">
        <v>37</v>
      </c>
      <c r="E68" s="15" t="s">
        <v>80</v>
      </c>
      <c r="F68" s="15" t="s">
        <v>39</v>
      </c>
      <c r="G68" s="15" t="s">
        <v>40</v>
      </c>
      <c r="H68" s="15" t="s">
        <v>41</v>
      </c>
      <c r="I68" s="15" t="s">
        <v>42</v>
      </c>
      <c r="J68" s="15" t="s">
        <v>43</v>
      </c>
      <c r="K68" s="15" t="s">
        <v>44</v>
      </c>
      <c r="L68" s="16" t="s">
        <v>45</v>
      </c>
      <c r="M68" s="17"/>
      <c r="N68" s="17"/>
    </row>
    <row r="69" spans="1:16" ht="13">
      <c r="B69" s="49" t="s">
        <v>89</v>
      </c>
      <c r="C69" s="20">
        <v>1</v>
      </c>
      <c r="D69" s="20">
        <v>1</v>
      </c>
      <c r="E69" s="20">
        <v>0.4</v>
      </c>
      <c r="F69" s="20">
        <v>1</v>
      </c>
      <c r="G69" s="20">
        <v>0.5</v>
      </c>
      <c r="H69" s="20">
        <v>10</v>
      </c>
      <c r="I69" s="20">
        <v>8</v>
      </c>
      <c r="J69" s="20">
        <v>0.5</v>
      </c>
      <c r="K69" s="20">
        <v>0.01</v>
      </c>
      <c r="L69" s="22">
        <v>1</v>
      </c>
      <c r="M69" s="17"/>
      <c r="N69" s="17"/>
    </row>
    <row r="70" spans="1:16" ht="13">
      <c r="B70" s="33" t="s">
        <v>82</v>
      </c>
      <c r="C70" s="58">
        <f t="shared" ref="C70:L70" si="56">C37/$C$37*1/C69*100</f>
        <v>100</v>
      </c>
      <c r="D70" s="58">
        <f t="shared" si="56"/>
        <v>25.540624999999999</v>
      </c>
      <c r="E70" s="58">
        <f t="shared" si="56"/>
        <v>76.403691367187477</v>
      </c>
      <c r="F70" s="58">
        <f t="shared" si="56"/>
        <v>489.0625</v>
      </c>
      <c r="G70" s="58">
        <f t="shared" si="56"/>
        <v>46.143980587500003</v>
      </c>
      <c r="H70" s="58">
        <f t="shared" si="56"/>
        <v>9.375</v>
      </c>
      <c r="I70" s="58">
        <f t="shared" si="56"/>
        <v>35.615117187499997</v>
      </c>
      <c r="J70" s="58">
        <f t="shared" si="56"/>
        <v>18.75</v>
      </c>
      <c r="K70" s="58">
        <f t="shared" si="56"/>
        <v>114.99999999999999</v>
      </c>
      <c r="L70" s="59">
        <f t="shared" si="56"/>
        <v>1.59120185</v>
      </c>
      <c r="M70" s="17"/>
      <c r="N70" s="17"/>
    </row>
    <row r="71" spans="1:16" ht="13">
      <c r="B71" s="39" t="s">
        <v>83</v>
      </c>
      <c r="C71" s="60">
        <f t="shared" ref="C71:L71" si="57">C70/SUM($C$70:$L$70)</f>
        <v>0.10899395013477466</v>
      </c>
      <c r="D71" s="60">
        <f t="shared" si="57"/>
        <v>2.7837736076609786E-2</v>
      </c>
      <c r="E71" s="60">
        <f t="shared" si="57"/>
        <v>8.3275401269879437E-2</v>
      </c>
      <c r="F71" s="60">
        <f t="shared" si="57"/>
        <v>0.53304853737788227</v>
      </c>
      <c r="G71" s="60">
        <f t="shared" si="57"/>
        <v>5.0294147191739851E-2</v>
      </c>
      <c r="H71" s="60">
        <f t="shared" si="57"/>
        <v>1.0218182825135123E-2</v>
      </c>
      <c r="I71" s="60">
        <f t="shared" si="57"/>
        <v>3.88183230677853E-2</v>
      </c>
      <c r="J71" s="60">
        <f t="shared" si="57"/>
        <v>2.0436365650270245E-2</v>
      </c>
      <c r="K71" s="60">
        <f t="shared" si="57"/>
        <v>0.12534304265499083</v>
      </c>
      <c r="L71" s="61">
        <f t="shared" si="57"/>
        <v>1.7343137509326118E-3</v>
      </c>
      <c r="M71" s="17"/>
      <c r="N71" s="17"/>
    </row>
    <row r="72" spans="1:16" ht="13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</row>
    <row r="73" spans="1:16" ht="70">
      <c r="B73" s="49" t="s">
        <v>84</v>
      </c>
      <c r="C73" s="15" t="s">
        <v>88</v>
      </c>
      <c r="D73" s="15" t="s">
        <v>37</v>
      </c>
      <c r="E73" s="15" t="s">
        <v>80</v>
      </c>
      <c r="F73" s="15" t="s">
        <v>39</v>
      </c>
      <c r="G73" s="15" t="s">
        <v>40</v>
      </c>
      <c r="H73" s="15" t="s">
        <v>41</v>
      </c>
      <c r="I73" s="15" t="s">
        <v>42</v>
      </c>
      <c r="J73" s="15" t="s">
        <v>43</v>
      </c>
      <c r="K73" s="15" t="s">
        <v>44</v>
      </c>
      <c r="L73" s="16" t="s">
        <v>45</v>
      </c>
      <c r="M73" s="62"/>
      <c r="N73" s="14" t="s">
        <v>85</v>
      </c>
      <c r="O73" s="50" t="s">
        <v>86</v>
      </c>
    </row>
    <row r="74" spans="1:16" ht="13">
      <c r="A74" s="76" t="s">
        <v>47</v>
      </c>
      <c r="B74" s="51" t="s">
        <v>48</v>
      </c>
      <c r="C74" s="63">
        <f t="shared" ref="C74:L74" si="58">C41*C$71</f>
        <v>1.3624243766846832E-2</v>
      </c>
      <c r="D74" s="63">
        <f t="shared" si="58"/>
        <v>1.5410533588804466E-2</v>
      </c>
      <c r="E74" s="63">
        <f t="shared" si="58"/>
        <v>0</v>
      </c>
      <c r="F74" s="63">
        <f t="shared" si="58"/>
        <v>0.19959517118430575</v>
      </c>
      <c r="G74" s="63">
        <f t="shared" si="58"/>
        <v>2.1950506213105844E-2</v>
      </c>
      <c r="H74" s="63">
        <f t="shared" si="58"/>
        <v>1.7030304708558538E-3</v>
      </c>
      <c r="I74" s="63">
        <f t="shared" si="58"/>
        <v>7.2177837415812792E-3</v>
      </c>
      <c r="J74" s="63">
        <f t="shared" si="58"/>
        <v>1.362424376684683E-2</v>
      </c>
      <c r="K74" s="63">
        <f t="shared" si="58"/>
        <v>4.2235155677225175E-2</v>
      </c>
      <c r="L74" s="64">
        <f t="shared" si="58"/>
        <v>6.5407576021363023E-6</v>
      </c>
      <c r="M74" s="17"/>
      <c r="N74" s="65">
        <f t="shared" ref="N74:N99" si="59">SUM(C74:L74)</f>
        <v>0.3153672091671742</v>
      </c>
      <c r="O74" s="53">
        <f t="shared" ref="O74:O99" si="60">RANK(N74,$N$74:$N$99)</f>
        <v>23</v>
      </c>
      <c r="P74" s="66" t="s">
        <v>48</v>
      </c>
    </row>
    <row r="75" spans="1:16" ht="13">
      <c r="A75" s="73"/>
      <c r="B75" s="51" t="s">
        <v>49</v>
      </c>
      <c r="C75" s="63">
        <f t="shared" ref="C75:L75" si="61">C42*C$71</f>
        <v>1.7030304708558541E-2</v>
      </c>
      <c r="D75" s="63">
        <f t="shared" si="61"/>
        <v>1.5557877189724475E-2</v>
      </c>
      <c r="E75" s="63">
        <f t="shared" si="61"/>
        <v>9.1429064161413997E-4</v>
      </c>
      <c r="F75" s="63">
        <f t="shared" si="61"/>
        <v>0.30075518115314365</v>
      </c>
      <c r="G75" s="63">
        <f t="shared" si="61"/>
        <v>2.7234264531661757E-2</v>
      </c>
      <c r="H75" s="63">
        <f t="shared" si="61"/>
        <v>1.0218182825135122E-3</v>
      </c>
      <c r="I75" s="63">
        <f t="shared" si="61"/>
        <v>2.5375154015752219E-5</v>
      </c>
      <c r="J75" s="63">
        <f t="shared" si="61"/>
        <v>2.0436365650270245E-2</v>
      </c>
      <c r="K75" s="63">
        <f t="shared" si="61"/>
        <v>3.7126064264657616E-2</v>
      </c>
      <c r="L75" s="64">
        <f t="shared" si="61"/>
        <v>0</v>
      </c>
      <c r="M75" s="17"/>
      <c r="N75" s="65">
        <f t="shared" si="59"/>
        <v>0.42010154157615975</v>
      </c>
      <c r="O75" s="53">
        <f t="shared" si="60"/>
        <v>18</v>
      </c>
      <c r="P75" s="66" t="s">
        <v>49</v>
      </c>
    </row>
    <row r="76" spans="1:16" ht="13">
      <c r="A76" s="73"/>
      <c r="B76" s="51" t="s">
        <v>50</v>
      </c>
      <c r="C76" s="63">
        <f t="shared" ref="C76:L76" si="62">C43*C$71</f>
        <v>6.812121883423416E-3</v>
      </c>
      <c r="D76" s="63">
        <f t="shared" si="62"/>
        <v>1.5267341451639018E-2</v>
      </c>
      <c r="E76" s="63">
        <f t="shared" si="62"/>
        <v>4.7568824312984349E-2</v>
      </c>
      <c r="F76" s="63">
        <f t="shared" si="62"/>
        <v>0.25954184375843231</v>
      </c>
      <c r="G76" s="63">
        <f t="shared" si="62"/>
        <v>2.3848010604095873E-2</v>
      </c>
      <c r="H76" s="63">
        <f t="shared" si="62"/>
        <v>3.4060609417117078E-4</v>
      </c>
      <c r="I76" s="63">
        <f t="shared" si="62"/>
        <v>3.9301685691175964E-4</v>
      </c>
      <c r="J76" s="63">
        <f t="shared" si="62"/>
        <v>1.362424376684683E-2</v>
      </c>
      <c r="K76" s="63">
        <f t="shared" si="62"/>
        <v>1.0218182825135131E-3</v>
      </c>
      <c r="L76" s="64">
        <f t="shared" si="62"/>
        <v>0</v>
      </c>
      <c r="M76" s="17"/>
      <c r="N76" s="65">
        <f t="shared" si="59"/>
        <v>0.36841782701101827</v>
      </c>
      <c r="O76" s="53">
        <f t="shared" si="60"/>
        <v>20</v>
      </c>
      <c r="P76" s="66" t="s">
        <v>50</v>
      </c>
    </row>
    <row r="77" spans="1:16" ht="13">
      <c r="A77" s="73"/>
      <c r="B77" s="51" t="s">
        <v>51</v>
      </c>
      <c r="C77" s="63">
        <f t="shared" ref="C77:L77" si="63">C44*C$71</f>
        <v>6.1309096950810743E-2</v>
      </c>
      <c r="D77" s="63">
        <f t="shared" si="63"/>
        <v>1.5866744845083127E-2</v>
      </c>
      <c r="E77" s="63">
        <f t="shared" si="63"/>
        <v>1.7177871098221716E-2</v>
      </c>
      <c r="F77" s="63">
        <f t="shared" si="63"/>
        <v>0.36070185372727015</v>
      </c>
      <c r="G77" s="63">
        <f t="shared" si="63"/>
        <v>3.5167865407225836E-2</v>
      </c>
      <c r="H77" s="63">
        <f t="shared" si="63"/>
        <v>1.3624243766846831E-3</v>
      </c>
      <c r="I77" s="63">
        <f t="shared" si="63"/>
        <v>2.6822729915979694E-6</v>
      </c>
      <c r="J77" s="63">
        <f t="shared" si="63"/>
        <v>2.0436365650270245E-2</v>
      </c>
      <c r="K77" s="63">
        <f t="shared" si="63"/>
        <v>4.1213337394711669E-2</v>
      </c>
      <c r="L77" s="64">
        <f t="shared" si="63"/>
        <v>8.1103079507474158E-8</v>
      </c>
      <c r="M77" s="17"/>
      <c r="N77" s="65">
        <f t="shared" si="59"/>
        <v>0.55323832282634922</v>
      </c>
      <c r="O77" s="53">
        <f t="shared" si="60"/>
        <v>12</v>
      </c>
      <c r="P77" s="66" t="s">
        <v>51</v>
      </c>
    </row>
    <row r="78" spans="1:16" ht="13">
      <c r="A78" s="73"/>
      <c r="B78" s="51" t="s">
        <v>52</v>
      </c>
      <c r="C78" s="63">
        <f t="shared" ref="C78:L78" si="64">C45*C$71</f>
        <v>0.10899395013477466</v>
      </c>
      <c r="D78" s="63">
        <f t="shared" si="64"/>
        <v>1.4917775615384907E-2</v>
      </c>
      <c r="E78" s="63">
        <f t="shared" si="64"/>
        <v>3.1783172697080454E-2</v>
      </c>
      <c r="F78" s="63">
        <f t="shared" si="64"/>
        <v>0</v>
      </c>
      <c r="G78" s="63">
        <f t="shared" si="64"/>
        <v>0</v>
      </c>
      <c r="H78" s="63">
        <f t="shared" si="64"/>
        <v>1.7030304708558538E-3</v>
      </c>
      <c r="I78" s="63">
        <f t="shared" si="64"/>
        <v>1.3658048921693318E-2</v>
      </c>
      <c r="J78" s="63">
        <f t="shared" si="64"/>
        <v>0</v>
      </c>
      <c r="K78" s="63">
        <f t="shared" si="64"/>
        <v>3.4060609417117102E-3</v>
      </c>
      <c r="L78" s="64">
        <f t="shared" si="64"/>
        <v>8.2083867017459448E-4</v>
      </c>
      <c r="M78" s="17"/>
      <c r="N78" s="65">
        <f t="shared" si="59"/>
        <v>0.17528287745167548</v>
      </c>
      <c r="O78" s="53">
        <f t="shared" si="60"/>
        <v>26</v>
      </c>
      <c r="P78" s="66" t="s">
        <v>52</v>
      </c>
    </row>
    <row r="79" spans="1:16" ht="13">
      <c r="A79" s="73"/>
      <c r="B79" s="51" t="s">
        <v>53</v>
      </c>
      <c r="C79" s="63">
        <f t="shared" ref="C79:L79" si="65">C46*C$71</f>
        <v>2.0436365650270249E-2</v>
      </c>
      <c r="D79" s="63">
        <f t="shared" si="65"/>
        <v>1.6233653645409941E-2</v>
      </c>
      <c r="E79" s="63">
        <f t="shared" si="65"/>
        <v>6.7297972414470761E-2</v>
      </c>
      <c r="F79" s="63">
        <f t="shared" si="65"/>
        <v>0.44619398336423371</v>
      </c>
      <c r="G79" s="63">
        <f t="shared" si="65"/>
        <v>3.9211412889334565E-2</v>
      </c>
      <c r="H79" s="63">
        <f t="shared" si="65"/>
        <v>2.3842426591981951E-3</v>
      </c>
      <c r="I79" s="63">
        <f t="shared" si="65"/>
        <v>1.7645098708537501E-2</v>
      </c>
      <c r="J79" s="63">
        <f t="shared" si="65"/>
        <v>1.362424376684683E-2</v>
      </c>
      <c r="K79" s="63">
        <f t="shared" si="65"/>
        <v>1.0899395013477463E-2</v>
      </c>
      <c r="L79" s="64">
        <f t="shared" si="65"/>
        <v>3.8156397699525407E-8</v>
      </c>
      <c r="M79" s="17"/>
      <c r="N79" s="65">
        <f t="shared" si="59"/>
        <v>0.63392640626817698</v>
      </c>
      <c r="O79" s="53">
        <f t="shared" si="60"/>
        <v>8</v>
      </c>
      <c r="P79" s="66" t="s">
        <v>53</v>
      </c>
    </row>
    <row r="80" spans="1:16" ht="13">
      <c r="A80" s="73"/>
      <c r="B80" s="51" t="s">
        <v>54</v>
      </c>
      <c r="C80" s="63">
        <f t="shared" ref="C80:L80" si="66">C47*C$71</f>
        <v>6.812121883423416E-3</v>
      </c>
      <c r="D80" s="63">
        <f t="shared" si="66"/>
        <v>1.5510169584053423E-2</v>
      </c>
      <c r="E80" s="63">
        <f t="shared" si="66"/>
        <v>3.2156635443277369E-2</v>
      </c>
      <c r="F80" s="63">
        <f t="shared" si="66"/>
        <v>0.25749820719340483</v>
      </c>
      <c r="G80" s="63">
        <f t="shared" si="66"/>
        <v>3.5268660491825372E-2</v>
      </c>
      <c r="H80" s="63">
        <f t="shared" si="66"/>
        <v>1.0218182825135122E-3</v>
      </c>
      <c r="I80" s="63">
        <f t="shared" si="66"/>
        <v>6.8121218834234149E-7</v>
      </c>
      <c r="J80" s="63">
        <f t="shared" si="66"/>
        <v>1.362424376684683E-2</v>
      </c>
      <c r="K80" s="63">
        <f t="shared" si="66"/>
        <v>1.2261819390162148E-2</v>
      </c>
      <c r="L80" s="64">
        <f t="shared" si="66"/>
        <v>0</v>
      </c>
      <c r="M80" s="17"/>
      <c r="N80" s="65">
        <f t="shared" si="59"/>
        <v>0.37415435724769525</v>
      </c>
      <c r="O80" s="53">
        <f t="shared" si="60"/>
        <v>19</v>
      </c>
      <c r="P80" s="66" t="s">
        <v>54</v>
      </c>
    </row>
    <row r="81" spans="1:16" ht="13">
      <c r="A81" s="73"/>
      <c r="B81" s="51" t="s">
        <v>55</v>
      </c>
      <c r="C81" s="63">
        <f t="shared" ref="C81:L81" si="67">C48*C$71</f>
        <v>3.0654548475405372E-2</v>
      </c>
      <c r="D81" s="63">
        <f t="shared" si="67"/>
        <v>1.4953381469499755E-2</v>
      </c>
      <c r="E81" s="63">
        <f t="shared" si="67"/>
        <v>3.0513416594679311E-2</v>
      </c>
      <c r="F81" s="63">
        <f t="shared" si="67"/>
        <v>0.19448607977173821</v>
      </c>
      <c r="G81" s="63">
        <f t="shared" si="67"/>
        <v>2.1819848496011967E-2</v>
      </c>
      <c r="H81" s="63">
        <f t="shared" si="67"/>
        <v>6.8121218834234156E-4</v>
      </c>
      <c r="I81" s="63">
        <f t="shared" si="67"/>
        <v>1.1112997610284558E-2</v>
      </c>
      <c r="J81" s="63">
        <f t="shared" si="67"/>
        <v>0</v>
      </c>
      <c r="K81" s="63">
        <f t="shared" si="67"/>
        <v>1.9073941273585557E-2</v>
      </c>
      <c r="L81" s="64">
        <f t="shared" si="67"/>
        <v>6.823924327374369E-4</v>
      </c>
      <c r="M81" s="17"/>
      <c r="N81" s="65">
        <f t="shared" si="59"/>
        <v>0.3239778183122845</v>
      </c>
      <c r="O81" s="53">
        <f t="shared" si="60"/>
        <v>22</v>
      </c>
      <c r="P81" s="66" t="s">
        <v>55</v>
      </c>
    </row>
    <row r="82" spans="1:16" ht="13">
      <c r="A82" s="73"/>
      <c r="B82" s="51" t="s">
        <v>56</v>
      </c>
      <c r="C82" s="63">
        <f t="shared" ref="C82:L82" si="68">C49*C$71</f>
        <v>6.812121883423416E-3</v>
      </c>
      <c r="D82" s="63">
        <f t="shared" si="68"/>
        <v>1.6394178896319851E-2</v>
      </c>
      <c r="E82" s="63">
        <f t="shared" si="68"/>
        <v>8.3275401269879437E-2</v>
      </c>
      <c r="F82" s="63">
        <f t="shared" si="68"/>
        <v>0.52589580940028802</v>
      </c>
      <c r="G82" s="63">
        <f t="shared" si="68"/>
        <v>4.0626021900373913E-2</v>
      </c>
      <c r="H82" s="63">
        <f t="shared" si="68"/>
        <v>3.4060609417117078E-4</v>
      </c>
      <c r="I82" s="63">
        <f t="shared" si="68"/>
        <v>0</v>
      </c>
      <c r="J82" s="63">
        <f t="shared" si="68"/>
        <v>1.362424376684683E-2</v>
      </c>
      <c r="K82" s="63">
        <f t="shared" si="68"/>
        <v>5.7903036009099032E-2</v>
      </c>
      <c r="L82" s="64">
        <f t="shared" si="68"/>
        <v>0</v>
      </c>
      <c r="M82" s="17"/>
      <c r="N82" s="65">
        <f t="shared" si="59"/>
        <v>0.74487141922040168</v>
      </c>
      <c r="O82" s="53">
        <f t="shared" si="60"/>
        <v>3</v>
      </c>
      <c r="P82" s="66" t="s">
        <v>56</v>
      </c>
    </row>
    <row r="83" spans="1:16" ht="13">
      <c r="A83" s="73"/>
      <c r="B83" s="51" t="s">
        <v>57</v>
      </c>
      <c r="C83" s="63">
        <f t="shared" ref="C83:L83" si="69">C50*C$71</f>
        <v>3.0654548475405372E-2</v>
      </c>
      <c r="D83" s="63">
        <f t="shared" si="69"/>
        <v>1.5133337272857789E-2</v>
      </c>
      <c r="E83" s="63">
        <f t="shared" si="69"/>
        <v>2.6384384987176827E-2</v>
      </c>
      <c r="F83" s="63">
        <f t="shared" si="69"/>
        <v>0.18699274569997307</v>
      </c>
      <c r="G83" s="63">
        <f t="shared" si="69"/>
        <v>2.316835979496194E-2</v>
      </c>
      <c r="H83" s="63">
        <f t="shared" si="69"/>
        <v>3.4060609417117078E-4</v>
      </c>
      <c r="I83" s="63">
        <f t="shared" si="69"/>
        <v>1.1664438876747684E-2</v>
      </c>
      <c r="J83" s="63">
        <f t="shared" si="69"/>
        <v>1.362424376684683E-2</v>
      </c>
      <c r="K83" s="63">
        <f t="shared" si="69"/>
        <v>2.8951518004549509E-2</v>
      </c>
      <c r="L83" s="64">
        <f t="shared" si="69"/>
        <v>0</v>
      </c>
      <c r="M83" s="17"/>
      <c r="N83" s="65">
        <f t="shared" si="59"/>
        <v>0.33691418297269027</v>
      </c>
      <c r="O83" s="53">
        <f t="shared" si="60"/>
        <v>21</v>
      </c>
      <c r="P83" s="66" t="s">
        <v>57</v>
      </c>
    </row>
    <row r="84" spans="1:16" ht="13">
      <c r="A84" s="73"/>
      <c r="B84" s="51" t="s">
        <v>58</v>
      </c>
      <c r="C84" s="63">
        <f t="shared" ref="C84:L84" si="70">C51*C$71</f>
        <v>1.0218182825135124E-2</v>
      </c>
      <c r="D84" s="63">
        <f t="shared" si="70"/>
        <v>1.6095777722222926E-2</v>
      </c>
      <c r="E84" s="63">
        <f t="shared" si="70"/>
        <v>4.7839431341772598E-2</v>
      </c>
      <c r="F84" s="63">
        <f t="shared" si="70"/>
        <v>0.44449095289337787</v>
      </c>
      <c r="G84" s="63">
        <f t="shared" si="70"/>
        <v>3.131807288709558E-2</v>
      </c>
      <c r="H84" s="63">
        <f t="shared" si="70"/>
        <v>1.3624243766846831E-3</v>
      </c>
      <c r="I84" s="63">
        <f t="shared" si="70"/>
        <v>2.3127622127601978E-2</v>
      </c>
      <c r="J84" s="63">
        <f t="shared" si="70"/>
        <v>6.8121218834234151E-3</v>
      </c>
      <c r="K84" s="63">
        <f t="shared" si="70"/>
        <v>1.3283637672675661E-2</v>
      </c>
      <c r="L84" s="64">
        <f t="shared" si="70"/>
        <v>0</v>
      </c>
      <c r="M84" s="17"/>
      <c r="N84" s="65">
        <f t="shared" si="59"/>
        <v>0.59454822372998983</v>
      </c>
      <c r="O84" s="53">
        <f t="shared" si="60"/>
        <v>9</v>
      </c>
      <c r="P84" s="66" t="s">
        <v>58</v>
      </c>
    </row>
    <row r="85" spans="1:16" ht="13">
      <c r="A85" s="73"/>
      <c r="B85" s="51" t="s">
        <v>59</v>
      </c>
      <c r="C85" s="63">
        <f t="shared" ref="C85:L85" si="71">C52*C$71</f>
        <v>5.1090914125675617E-2</v>
      </c>
      <c r="D85" s="63">
        <f t="shared" si="71"/>
        <v>1.661623203250516E-2</v>
      </c>
      <c r="E85" s="63">
        <f t="shared" si="71"/>
        <v>3.4835133497533644E-2</v>
      </c>
      <c r="F85" s="63">
        <f t="shared" si="71"/>
        <v>0.53304853737788227</v>
      </c>
      <c r="G85" s="63">
        <f t="shared" si="71"/>
        <v>5.0294147191739851E-2</v>
      </c>
      <c r="H85" s="63">
        <f t="shared" si="71"/>
        <v>8.5151523542792689E-3</v>
      </c>
      <c r="I85" s="63">
        <f t="shared" si="71"/>
        <v>3.88183230677853E-2</v>
      </c>
      <c r="J85" s="63">
        <f t="shared" si="71"/>
        <v>6.8121218834234151E-3</v>
      </c>
      <c r="K85" s="63">
        <f t="shared" si="71"/>
        <v>6.8121218834234137E-2</v>
      </c>
      <c r="L85" s="64">
        <f t="shared" si="71"/>
        <v>0</v>
      </c>
      <c r="M85" s="17"/>
      <c r="N85" s="65">
        <f t="shared" si="59"/>
        <v>0.80815178036505864</v>
      </c>
      <c r="O85" s="53">
        <f t="shared" si="60"/>
        <v>1</v>
      </c>
      <c r="P85" s="66" t="s">
        <v>59</v>
      </c>
    </row>
    <row r="86" spans="1:16" ht="13">
      <c r="A86" s="73"/>
      <c r="B86" s="51" t="s">
        <v>60</v>
      </c>
      <c r="C86" s="63">
        <f t="shared" ref="C86:L86" si="72">C53*C$71</f>
        <v>3.406060941711708E-3</v>
      </c>
      <c r="D86" s="63">
        <f t="shared" si="72"/>
        <v>1.5410885274814884E-2</v>
      </c>
      <c r="E86" s="63">
        <f t="shared" si="72"/>
        <v>3.4293022879565767E-2</v>
      </c>
      <c r="F86" s="63">
        <f t="shared" si="72"/>
        <v>0.37126064264657616</v>
      </c>
      <c r="G86" s="63">
        <f t="shared" si="72"/>
        <v>8.4366997555905647E-3</v>
      </c>
      <c r="H86" s="63">
        <f t="shared" si="72"/>
        <v>0</v>
      </c>
      <c r="I86" s="63">
        <f t="shared" si="72"/>
        <v>0</v>
      </c>
      <c r="J86" s="63">
        <f t="shared" si="72"/>
        <v>2.0436365650270245E-2</v>
      </c>
      <c r="K86" s="63">
        <f t="shared" si="72"/>
        <v>4.155394348888284E-2</v>
      </c>
      <c r="L86" s="64">
        <f t="shared" si="72"/>
        <v>0</v>
      </c>
      <c r="M86" s="17"/>
      <c r="N86" s="65">
        <f t="shared" si="59"/>
        <v>0.49479762063741223</v>
      </c>
      <c r="O86" s="53">
        <f t="shared" si="60"/>
        <v>14</v>
      </c>
      <c r="P86" s="66" t="s">
        <v>60</v>
      </c>
    </row>
    <row r="87" spans="1:16" ht="13">
      <c r="A87" s="73"/>
      <c r="B87" s="51" t="s">
        <v>61</v>
      </c>
      <c r="C87" s="63">
        <f t="shared" ref="C87:L87" si="73">C54*C$71</f>
        <v>3.4060609417117083E-2</v>
      </c>
      <c r="D87" s="63">
        <f t="shared" si="73"/>
        <v>1.5375181104750953E-2</v>
      </c>
      <c r="E87" s="63">
        <f t="shared" si="73"/>
        <v>1.1391410479235968E-2</v>
      </c>
      <c r="F87" s="63">
        <f t="shared" si="73"/>
        <v>0.16928122880307203</v>
      </c>
      <c r="G87" s="63">
        <f t="shared" si="73"/>
        <v>2.9549129578326144E-2</v>
      </c>
      <c r="H87" s="63">
        <f t="shared" si="73"/>
        <v>1.3624243766846831E-3</v>
      </c>
      <c r="I87" s="63">
        <f t="shared" si="73"/>
        <v>2.3627248691989313E-2</v>
      </c>
      <c r="J87" s="63">
        <f t="shared" si="73"/>
        <v>0</v>
      </c>
      <c r="K87" s="63">
        <f t="shared" si="73"/>
        <v>0</v>
      </c>
      <c r="L87" s="64">
        <f t="shared" si="73"/>
        <v>1.7988942263633768E-4</v>
      </c>
      <c r="M87" s="17"/>
      <c r="N87" s="65">
        <f t="shared" si="59"/>
        <v>0.28482712187381248</v>
      </c>
      <c r="O87" s="53">
        <f t="shared" si="60"/>
        <v>25</v>
      </c>
      <c r="P87" s="66" t="s">
        <v>61</v>
      </c>
    </row>
    <row r="88" spans="1:16" ht="13">
      <c r="A88" s="73"/>
      <c r="B88" s="51" t="s">
        <v>62</v>
      </c>
      <c r="C88" s="63">
        <f t="shared" ref="C88:L88" si="74">C55*C$71</f>
        <v>7.8339401659369284E-2</v>
      </c>
      <c r="D88" s="63">
        <f t="shared" si="74"/>
        <v>1.5982091766462141E-2</v>
      </c>
      <c r="E88" s="63">
        <f t="shared" si="74"/>
        <v>4.4779764839347931E-2</v>
      </c>
      <c r="F88" s="63">
        <f t="shared" si="74"/>
        <v>0.46118065150776549</v>
      </c>
      <c r="G88" s="63">
        <f t="shared" si="74"/>
        <v>4.0208826363721889E-2</v>
      </c>
      <c r="H88" s="63">
        <f t="shared" si="74"/>
        <v>3.4060609417117078E-4</v>
      </c>
      <c r="I88" s="63">
        <f t="shared" si="74"/>
        <v>7.3656493622133385E-3</v>
      </c>
      <c r="J88" s="63">
        <f t="shared" si="74"/>
        <v>1.362424376684683E-2</v>
      </c>
      <c r="K88" s="63">
        <f t="shared" si="74"/>
        <v>0.12534304265499083</v>
      </c>
      <c r="L88" s="64">
        <f t="shared" si="74"/>
        <v>2.3332539269007714E-6</v>
      </c>
      <c r="M88" s="17"/>
      <c r="N88" s="65">
        <f t="shared" si="59"/>
        <v>0.78716661126881582</v>
      </c>
      <c r="O88" s="53">
        <f t="shared" si="60"/>
        <v>2</v>
      </c>
      <c r="P88" s="66" t="s">
        <v>62</v>
      </c>
    </row>
    <row r="89" spans="1:16" ht="13">
      <c r="A89" s="73"/>
      <c r="B89" s="51" t="s">
        <v>63</v>
      </c>
      <c r="C89" s="63">
        <f t="shared" ref="C89:L89" si="75">C56*C$71</f>
        <v>1.0218182825135124E-2</v>
      </c>
      <c r="D89" s="63">
        <f t="shared" si="75"/>
        <v>1.6399163874277763E-2</v>
      </c>
      <c r="E89" s="63">
        <f t="shared" si="75"/>
        <v>3.5077587303850556E-2</v>
      </c>
      <c r="F89" s="63">
        <f t="shared" si="75"/>
        <v>0.51056853516258538</v>
      </c>
      <c r="G89" s="63">
        <f t="shared" si="75"/>
        <v>4.1942012197573653E-2</v>
      </c>
      <c r="H89" s="63">
        <f t="shared" si="75"/>
        <v>1.0218182825135123E-2</v>
      </c>
      <c r="I89" s="63">
        <f t="shared" si="75"/>
        <v>4.8272398696409168E-4</v>
      </c>
      <c r="J89" s="63">
        <f t="shared" si="75"/>
        <v>6.8121218834234151E-3</v>
      </c>
      <c r="K89" s="63">
        <f t="shared" si="75"/>
        <v>1.873333517941439E-2</v>
      </c>
      <c r="L89" s="64">
        <f t="shared" si="75"/>
        <v>0</v>
      </c>
      <c r="M89" s="17"/>
      <c r="N89" s="65">
        <f t="shared" si="59"/>
        <v>0.65045184523835942</v>
      </c>
      <c r="O89" s="53">
        <f t="shared" si="60"/>
        <v>5</v>
      </c>
      <c r="P89" s="66" t="s">
        <v>63</v>
      </c>
    </row>
    <row r="90" spans="1:16" ht="13">
      <c r="A90" s="73"/>
      <c r="B90" s="51" t="s">
        <v>64</v>
      </c>
      <c r="C90" s="63">
        <f t="shared" ref="C90:L90" si="76">C57*C$71</f>
        <v>4.7684853183963913E-2</v>
      </c>
      <c r="D90" s="63">
        <f t="shared" si="76"/>
        <v>1.5819992578197127E-2</v>
      </c>
      <c r="E90" s="63">
        <f t="shared" si="76"/>
        <v>4.7658616083651073E-2</v>
      </c>
      <c r="F90" s="63">
        <f t="shared" si="76"/>
        <v>0.43359155787990022</v>
      </c>
      <c r="G90" s="63">
        <f t="shared" si="76"/>
        <v>4.6039048222286758E-2</v>
      </c>
      <c r="H90" s="63">
        <f t="shared" si="76"/>
        <v>1.3624243766846831E-3</v>
      </c>
      <c r="I90" s="63">
        <f t="shared" si="76"/>
        <v>6.5140915510236404E-3</v>
      </c>
      <c r="J90" s="63">
        <f t="shared" si="76"/>
        <v>1.362424376684683E-2</v>
      </c>
      <c r="K90" s="63">
        <f t="shared" si="76"/>
        <v>4.5641216618936872E-2</v>
      </c>
      <c r="L90" s="64">
        <f t="shared" si="76"/>
        <v>2.2645059928532623E-6</v>
      </c>
      <c r="M90" s="17"/>
      <c r="N90" s="65">
        <f t="shared" si="59"/>
        <v>0.65793830876748383</v>
      </c>
      <c r="O90" s="53">
        <f t="shared" si="60"/>
        <v>4</v>
      </c>
      <c r="P90" s="66" t="s">
        <v>64</v>
      </c>
    </row>
    <row r="91" spans="1:16" ht="13">
      <c r="A91" s="73"/>
      <c r="B91" s="51" t="s">
        <v>65</v>
      </c>
      <c r="C91" s="63">
        <f t="shared" ref="C91:L91" si="77">C58*C$71</f>
        <v>0</v>
      </c>
      <c r="D91" s="63">
        <f t="shared" si="77"/>
        <v>1.508237845599361E-2</v>
      </c>
      <c r="E91" s="63">
        <f t="shared" si="77"/>
        <v>1.2651500981108866E-2</v>
      </c>
      <c r="F91" s="63">
        <f t="shared" si="77"/>
        <v>0.48502307809974748</v>
      </c>
      <c r="G91" s="63">
        <f t="shared" si="77"/>
        <v>3.2695047983371743E-2</v>
      </c>
      <c r="H91" s="63">
        <f t="shared" si="77"/>
        <v>0</v>
      </c>
      <c r="I91" s="63">
        <f t="shared" si="77"/>
        <v>0</v>
      </c>
      <c r="J91" s="63">
        <f t="shared" si="77"/>
        <v>2.0436365650270245E-2</v>
      </c>
      <c r="K91" s="63">
        <f t="shared" si="77"/>
        <v>7.9361219941882791E-2</v>
      </c>
      <c r="L91" s="64">
        <f t="shared" si="77"/>
        <v>0</v>
      </c>
      <c r="M91" s="17"/>
      <c r="N91" s="65">
        <f t="shared" si="59"/>
        <v>0.64524959111237479</v>
      </c>
      <c r="O91" s="53">
        <f t="shared" si="60"/>
        <v>7</v>
      </c>
      <c r="P91" s="66" t="s">
        <v>65</v>
      </c>
    </row>
    <row r="92" spans="1:16" ht="13">
      <c r="A92" s="73"/>
      <c r="B92" s="51" t="s">
        <v>66</v>
      </c>
      <c r="C92" s="63">
        <f t="shared" ref="C92:L92" si="78">C59*C$71</f>
        <v>4.4278792242252202E-2</v>
      </c>
      <c r="D92" s="63">
        <f t="shared" si="78"/>
        <v>1.6097781831450723E-2</v>
      </c>
      <c r="E92" s="63">
        <f t="shared" si="78"/>
        <v>1.2967370736509061E-2</v>
      </c>
      <c r="F92" s="63">
        <f t="shared" si="78"/>
        <v>0.40429943378117988</v>
      </c>
      <c r="G92" s="63">
        <f t="shared" si="78"/>
        <v>3.8927490876894795E-2</v>
      </c>
      <c r="H92" s="63">
        <f t="shared" si="78"/>
        <v>3.4060609417117078E-4</v>
      </c>
      <c r="I92" s="63">
        <f t="shared" si="78"/>
        <v>1.07754995467227E-3</v>
      </c>
      <c r="J92" s="63">
        <f t="shared" si="78"/>
        <v>1.362424376684683E-2</v>
      </c>
      <c r="K92" s="63">
        <f t="shared" si="78"/>
        <v>6.1649703044981914E-2</v>
      </c>
      <c r="L92" s="64">
        <f t="shared" si="78"/>
        <v>9.0422402850091573E-8</v>
      </c>
      <c r="M92" s="17"/>
      <c r="N92" s="65">
        <f t="shared" si="59"/>
        <v>0.59326306275136176</v>
      </c>
      <c r="O92" s="53">
        <f t="shared" si="60"/>
        <v>10</v>
      </c>
      <c r="P92" s="66" t="s">
        <v>66</v>
      </c>
    </row>
    <row r="93" spans="1:16" ht="13">
      <c r="A93" s="73"/>
      <c r="B93" s="51" t="s">
        <v>67</v>
      </c>
      <c r="C93" s="63">
        <f t="shared" ref="C93:L93" si="79">C60*C$71</f>
        <v>2.3842426591981956E-2</v>
      </c>
      <c r="D93" s="63">
        <f t="shared" si="79"/>
        <v>1.5242628003300597E-2</v>
      </c>
      <c r="E93" s="63">
        <f t="shared" si="79"/>
        <v>3.6114738139996237E-2</v>
      </c>
      <c r="F93" s="63">
        <f t="shared" si="79"/>
        <v>0.33788124541780157</v>
      </c>
      <c r="G93" s="63">
        <f t="shared" si="79"/>
        <v>3.0785281922858232E-2</v>
      </c>
      <c r="H93" s="63">
        <f t="shared" si="79"/>
        <v>2.3842426591981951E-3</v>
      </c>
      <c r="I93" s="63">
        <f t="shared" si="79"/>
        <v>1.5213298923440657E-2</v>
      </c>
      <c r="J93" s="63">
        <f t="shared" si="79"/>
        <v>6.8121218834234151E-3</v>
      </c>
      <c r="K93" s="63">
        <f t="shared" si="79"/>
        <v>9.5369706367927787E-3</v>
      </c>
      <c r="L93" s="64">
        <f t="shared" si="79"/>
        <v>1.2064377530705192E-4</v>
      </c>
      <c r="M93" s="17"/>
      <c r="N93" s="65">
        <f t="shared" si="59"/>
        <v>0.47793359795410068</v>
      </c>
      <c r="O93" s="53">
        <f t="shared" si="60"/>
        <v>16</v>
      </c>
      <c r="P93" s="66" t="s">
        <v>67</v>
      </c>
    </row>
    <row r="94" spans="1:16" ht="13">
      <c r="A94" s="73"/>
      <c r="B94" s="51" t="s">
        <v>68</v>
      </c>
      <c r="C94" s="63">
        <f t="shared" ref="C94:L94" si="80">C61*C$71</f>
        <v>1.7030304708558541E-2</v>
      </c>
      <c r="D94" s="63">
        <f t="shared" si="80"/>
        <v>1.5643673099124712E-2</v>
      </c>
      <c r="E94" s="63">
        <f t="shared" si="80"/>
        <v>3.6887527428423679E-3</v>
      </c>
      <c r="F94" s="63">
        <f t="shared" si="80"/>
        <v>0.40974913128791829</v>
      </c>
      <c r="G94" s="63">
        <f t="shared" si="80"/>
        <v>2.8205231795733837E-2</v>
      </c>
      <c r="H94" s="63">
        <f t="shared" si="80"/>
        <v>0</v>
      </c>
      <c r="I94" s="63">
        <f t="shared" si="80"/>
        <v>8.8092231408343023E-3</v>
      </c>
      <c r="J94" s="63">
        <f t="shared" si="80"/>
        <v>6.8121218834234151E-3</v>
      </c>
      <c r="K94" s="63">
        <f t="shared" si="80"/>
        <v>2.0436365650270262E-3</v>
      </c>
      <c r="L94" s="64">
        <f t="shared" si="80"/>
        <v>1.8226138644584102E-6</v>
      </c>
      <c r="M94" s="17"/>
      <c r="N94" s="65">
        <f t="shared" si="59"/>
        <v>0.49198389783732693</v>
      </c>
      <c r="O94" s="53">
        <f t="shared" si="60"/>
        <v>15</v>
      </c>
      <c r="P94" s="66" t="s">
        <v>68</v>
      </c>
    </row>
    <row r="95" spans="1:16" ht="13">
      <c r="A95" s="73"/>
      <c r="B95" s="51" t="s">
        <v>69</v>
      </c>
      <c r="C95" s="63">
        <f t="shared" ref="C95:L95" si="81">C62*C$71</f>
        <v>2.0436365650270249E-2</v>
      </c>
      <c r="D95" s="63">
        <f t="shared" si="81"/>
        <v>1.5427650812782199E-2</v>
      </c>
      <c r="E95" s="63">
        <f t="shared" si="81"/>
        <v>3.1848434783208694E-2</v>
      </c>
      <c r="F95" s="63">
        <f t="shared" si="81"/>
        <v>0.37500730968245871</v>
      </c>
      <c r="G95" s="63">
        <f t="shared" si="81"/>
        <v>3.3551248310121969E-2</v>
      </c>
      <c r="H95" s="63">
        <f t="shared" si="81"/>
        <v>0</v>
      </c>
      <c r="I95" s="63">
        <f t="shared" si="81"/>
        <v>1.5647018208605867E-2</v>
      </c>
      <c r="J95" s="63">
        <f t="shared" si="81"/>
        <v>1.362424376684683E-2</v>
      </c>
      <c r="K95" s="63">
        <f t="shared" si="81"/>
        <v>2.1458183932783759E-2</v>
      </c>
      <c r="L95" s="64">
        <f t="shared" si="81"/>
        <v>9.2967070979644389E-8</v>
      </c>
      <c r="M95" s="17"/>
      <c r="N95" s="65">
        <f t="shared" si="59"/>
        <v>0.5270005481141492</v>
      </c>
      <c r="O95" s="53">
        <f t="shared" si="60"/>
        <v>13</v>
      </c>
      <c r="P95" s="66" t="s">
        <v>69</v>
      </c>
    </row>
    <row r="96" spans="1:16" ht="13">
      <c r="A96" s="73"/>
      <c r="B96" s="51" t="s">
        <v>70</v>
      </c>
      <c r="C96" s="63">
        <f t="shared" ref="C96:L96" si="82">C63*C$71</f>
        <v>5.4496975067387328E-2</v>
      </c>
      <c r="D96" s="63">
        <f t="shared" si="82"/>
        <v>1.5106495526903569E-2</v>
      </c>
      <c r="E96" s="63">
        <f t="shared" si="82"/>
        <v>5.1580798717133225E-2</v>
      </c>
      <c r="F96" s="63">
        <f t="shared" si="82"/>
        <v>0.10899395013477464</v>
      </c>
      <c r="G96" s="63">
        <f t="shared" si="82"/>
        <v>2.3099960273700284E-2</v>
      </c>
      <c r="H96" s="63">
        <f t="shared" si="82"/>
        <v>3.4060609417117078E-4</v>
      </c>
      <c r="I96" s="63">
        <f t="shared" si="82"/>
        <v>3.1556984321911889E-2</v>
      </c>
      <c r="J96" s="63">
        <f t="shared" si="82"/>
        <v>6.8121218834234151E-3</v>
      </c>
      <c r="K96" s="63">
        <f t="shared" si="82"/>
        <v>3.0654548475405391E-3</v>
      </c>
      <c r="L96" s="64">
        <f t="shared" si="82"/>
        <v>1.5563134761551679E-4</v>
      </c>
      <c r="M96" s="17"/>
      <c r="N96" s="65">
        <f t="shared" si="59"/>
        <v>0.2952089782145616</v>
      </c>
      <c r="O96" s="53">
        <f t="shared" si="60"/>
        <v>24</v>
      </c>
      <c r="P96" s="66" t="s">
        <v>70</v>
      </c>
    </row>
    <row r="97" spans="1:16" ht="13">
      <c r="A97" s="73"/>
      <c r="B97" s="51" t="s">
        <v>71</v>
      </c>
      <c r="C97" s="63">
        <f t="shared" ref="C97:L97" si="83">C64*C$71</f>
        <v>5.7903036009099039E-2</v>
      </c>
      <c r="D97" s="63">
        <f t="shared" si="83"/>
        <v>1.5616308771458389E-2</v>
      </c>
      <c r="E97" s="63">
        <f t="shared" si="83"/>
        <v>2.2376167595973957E-2</v>
      </c>
      <c r="F97" s="63">
        <f t="shared" si="83"/>
        <v>0.38318185594256715</v>
      </c>
      <c r="G97" s="63">
        <f t="shared" si="83"/>
        <v>4.064730944746564E-2</v>
      </c>
      <c r="H97" s="63">
        <f t="shared" si="83"/>
        <v>6.8121218834234156E-4</v>
      </c>
      <c r="I97" s="63">
        <f t="shared" si="83"/>
        <v>1.5926570660396856E-2</v>
      </c>
      <c r="J97" s="63">
        <f t="shared" si="83"/>
        <v>1.362424376684683E-2</v>
      </c>
      <c r="K97" s="63">
        <f t="shared" si="83"/>
        <v>2.7589093627864835E-2</v>
      </c>
      <c r="L97" s="64">
        <f t="shared" si="83"/>
        <v>9.8027115114651298E-8</v>
      </c>
      <c r="M97" s="17"/>
      <c r="N97" s="65">
        <f t="shared" si="59"/>
        <v>0.57754589603713014</v>
      </c>
      <c r="O97" s="53">
        <f t="shared" si="60"/>
        <v>11</v>
      </c>
      <c r="P97" s="66" t="s">
        <v>71</v>
      </c>
    </row>
    <row r="98" spans="1:16" ht="13">
      <c r="A98" s="73"/>
      <c r="B98" s="51" t="s">
        <v>72</v>
      </c>
      <c r="C98" s="63">
        <f t="shared" ref="C98:L98" si="84">C65*C$71</f>
        <v>5.4496975067387328E-2</v>
      </c>
      <c r="D98" s="63">
        <f t="shared" si="84"/>
        <v>1.5075827275844994E-2</v>
      </c>
      <c r="E98" s="63">
        <f t="shared" si="84"/>
        <v>3.8818411923400117E-2</v>
      </c>
      <c r="F98" s="63">
        <f t="shared" si="84"/>
        <v>0.25647638891089147</v>
      </c>
      <c r="G98" s="63">
        <f t="shared" si="84"/>
        <v>1.633359840348933E-2</v>
      </c>
      <c r="H98" s="63">
        <f t="shared" si="84"/>
        <v>4.0872731300540489E-3</v>
      </c>
      <c r="I98" s="63">
        <f t="shared" si="84"/>
        <v>2.0627232790291414E-2</v>
      </c>
      <c r="J98" s="63">
        <f t="shared" si="84"/>
        <v>0</v>
      </c>
      <c r="K98" s="63">
        <f t="shared" si="84"/>
        <v>1.294303157850449E-2</v>
      </c>
      <c r="L98" s="64">
        <f t="shared" si="84"/>
        <v>1.7343137509326118E-3</v>
      </c>
      <c r="M98" s="17"/>
      <c r="N98" s="65">
        <f t="shared" si="59"/>
        <v>0.42059305283079584</v>
      </c>
      <c r="O98" s="53">
        <f t="shared" si="60"/>
        <v>17</v>
      </c>
      <c r="P98" s="66" t="s">
        <v>72</v>
      </c>
    </row>
    <row r="99" spans="1:16" ht="13">
      <c r="A99" s="74"/>
      <c r="B99" s="54" t="s">
        <v>73</v>
      </c>
      <c r="C99" s="67">
        <f t="shared" ref="C99:L99" si="85">C66*C$71</f>
        <v>2.3842426591981956E-2</v>
      </c>
      <c r="D99" s="67">
        <f t="shared" si="85"/>
        <v>1.5842228849503558E-2</v>
      </c>
      <c r="E99" s="67">
        <f t="shared" si="85"/>
        <v>5.2188700467645108E-2</v>
      </c>
      <c r="F99" s="67">
        <f t="shared" si="85"/>
        <v>0.45334671134182802</v>
      </c>
      <c r="G99" s="67">
        <f t="shared" si="85"/>
        <v>4.4211898520096507E-2</v>
      </c>
      <c r="H99" s="67">
        <f t="shared" si="85"/>
        <v>1.3624243766846831E-3</v>
      </c>
      <c r="I99" s="67">
        <f t="shared" si="85"/>
        <v>2.083696099277731E-2</v>
      </c>
      <c r="J99" s="67">
        <f t="shared" si="85"/>
        <v>1.362424376684683E-2</v>
      </c>
      <c r="K99" s="67">
        <f t="shared" si="85"/>
        <v>2.0095759556099071E-2</v>
      </c>
      <c r="L99" s="68">
        <f t="shared" si="85"/>
        <v>1.0362259202969529E-6</v>
      </c>
      <c r="M99" s="17"/>
      <c r="N99" s="65">
        <f t="shared" si="59"/>
        <v>0.64535239068938333</v>
      </c>
      <c r="O99" s="53">
        <f t="shared" si="60"/>
        <v>6</v>
      </c>
      <c r="P99" s="69" t="s">
        <v>73</v>
      </c>
    </row>
    <row r="100" spans="1:16" ht="13">
      <c r="C100" s="70"/>
      <c r="D100" s="70"/>
      <c r="E100" s="70"/>
      <c r="F100" s="70"/>
      <c r="G100" s="70"/>
      <c r="H100" s="70"/>
      <c r="I100" s="70"/>
      <c r="J100" s="70"/>
      <c r="K100" s="70"/>
      <c r="L100" s="70"/>
    </row>
    <row r="105" spans="1:16" ht="13">
      <c r="A105" s="71"/>
    </row>
    <row r="106" spans="1:16" ht="13">
      <c r="A106" s="71"/>
    </row>
    <row r="107" spans="1:16" ht="13">
      <c r="A107" s="71"/>
    </row>
    <row r="108" spans="1:16" ht="13">
      <c r="A108" s="71"/>
    </row>
    <row r="109" spans="1:16" ht="13">
      <c r="A109" s="71"/>
    </row>
    <row r="110" spans="1:16" ht="13">
      <c r="A110" s="71"/>
    </row>
    <row r="111" spans="1:16" ht="13">
      <c r="A111" s="71"/>
    </row>
    <row r="112" spans="1:16" ht="13">
      <c r="A112" s="71"/>
    </row>
    <row r="113" spans="1:1" ht="13">
      <c r="A113" s="71"/>
    </row>
    <row r="114" spans="1:1" ht="13">
      <c r="A114" s="71"/>
    </row>
    <row r="115" spans="1:1" ht="13">
      <c r="A115" s="71"/>
    </row>
    <row r="137" spans="2:3" ht="14">
      <c r="B137" s="56"/>
      <c r="C137" s="57"/>
    </row>
    <row r="138" spans="2:3" ht="14">
      <c r="B138" s="56"/>
      <c r="C138" s="57"/>
    </row>
    <row r="139" spans="2:3" ht="14">
      <c r="B139" s="56"/>
      <c r="C139" s="57"/>
    </row>
    <row r="140" spans="2:3" ht="14">
      <c r="B140" s="56"/>
      <c r="C140" s="57"/>
    </row>
    <row r="141" spans="2:3" ht="14">
      <c r="B141" s="56"/>
      <c r="C141" s="57"/>
    </row>
    <row r="142" spans="2:3" ht="14">
      <c r="B142" s="56"/>
      <c r="C142" s="57"/>
    </row>
    <row r="143" spans="2:3" ht="14">
      <c r="B143" s="56"/>
      <c r="C143" s="57"/>
    </row>
  </sheetData>
  <mergeCells count="3">
    <mergeCell ref="A7:A32"/>
    <mergeCell ref="A41:A66"/>
    <mergeCell ref="A74:A99"/>
  </mergeCells>
  <conditionalFormatting sqref="O74:O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43"/>
  <sheetViews>
    <sheetView workbookViewId="0"/>
  </sheetViews>
  <sheetFormatPr baseColWidth="10" defaultColWidth="12.6640625" defaultRowHeight="15.75" customHeight="1"/>
  <cols>
    <col min="2" max="2" width="22" customWidth="1"/>
    <col min="3" max="13" width="12" customWidth="1"/>
    <col min="15" max="15" width="16" customWidth="1"/>
    <col min="16" max="16" width="12.6640625" hidden="1"/>
  </cols>
  <sheetData>
    <row r="1" spans="1:16" ht="13">
      <c r="I1" s="2">
        <v>1</v>
      </c>
      <c r="J1" s="2" t="s">
        <v>29</v>
      </c>
    </row>
    <row r="2" spans="1:16" ht="22.5" customHeight="1">
      <c r="B2" s="12" t="s">
        <v>30</v>
      </c>
      <c r="I2" s="2">
        <v>2</v>
      </c>
      <c r="J2" s="2" t="s">
        <v>31</v>
      </c>
    </row>
    <row r="3" spans="1:16" ht="22.5" customHeight="1">
      <c r="B3" s="13" t="s">
        <v>32</v>
      </c>
      <c r="I3" s="2">
        <v>3</v>
      </c>
      <c r="J3" s="2" t="s">
        <v>33</v>
      </c>
    </row>
    <row r="4" spans="1:16" ht="13">
      <c r="I4" s="2">
        <v>4</v>
      </c>
      <c r="J4" s="2" t="s">
        <v>34</v>
      </c>
    </row>
    <row r="5" spans="1:16" ht="13">
      <c r="I5" s="2">
        <v>5</v>
      </c>
      <c r="J5" s="2" t="s">
        <v>35</v>
      </c>
    </row>
    <row r="6" spans="1:16" ht="84">
      <c r="B6" s="14" t="s">
        <v>36</v>
      </c>
      <c r="C6" s="15" t="s">
        <v>88</v>
      </c>
      <c r="D6" s="15" t="s">
        <v>37</v>
      </c>
      <c r="E6" s="15" t="s">
        <v>38</v>
      </c>
      <c r="F6" s="15" t="s">
        <v>39</v>
      </c>
      <c r="G6" s="15" t="s">
        <v>40</v>
      </c>
      <c r="H6" s="15" t="s">
        <v>41</v>
      </c>
      <c r="I6" s="15" t="s">
        <v>42</v>
      </c>
      <c r="J6" s="15" t="s">
        <v>43</v>
      </c>
      <c r="K6" s="15" t="s">
        <v>44</v>
      </c>
      <c r="L6" s="16" t="s">
        <v>45</v>
      </c>
      <c r="M6" s="17"/>
      <c r="P6" s="2" t="s">
        <v>46</v>
      </c>
    </row>
    <row r="7" spans="1:16" ht="13">
      <c r="A7" s="72" t="s">
        <v>47</v>
      </c>
      <c r="B7" s="18" t="s">
        <v>48</v>
      </c>
      <c r="C7" s="19">
        <v>4</v>
      </c>
      <c r="D7" s="19">
        <v>4.5244444689999996</v>
      </c>
      <c r="E7" s="19">
        <v>7.2951762650000003</v>
      </c>
      <c r="F7" s="20">
        <v>1411.1</v>
      </c>
      <c r="G7" s="19">
        <v>6.5772679869999999</v>
      </c>
      <c r="H7" s="20">
        <v>5</v>
      </c>
      <c r="I7" s="20">
        <v>16.9528</v>
      </c>
      <c r="J7" s="20">
        <v>3</v>
      </c>
      <c r="K7" s="21">
        <v>0.27400000000000002</v>
      </c>
      <c r="L7" s="22">
        <v>1.9203289999999999E-3</v>
      </c>
      <c r="M7" s="17"/>
      <c r="P7" s="2">
        <v>78.475408000000002</v>
      </c>
    </row>
    <row r="8" spans="1:16" ht="13">
      <c r="A8" s="73"/>
      <c r="B8" s="18" t="s">
        <v>49</v>
      </c>
      <c r="C8" s="19">
        <v>5</v>
      </c>
      <c r="D8" s="19">
        <v>4.5677037069999997</v>
      </c>
      <c r="E8" s="19">
        <v>7.4025484649999997</v>
      </c>
      <c r="F8" s="20">
        <v>1440.8</v>
      </c>
      <c r="G8" s="19">
        <v>5.8016273849999997</v>
      </c>
      <c r="H8" s="20">
        <v>3</v>
      </c>
      <c r="I8" s="20">
        <v>5.96E-2</v>
      </c>
      <c r="J8" s="20">
        <v>4</v>
      </c>
      <c r="K8" s="21">
        <v>0.25900000000000001</v>
      </c>
      <c r="L8" s="22">
        <v>0</v>
      </c>
      <c r="M8" s="17"/>
      <c r="P8" s="2">
        <v>58.341489000000003</v>
      </c>
    </row>
    <row r="9" spans="1:16" ht="13">
      <c r="A9" s="73"/>
      <c r="B9" s="18" t="s">
        <v>50</v>
      </c>
      <c r="C9" s="19">
        <v>2</v>
      </c>
      <c r="D9" s="19">
        <v>4.482404077</v>
      </c>
      <c r="E9" s="19">
        <v>12.8815501</v>
      </c>
      <c r="F9" s="20">
        <v>1428.7</v>
      </c>
      <c r="G9" s="19">
        <v>6.2987197720000001</v>
      </c>
      <c r="H9" s="20">
        <v>1</v>
      </c>
      <c r="I9" s="20">
        <v>0.92310000000000003</v>
      </c>
      <c r="J9" s="20">
        <v>3</v>
      </c>
      <c r="K9" s="21">
        <v>0.153</v>
      </c>
      <c r="L9" s="22">
        <v>0</v>
      </c>
      <c r="M9" s="17"/>
      <c r="P9" s="2">
        <v>127.492321</v>
      </c>
    </row>
    <row r="10" spans="1:16" ht="13">
      <c r="A10" s="73"/>
      <c r="B10" s="18" t="s">
        <v>51</v>
      </c>
      <c r="C10" s="19">
        <v>18</v>
      </c>
      <c r="D10" s="19">
        <v>4.658385483</v>
      </c>
      <c r="E10" s="19">
        <v>9.3125061240000004</v>
      </c>
      <c r="F10" s="20">
        <v>1458.4</v>
      </c>
      <c r="G10" s="19">
        <v>4.6369974779999996</v>
      </c>
      <c r="H10" s="20">
        <v>4</v>
      </c>
      <c r="I10" s="20">
        <v>6.3E-3</v>
      </c>
      <c r="J10" s="20">
        <v>4</v>
      </c>
      <c r="K10" s="21">
        <v>0.27100000000000002</v>
      </c>
      <c r="L10" s="23">
        <v>2.38114E-5</v>
      </c>
      <c r="M10" s="17"/>
      <c r="P10" s="2">
        <v>221.316157</v>
      </c>
    </row>
    <row r="11" spans="1:16" ht="13">
      <c r="A11" s="73"/>
      <c r="B11" s="18" t="s">
        <v>52</v>
      </c>
      <c r="C11" s="19">
        <v>32</v>
      </c>
      <c r="D11" s="19">
        <v>4.3797735480000002</v>
      </c>
      <c r="E11" s="19">
        <v>11.02771931</v>
      </c>
      <c r="F11" s="20">
        <v>1352.5</v>
      </c>
      <c r="G11" s="19">
        <v>9.7995394890000007</v>
      </c>
      <c r="H11" s="20">
        <v>5</v>
      </c>
      <c r="I11" s="20">
        <v>32.0794</v>
      </c>
      <c r="J11" s="20">
        <v>1</v>
      </c>
      <c r="K11" s="21">
        <v>0.16</v>
      </c>
      <c r="L11" s="22">
        <v>0.24099353600000001</v>
      </c>
      <c r="M11" s="17"/>
      <c r="P11" s="2">
        <v>358.737482</v>
      </c>
    </row>
    <row r="12" spans="1:16" ht="13">
      <c r="A12" s="73"/>
      <c r="B12" s="18" t="s">
        <v>53</v>
      </c>
      <c r="C12" s="19">
        <v>6</v>
      </c>
      <c r="D12" s="19">
        <v>4.766107807</v>
      </c>
      <c r="E12" s="19">
        <v>15.198496090000001</v>
      </c>
      <c r="F12" s="20">
        <v>1483.5</v>
      </c>
      <c r="G12" s="19">
        <v>4.0434162779999996</v>
      </c>
      <c r="H12" s="20">
        <v>7</v>
      </c>
      <c r="I12" s="20">
        <v>41.444000000000003</v>
      </c>
      <c r="J12" s="20">
        <v>3</v>
      </c>
      <c r="K12" s="21">
        <v>0.182</v>
      </c>
      <c r="L12" s="23">
        <v>1.12025E-5</v>
      </c>
      <c r="M12" s="17"/>
      <c r="P12" s="2">
        <v>384.38124499999998</v>
      </c>
    </row>
    <row r="13" spans="1:16" ht="13">
      <c r="A13" s="73"/>
      <c r="B13" s="18" t="s">
        <v>54</v>
      </c>
      <c r="C13" s="19">
        <v>2</v>
      </c>
      <c r="D13" s="19">
        <v>4.5536970270000001</v>
      </c>
      <c r="E13" s="19">
        <v>11.071577919999999</v>
      </c>
      <c r="F13" s="20">
        <v>1428.1</v>
      </c>
      <c r="G13" s="19">
        <v>4.622201048</v>
      </c>
      <c r="H13" s="20">
        <v>3</v>
      </c>
      <c r="I13" s="20">
        <v>1.6000000000000001E-3</v>
      </c>
      <c r="J13" s="20">
        <v>3</v>
      </c>
      <c r="K13" s="21">
        <v>0.186</v>
      </c>
      <c r="L13" s="22">
        <v>0</v>
      </c>
      <c r="M13" s="17"/>
      <c r="P13" s="2">
        <v>69.031028000000006</v>
      </c>
    </row>
    <row r="14" spans="1:16" ht="13">
      <c r="A14" s="73"/>
      <c r="B14" s="18" t="s">
        <v>55</v>
      </c>
      <c r="C14" s="19">
        <v>9</v>
      </c>
      <c r="D14" s="19">
        <v>4.3902272230000001</v>
      </c>
      <c r="E14" s="19">
        <v>10.87860206</v>
      </c>
      <c r="F14" s="20">
        <v>1409.6</v>
      </c>
      <c r="G14" s="19">
        <v>6.5964481660000001</v>
      </c>
      <c r="H14" s="20">
        <v>2</v>
      </c>
      <c r="I14" s="20">
        <v>26.101700000000001</v>
      </c>
      <c r="J14" s="20">
        <v>1</v>
      </c>
      <c r="K14" s="21">
        <v>0.20599999999999999</v>
      </c>
      <c r="L14" s="22">
        <v>0.200346513</v>
      </c>
      <c r="M14" s="17"/>
      <c r="P14" s="2">
        <v>115.016114</v>
      </c>
    </row>
    <row r="15" spans="1:16" ht="13">
      <c r="A15" s="73"/>
      <c r="B15" s="18" t="s">
        <v>56</v>
      </c>
      <c r="C15" s="19">
        <v>2</v>
      </c>
      <c r="D15" s="19">
        <v>4.8132371020000004</v>
      </c>
      <c r="E15" s="19">
        <v>17.074848759999998</v>
      </c>
      <c r="F15" s="20">
        <v>1506.9</v>
      </c>
      <c r="G15" s="19">
        <v>3.8357557230000001</v>
      </c>
      <c r="H15" s="20">
        <v>1</v>
      </c>
      <c r="I15" s="20">
        <v>0</v>
      </c>
      <c r="J15" s="20">
        <v>3</v>
      </c>
      <c r="K15" s="21">
        <v>0.32</v>
      </c>
      <c r="L15" s="22">
        <v>0</v>
      </c>
      <c r="M15" s="17"/>
      <c r="P15" s="2">
        <v>266.01655399999999</v>
      </c>
    </row>
    <row r="16" spans="1:16" ht="13">
      <c r="A16" s="73"/>
      <c r="B16" s="18" t="s">
        <v>57</v>
      </c>
      <c r="C16" s="19">
        <v>9</v>
      </c>
      <c r="D16" s="19">
        <v>4.4430612170000003</v>
      </c>
      <c r="E16" s="19">
        <v>10.39369804</v>
      </c>
      <c r="F16" s="20">
        <v>1407.4</v>
      </c>
      <c r="G16" s="19">
        <v>6.3984905660000004</v>
      </c>
      <c r="H16" s="20">
        <v>1</v>
      </c>
      <c r="I16" s="20">
        <v>27.396899999999999</v>
      </c>
      <c r="J16" s="20">
        <v>3</v>
      </c>
      <c r="K16" s="21">
        <v>0.23499999999999999</v>
      </c>
      <c r="L16" s="22">
        <v>0</v>
      </c>
      <c r="M16" s="17"/>
      <c r="P16" s="2">
        <v>132.21975900000001</v>
      </c>
    </row>
    <row r="17" spans="1:16" ht="13">
      <c r="A17" s="73"/>
      <c r="B17" s="18" t="s">
        <v>58</v>
      </c>
      <c r="C17" s="19">
        <v>3</v>
      </c>
      <c r="D17" s="19">
        <v>4.7256282250000003</v>
      </c>
      <c r="E17" s="19">
        <v>12.91332957</v>
      </c>
      <c r="F17" s="20">
        <v>1483</v>
      </c>
      <c r="G17" s="19">
        <v>5.2021360039999998</v>
      </c>
      <c r="H17" s="20">
        <v>4</v>
      </c>
      <c r="I17" s="20">
        <v>54.321100000000001</v>
      </c>
      <c r="J17" s="20">
        <v>2</v>
      </c>
      <c r="K17" s="21">
        <v>0.189</v>
      </c>
      <c r="L17" s="22">
        <v>0</v>
      </c>
      <c r="M17" s="17"/>
      <c r="P17" s="2">
        <v>276.22459900000001</v>
      </c>
    </row>
    <row r="18" spans="1:16" ht="13">
      <c r="A18" s="73"/>
      <c r="B18" s="18" t="s">
        <v>59</v>
      </c>
      <c r="C18" s="19">
        <v>15</v>
      </c>
      <c r="D18" s="19">
        <v>4.8784306319999997</v>
      </c>
      <c r="E18" s="19">
        <v>11.3861346</v>
      </c>
      <c r="F18" s="20">
        <v>1509</v>
      </c>
      <c r="G18" s="19">
        <v>2.4165025949999999</v>
      </c>
      <c r="H18" s="20">
        <v>25</v>
      </c>
      <c r="I18" s="20">
        <v>91.174700000000001</v>
      </c>
      <c r="J18" s="20">
        <v>2</v>
      </c>
      <c r="K18" s="21">
        <v>0.35</v>
      </c>
      <c r="L18" s="22">
        <v>0</v>
      </c>
      <c r="M18" s="17"/>
      <c r="P18" s="2">
        <v>279.36423200000002</v>
      </c>
    </row>
    <row r="19" spans="1:16" ht="13">
      <c r="A19" s="73"/>
      <c r="B19" s="18" t="s">
        <v>60</v>
      </c>
      <c r="C19" s="19">
        <v>1</v>
      </c>
      <c r="D19" s="19">
        <v>4.5245477220000003</v>
      </c>
      <c r="E19" s="19">
        <v>11.32247037</v>
      </c>
      <c r="F19" s="20">
        <v>1461.5</v>
      </c>
      <c r="G19" s="19">
        <v>8.5610561060000006</v>
      </c>
      <c r="H19" s="20">
        <v>0</v>
      </c>
      <c r="I19" s="20">
        <v>0</v>
      </c>
      <c r="J19" s="20">
        <v>4</v>
      </c>
      <c r="K19" s="21">
        <v>0.27200000000000002</v>
      </c>
      <c r="L19" s="22">
        <v>0</v>
      </c>
      <c r="M19" s="17"/>
      <c r="P19" s="2">
        <v>152.80533399999999</v>
      </c>
    </row>
    <row r="20" spans="1:16" ht="13">
      <c r="A20" s="73"/>
      <c r="B20" s="18" t="s">
        <v>61</v>
      </c>
      <c r="C20" s="19">
        <v>10</v>
      </c>
      <c r="D20" s="19">
        <v>4.5140651820000004</v>
      </c>
      <c r="E20" s="19">
        <v>8.6329574349999998</v>
      </c>
      <c r="F20" s="20">
        <v>1402.2</v>
      </c>
      <c r="G20" s="19">
        <v>5.4618118200000003</v>
      </c>
      <c r="H20" s="20">
        <v>4</v>
      </c>
      <c r="I20" s="20">
        <v>55.494599999999998</v>
      </c>
      <c r="J20" s="20">
        <v>1</v>
      </c>
      <c r="K20" s="21">
        <v>0.15</v>
      </c>
      <c r="L20" s="22">
        <v>5.2814504999999998E-2</v>
      </c>
      <c r="M20" s="17"/>
      <c r="P20" s="2">
        <v>303.55355500000002</v>
      </c>
    </row>
    <row r="21" spans="1:16" ht="13">
      <c r="A21" s="73"/>
      <c r="B21" s="18" t="s">
        <v>62</v>
      </c>
      <c r="C21" s="19">
        <v>23</v>
      </c>
      <c r="D21" s="19">
        <v>4.6922506789999998</v>
      </c>
      <c r="E21" s="19">
        <v>12.55400934</v>
      </c>
      <c r="F21" s="20">
        <v>1487.9</v>
      </c>
      <c r="G21" s="19">
        <v>3.8969988340000001</v>
      </c>
      <c r="H21" s="20">
        <v>1</v>
      </c>
      <c r="I21" s="20">
        <v>17.3001</v>
      </c>
      <c r="J21" s="20">
        <v>3</v>
      </c>
      <c r="K21" s="21">
        <v>0.51800000000000002</v>
      </c>
      <c r="L21" s="22">
        <v>6.8502999999999999E-4</v>
      </c>
      <c r="M21" s="17"/>
      <c r="P21" s="2">
        <v>227.74107699999999</v>
      </c>
    </row>
    <row r="22" spans="1:16" ht="13">
      <c r="A22" s="73"/>
      <c r="B22" s="18" t="s">
        <v>63</v>
      </c>
      <c r="C22" s="19">
        <v>3</v>
      </c>
      <c r="D22" s="19">
        <v>4.814700663</v>
      </c>
      <c r="E22" s="19">
        <v>11.414607820000001</v>
      </c>
      <c r="F22" s="20">
        <v>1502.4</v>
      </c>
      <c r="G22" s="19">
        <v>3.6425721129999999</v>
      </c>
      <c r="H22" s="20">
        <v>30</v>
      </c>
      <c r="I22" s="20">
        <v>1.1337999999999999</v>
      </c>
      <c r="J22" s="20">
        <v>2</v>
      </c>
      <c r="K22" s="21">
        <v>0.20499999999999999</v>
      </c>
      <c r="L22" s="22">
        <v>0</v>
      </c>
      <c r="M22" s="17"/>
      <c r="P22" s="2">
        <v>292.59472579999999</v>
      </c>
    </row>
    <row r="23" spans="1:16" ht="13">
      <c r="A23" s="73"/>
      <c r="B23" s="18" t="s">
        <v>64</v>
      </c>
      <c r="C23" s="19">
        <v>14</v>
      </c>
      <c r="D23" s="19">
        <v>4.6446592850000004</v>
      </c>
      <c r="E23" s="19">
        <v>12.892095039999999</v>
      </c>
      <c r="F23" s="20">
        <v>1479.8</v>
      </c>
      <c r="G23" s="19">
        <v>3.041138948</v>
      </c>
      <c r="H23" s="20">
        <v>4</v>
      </c>
      <c r="I23" s="20">
        <v>15.3</v>
      </c>
      <c r="J23" s="20">
        <v>3</v>
      </c>
      <c r="K23" s="21">
        <v>0.28399999999999997</v>
      </c>
      <c r="L23" s="22">
        <v>6.6484599999999997E-4</v>
      </c>
      <c r="M23" s="17"/>
      <c r="P23" s="2">
        <v>178.91201899999999</v>
      </c>
    </row>
    <row r="24" spans="1:16" ht="13">
      <c r="A24" s="73"/>
      <c r="B24" s="18" t="s">
        <v>65</v>
      </c>
      <c r="C24" s="19">
        <v>0</v>
      </c>
      <c r="D24" s="19">
        <v>0</v>
      </c>
      <c r="E24" s="19">
        <v>8.780939579</v>
      </c>
      <c r="F24" s="20">
        <v>1494.9</v>
      </c>
      <c r="G24" s="19">
        <v>5</v>
      </c>
      <c r="H24" s="20">
        <v>0</v>
      </c>
      <c r="I24" s="20">
        <v>0</v>
      </c>
      <c r="J24" s="20">
        <v>4</v>
      </c>
      <c r="K24" s="21">
        <v>0.38300000000000001</v>
      </c>
      <c r="L24" s="22">
        <v>0</v>
      </c>
      <c r="M24" s="17"/>
      <c r="P24" s="2">
        <v>4.0113000000000003E-2</v>
      </c>
    </row>
    <row r="25" spans="1:16" ht="13">
      <c r="A25" s="73"/>
      <c r="B25" s="18" t="s">
        <v>66</v>
      </c>
      <c r="C25" s="19">
        <v>13</v>
      </c>
      <c r="D25" s="19">
        <v>4.7262166199999998</v>
      </c>
      <c r="E25" s="19">
        <v>8.8180346000000007</v>
      </c>
      <c r="F25" s="20">
        <v>1471.2</v>
      </c>
      <c r="G25" s="19">
        <v>4.0850952170000001</v>
      </c>
      <c r="H25" s="20">
        <v>1</v>
      </c>
      <c r="I25" s="20">
        <v>2.5308999999999999</v>
      </c>
      <c r="J25" s="20">
        <v>3</v>
      </c>
      <c r="K25" s="21">
        <v>0.33100000000000002</v>
      </c>
      <c r="L25" s="23">
        <v>2.65475E-5</v>
      </c>
      <c r="M25" s="17"/>
      <c r="P25" s="2">
        <v>218.65769599999999</v>
      </c>
    </row>
    <row r="26" spans="1:16" ht="13">
      <c r="A26" s="73"/>
      <c r="B26" s="18" t="s">
        <v>67</v>
      </c>
      <c r="C26" s="19">
        <v>7</v>
      </c>
      <c r="D26" s="19">
        <v>4.4751483500000004</v>
      </c>
      <c r="E26" s="19">
        <v>11.536408440000001</v>
      </c>
      <c r="F26" s="20">
        <v>1451.7</v>
      </c>
      <c r="G26" s="19">
        <v>5.280348193</v>
      </c>
      <c r="H26" s="20">
        <v>7</v>
      </c>
      <c r="I26" s="20">
        <v>35.732300000000002</v>
      </c>
      <c r="J26" s="20">
        <v>2</v>
      </c>
      <c r="K26" s="21">
        <v>0.17799999999999999</v>
      </c>
      <c r="L26" s="23">
        <v>3.5420321999999997E-2</v>
      </c>
      <c r="M26" s="17"/>
      <c r="P26" s="2">
        <v>313.81942500000002</v>
      </c>
    </row>
    <row r="27" spans="1:16" ht="13">
      <c r="A27" s="73"/>
      <c r="B27" s="18" t="s">
        <v>68</v>
      </c>
      <c r="C27" s="19">
        <v>5</v>
      </c>
      <c r="D27" s="19">
        <v>4.5928928950000003</v>
      </c>
      <c r="E27" s="19">
        <v>7.7283749430000004</v>
      </c>
      <c r="F27" s="20">
        <v>1472.8</v>
      </c>
      <c r="G27" s="19">
        <v>5.659092169</v>
      </c>
      <c r="H27" s="20">
        <v>0</v>
      </c>
      <c r="I27" s="20">
        <v>20.6907</v>
      </c>
      <c r="J27" s="20">
        <v>2</v>
      </c>
      <c r="K27" s="21">
        <v>0.156</v>
      </c>
      <c r="L27" s="22">
        <v>5.3510899999999998E-4</v>
      </c>
      <c r="M27" s="17"/>
      <c r="P27" s="2">
        <v>300.274991</v>
      </c>
    </row>
    <row r="28" spans="1:16" ht="13">
      <c r="A28" s="73"/>
      <c r="B28" s="18" t="s">
        <v>69</v>
      </c>
      <c r="C28" s="19">
        <v>6</v>
      </c>
      <c r="D28" s="19">
        <v>4.5294699879999998</v>
      </c>
      <c r="E28" s="19">
        <v>11.03538354</v>
      </c>
      <c r="F28" s="20">
        <v>1462.6</v>
      </c>
      <c r="G28" s="19">
        <v>4.8743122420000002</v>
      </c>
      <c r="H28" s="20">
        <v>0</v>
      </c>
      <c r="I28" s="20">
        <v>36.750999999999998</v>
      </c>
      <c r="J28" s="20">
        <v>3</v>
      </c>
      <c r="K28" s="21">
        <v>0.21299999999999999</v>
      </c>
      <c r="L28" s="23">
        <v>2.7294600000000001E-5</v>
      </c>
      <c r="M28" s="17"/>
      <c r="P28" s="2">
        <v>193.34654800000001</v>
      </c>
    </row>
    <row r="29" spans="1:16" ht="13">
      <c r="A29" s="73"/>
      <c r="B29" s="18" t="s">
        <v>70</v>
      </c>
      <c r="C29" s="19">
        <v>16</v>
      </c>
      <c r="D29" s="19">
        <v>4.435180634</v>
      </c>
      <c r="E29" s="19">
        <v>13.35270719</v>
      </c>
      <c r="F29" s="20">
        <v>1384.5</v>
      </c>
      <c r="G29" s="19">
        <v>6.4085314200000001</v>
      </c>
      <c r="H29" s="20">
        <v>1</v>
      </c>
      <c r="I29" s="20">
        <v>74.119600000000005</v>
      </c>
      <c r="J29" s="20">
        <v>2</v>
      </c>
      <c r="K29" s="21">
        <v>0.159</v>
      </c>
      <c r="L29" s="23">
        <v>4.5692472999999997E-2</v>
      </c>
      <c r="M29" s="17"/>
      <c r="P29" s="2">
        <v>331.90561200000002</v>
      </c>
    </row>
    <row r="30" spans="1:16" ht="13">
      <c r="A30" s="73"/>
      <c r="B30" s="18" t="s">
        <v>71</v>
      </c>
      <c r="C30" s="19">
        <v>17</v>
      </c>
      <c r="D30" s="19">
        <v>4.5848588850000001</v>
      </c>
      <c r="E30" s="19">
        <v>9.9229821650000005</v>
      </c>
      <c r="F30" s="20">
        <v>1465</v>
      </c>
      <c r="G30" s="19">
        <v>3.8326307719999999</v>
      </c>
      <c r="H30" s="20">
        <v>2</v>
      </c>
      <c r="I30" s="20">
        <v>37.407600000000002</v>
      </c>
      <c r="J30" s="20">
        <v>3</v>
      </c>
      <c r="K30" s="21">
        <v>0.23100000000000001</v>
      </c>
      <c r="L30" s="23">
        <v>2.8780199999999999E-5</v>
      </c>
      <c r="M30" s="17"/>
      <c r="P30" s="2">
        <v>346.23120799999998</v>
      </c>
    </row>
    <row r="31" spans="1:16" ht="13">
      <c r="A31" s="73"/>
      <c r="B31" s="18" t="s">
        <v>72</v>
      </c>
      <c r="C31" s="19">
        <v>16</v>
      </c>
      <c r="D31" s="19">
        <v>4.4261766109999998</v>
      </c>
      <c r="E31" s="19">
        <v>11.853921700000001</v>
      </c>
      <c r="F31" s="20">
        <v>1427.8</v>
      </c>
      <c r="G31" s="19">
        <v>7.4018139810000001</v>
      </c>
      <c r="H31" s="20">
        <v>12</v>
      </c>
      <c r="I31" s="20">
        <v>48.448300000000003</v>
      </c>
      <c r="J31" s="20">
        <v>1</v>
      </c>
      <c r="K31" s="21">
        <v>0.188</v>
      </c>
      <c r="L31" s="23">
        <v>0.50918459199999999</v>
      </c>
      <c r="M31" s="17"/>
      <c r="P31" s="2">
        <v>193.28025400000001</v>
      </c>
    </row>
    <row r="32" spans="1:16" ht="13">
      <c r="A32" s="74"/>
      <c r="B32" s="24" t="s">
        <v>73</v>
      </c>
      <c r="C32" s="19">
        <v>7</v>
      </c>
      <c r="D32" s="25">
        <v>4.6511877269999999</v>
      </c>
      <c r="E32" s="25">
        <v>13.42409778</v>
      </c>
      <c r="F32" s="26">
        <v>1485.6</v>
      </c>
      <c r="G32" s="25">
        <v>3.3093592959999998</v>
      </c>
      <c r="H32" s="26">
        <v>4</v>
      </c>
      <c r="I32" s="26">
        <v>48.940899999999999</v>
      </c>
      <c r="J32" s="26">
        <v>3</v>
      </c>
      <c r="K32" s="27">
        <v>0.20899999999999999</v>
      </c>
      <c r="L32" s="28">
        <v>3.0423000000000001E-4</v>
      </c>
      <c r="M32" s="17"/>
      <c r="P32" s="2">
        <v>263.81662599999999</v>
      </c>
    </row>
    <row r="33" spans="1:13" ht="13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 spans="1:13" ht="13">
      <c r="B34" s="29" t="s">
        <v>74</v>
      </c>
      <c r="C34" s="30">
        <v>1</v>
      </c>
      <c r="D34" s="31">
        <v>1</v>
      </c>
      <c r="E34" s="31">
        <v>1</v>
      </c>
      <c r="F34" s="31">
        <v>1</v>
      </c>
      <c r="G34" s="31">
        <v>0</v>
      </c>
      <c r="H34" s="31">
        <v>1</v>
      </c>
      <c r="I34" s="31">
        <v>1</v>
      </c>
      <c r="J34" s="31">
        <v>1</v>
      </c>
      <c r="K34" s="31">
        <v>1</v>
      </c>
      <c r="L34" s="32">
        <v>1</v>
      </c>
      <c r="M34" s="17"/>
    </row>
    <row r="35" spans="1:13" ht="13">
      <c r="B35" s="33" t="s">
        <v>75</v>
      </c>
      <c r="C35" s="19">
        <f>IF(C34=1, MAX(C7:C32), MIN(C7:C32))</f>
        <v>32</v>
      </c>
      <c r="D35" s="20">
        <v>8.173</v>
      </c>
      <c r="E35" s="19">
        <f t="shared" ref="E35:L35" si="0">IF(E34=1, MAX(E7:E32), MIN(E7:E32))</f>
        <v>17.074848759999998</v>
      </c>
      <c r="F35" s="20">
        <f t="shared" si="0"/>
        <v>1509</v>
      </c>
      <c r="G35" s="19">
        <f t="shared" si="0"/>
        <v>2.4165025949999999</v>
      </c>
      <c r="H35" s="20">
        <f t="shared" si="0"/>
        <v>30</v>
      </c>
      <c r="I35" s="20">
        <f t="shared" si="0"/>
        <v>91.174700000000001</v>
      </c>
      <c r="J35" s="20">
        <f t="shared" si="0"/>
        <v>4</v>
      </c>
      <c r="K35" s="34">
        <f t="shared" si="0"/>
        <v>0.51800000000000002</v>
      </c>
      <c r="L35" s="22">
        <f t="shared" si="0"/>
        <v>0.50918459199999999</v>
      </c>
      <c r="M35" s="17"/>
    </row>
    <row r="36" spans="1:13" ht="13">
      <c r="B36" s="33" t="s">
        <v>76</v>
      </c>
      <c r="C36" s="35">
        <f>IF(C34=1, MIN(C7:C32), MAX(C7:C32))</f>
        <v>0</v>
      </c>
      <c r="D36" s="36">
        <v>0</v>
      </c>
      <c r="E36" s="35">
        <f t="shared" ref="E36:L36" si="1">IF(E34=1, MIN(E7:E32), MAX(E7:E32))</f>
        <v>7.2951762650000003</v>
      </c>
      <c r="F36" s="36">
        <f t="shared" si="1"/>
        <v>1352.5</v>
      </c>
      <c r="G36" s="35">
        <f t="shared" si="1"/>
        <v>9.7995394890000007</v>
      </c>
      <c r="H36" s="36">
        <f t="shared" si="1"/>
        <v>0</v>
      </c>
      <c r="I36" s="36">
        <f t="shared" si="1"/>
        <v>0</v>
      </c>
      <c r="J36" s="36">
        <f t="shared" si="1"/>
        <v>1</v>
      </c>
      <c r="K36" s="37">
        <f t="shared" si="1"/>
        <v>0.15</v>
      </c>
      <c r="L36" s="38">
        <f t="shared" si="1"/>
        <v>0</v>
      </c>
      <c r="M36" s="17"/>
    </row>
    <row r="37" spans="1:13" ht="13">
      <c r="B37" s="39" t="s">
        <v>77</v>
      </c>
      <c r="C37" s="40">
        <f t="shared" ref="C37:L37" si="2">ABS(C35-C36)</f>
        <v>32</v>
      </c>
      <c r="D37" s="40">
        <f t="shared" si="2"/>
        <v>8.173</v>
      </c>
      <c r="E37" s="40">
        <f t="shared" si="2"/>
        <v>9.779672494999998</v>
      </c>
      <c r="F37" s="40">
        <f t="shared" si="2"/>
        <v>156.5</v>
      </c>
      <c r="G37" s="40">
        <f t="shared" si="2"/>
        <v>7.3830368940000008</v>
      </c>
      <c r="H37" s="40">
        <f t="shared" si="2"/>
        <v>30</v>
      </c>
      <c r="I37" s="40">
        <f t="shared" si="2"/>
        <v>91.174700000000001</v>
      </c>
      <c r="J37" s="40">
        <f t="shared" si="2"/>
        <v>3</v>
      </c>
      <c r="K37" s="40">
        <f t="shared" si="2"/>
        <v>0.36799999999999999</v>
      </c>
      <c r="L37" s="41">
        <f t="shared" si="2"/>
        <v>0.50918459199999999</v>
      </c>
      <c r="M37" s="17"/>
    </row>
    <row r="38" spans="1:13" ht="13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3" ht="13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1:13" ht="70">
      <c r="B40" s="14" t="s">
        <v>78</v>
      </c>
      <c r="C40" s="15" t="s">
        <v>88</v>
      </c>
      <c r="D40" s="15" t="s">
        <v>37</v>
      </c>
      <c r="E40" s="15" t="s">
        <v>80</v>
      </c>
      <c r="F40" s="15" t="s">
        <v>39</v>
      </c>
      <c r="G40" s="15" t="s">
        <v>40</v>
      </c>
      <c r="H40" s="15" t="s">
        <v>41</v>
      </c>
      <c r="I40" s="15" t="s">
        <v>42</v>
      </c>
      <c r="J40" s="15" t="s">
        <v>43</v>
      </c>
      <c r="K40" s="15" t="s">
        <v>44</v>
      </c>
      <c r="L40" s="16" t="s">
        <v>45</v>
      </c>
      <c r="M40" s="17"/>
    </row>
    <row r="41" spans="1:13" ht="13">
      <c r="A41" s="75" t="s">
        <v>47</v>
      </c>
      <c r="B41" s="42" t="s">
        <v>48</v>
      </c>
      <c r="C41" s="43">
        <f t="shared" ref="C41:F41" si="3">(C7-C$36)/(C$37)</f>
        <v>0.125</v>
      </c>
      <c r="D41" s="43">
        <f t="shared" si="3"/>
        <v>0.55358429817692401</v>
      </c>
      <c r="E41" s="43">
        <f t="shared" si="3"/>
        <v>0</v>
      </c>
      <c r="F41" s="43">
        <f t="shared" si="3"/>
        <v>0.37444089456868951</v>
      </c>
      <c r="G41" s="43">
        <f t="shared" ref="G41:G66" si="4">ABS(G7-G$36)/(G$37)</f>
        <v>0.43644255721092978</v>
      </c>
      <c r="H41" s="43">
        <f t="shared" ref="H41:L41" si="5">(H7-H$36)/(H$37)</f>
        <v>0.16666666666666666</v>
      </c>
      <c r="I41" s="43">
        <f t="shared" si="5"/>
        <v>0.18593754627105985</v>
      </c>
      <c r="J41" s="43">
        <f t="shared" si="5"/>
        <v>0.66666666666666663</v>
      </c>
      <c r="K41" s="43">
        <f t="shared" si="5"/>
        <v>0.33695652173913049</v>
      </c>
      <c r="L41" s="44">
        <f t="shared" si="5"/>
        <v>3.7713808119315597E-3</v>
      </c>
      <c r="M41" s="17"/>
    </row>
    <row r="42" spans="1:13" ht="13">
      <c r="A42" s="73"/>
      <c r="B42" s="42" t="s">
        <v>49</v>
      </c>
      <c r="C42" s="43">
        <f t="shared" ref="C42:F42" si="6">(C8-C$36)/(C$37)</f>
        <v>0.15625</v>
      </c>
      <c r="D42" s="43">
        <f t="shared" si="6"/>
        <v>0.55887724299522812</v>
      </c>
      <c r="E42" s="43">
        <f t="shared" si="6"/>
        <v>1.0979120216438239E-2</v>
      </c>
      <c r="F42" s="43">
        <f t="shared" si="6"/>
        <v>0.56421725239616582</v>
      </c>
      <c r="G42" s="43">
        <f t="shared" si="4"/>
        <v>0.54149967843842128</v>
      </c>
      <c r="H42" s="43">
        <f t="shared" ref="H42:L42" si="7">(H8-H$36)/(H$37)</f>
        <v>0.1</v>
      </c>
      <c r="I42" s="43">
        <f t="shared" si="7"/>
        <v>6.5369011359510919E-4</v>
      </c>
      <c r="J42" s="43">
        <f t="shared" si="7"/>
        <v>1</v>
      </c>
      <c r="K42" s="43">
        <f t="shared" si="7"/>
        <v>0.29619565217391308</v>
      </c>
      <c r="L42" s="44">
        <f t="shared" si="7"/>
        <v>0</v>
      </c>
      <c r="M42" s="17"/>
    </row>
    <row r="43" spans="1:13" ht="13">
      <c r="A43" s="73"/>
      <c r="B43" s="42" t="s">
        <v>50</v>
      </c>
      <c r="C43" s="43">
        <f t="shared" ref="C43:F43" si="8">(C9-C$36)/(C$37)</f>
        <v>6.25E-2</v>
      </c>
      <c r="D43" s="43">
        <f t="shared" si="8"/>
        <v>0.54844048415514501</v>
      </c>
      <c r="E43" s="43">
        <f t="shared" si="8"/>
        <v>0.57122299727890846</v>
      </c>
      <c r="F43" s="43">
        <f t="shared" si="8"/>
        <v>0.48690095846645398</v>
      </c>
      <c r="G43" s="43">
        <f t="shared" si="4"/>
        <v>0.47417069252965866</v>
      </c>
      <c r="H43" s="43">
        <f t="shared" ref="H43:L43" si="9">(H9-H$36)/(H$37)</f>
        <v>3.3333333333333333E-2</v>
      </c>
      <c r="I43" s="43">
        <f t="shared" si="9"/>
        <v>1.0124519192275928E-2</v>
      </c>
      <c r="J43" s="43">
        <f t="shared" si="9"/>
        <v>0.66666666666666663</v>
      </c>
      <c r="K43" s="43">
        <f t="shared" si="9"/>
        <v>8.152173913043485E-3</v>
      </c>
      <c r="L43" s="44">
        <f t="shared" si="9"/>
        <v>0</v>
      </c>
      <c r="M43" s="17"/>
    </row>
    <row r="44" spans="1:13" ht="13">
      <c r="A44" s="73"/>
      <c r="B44" s="42" t="s">
        <v>51</v>
      </c>
      <c r="C44" s="43">
        <f t="shared" ref="C44:F44" si="10">(C10-C$36)/(C$37)</f>
        <v>0.5625</v>
      </c>
      <c r="D44" s="43">
        <f t="shared" si="10"/>
        <v>0.56997252942615928</v>
      </c>
      <c r="E44" s="43">
        <f t="shared" si="10"/>
        <v>0.20627785439966317</v>
      </c>
      <c r="F44" s="43">
        <f t="shared" si="10"/>
        <v>0.67667731629393024</v>
      </c>
      <c r="G44" s="43">
        <f t="shared" si="4"/>
        <v>0.69924369674970233</v>
      </c>
      <c r="H44" s="43">
        <f t="shared" ref="H44:L44" si="11">(H10-H$36)/(H$37)</f>
        <v>0.13333333333333333</v>
      </c>
      <c r="I44" s="43">
        <f t="shared" si="11"/>
        <v>6.9098116034382347E-5</v>
      </c>
      <c r="J44" s="43">
        <f t="shared" si="11"/>
        <v>1</v>
      </c>
      <c r="K44" s="43">
        <f t="shared" si="11"/>
        <v>0.32880434782608703</v>
      </c>
      <c r="L44" s="44">
        <f t="shared" si="11"/>
        <v>4.6763787384988271E-5</v>
      </c>
      <c r="M44" s="17"/>
    </row>
    <row r="45" spans="1:13" ht="13">
      <c r="A45" s="73"/>
      <c r="B45" s="42" t="s">
        <v>52</v>
      </c>
      <c r="C45" s="43">
        <f t="shared" ref="C45:F45" si="12">(C11-C$36)/(C$37)</f>
        <v>1</v>
      </c>
      <c r="D45" s="43">
        <f t="shared" si="12"/>
        <v>0.53588321889147195</v>
      </c>
      <c r="E45" s="43">
        <f t="shared" si="12"/>
        <v>0.38166339894391327</v>
      </c>
      <c r="F45" s="43">
        <f t="shared" si="12"/>
        <v>0</v>
      </c>
      <c r="G45" s="43">
        <f t="shared" si="4"/>
        <v>0</v>
      </c>
      <c r="H45" s="43">
        <f t="shared" ref="H45:L45" si="13">(H11-H$36)/(H$37)</f>
        <v>0.16666666666666666</v>
      </c>
      <c r="I45" s="43">
        <f t="shared" si="13"/>
        <v>0.3518454132560897</v>
      </c>
      <c r="J45" s="43">
        <f t="shared" si="13"/>
        <v>0</v>
      </c>
      <c r="K45" s="43">
        <f t="shared" si="13"/>
        <v>2.7173913043478284E-2</v>
      </c>
      <c r="L45" s="44">
        <f t="shared" si="13"/>
        <v>0.47329306461025045</v>
      </c>
      <c r="M45" s="17"/>
    </row>
    <row r="46" spans="1:13" ht="13">
      <c r="A46" s="73"/>
      <c r="B46" s="42" t="s">
        <v>53</v>
      </c>
      <c r="C46" s="43">
        <f t="shared" ref="C46:F46" si="14">(C12-C$36)/(C$37)</f>
        <v>0.1875</v>
      </c>
      <c r="D46" s="43">
        <f t="shared" si="14"/>
        <v>0.58315279664749786</v>
      </c>
      <c r="E46" s="43">
        <f t="shared" si="14"/>
        <v>0.8081374738306103</v>
      </c>
      <c r="F46" s="43">
        <f t="shared" si="14"/>
        <v>0.83706070287539935</v>
      </c>
      <c r="G46" s="43">
        <f t="shared" si="4"/>
        <v>0.77964166963297321</v>
      </c>
      <c r="H46" s="43">
        <f t="shared" ref="H46:L46" si="15">(H12-H$36)/(H$37)</f>
        <v>0.23333333333333334</v>
      </c>
      <c r="I46" s="43">
        <f t="shared" si="15"/>
        <v>0.45455592395697492</v>
      </c>
      <c r="J46" s="43">
        <f t="shared" si="15"/>
        <v>0.66666666666666663</v>
      </c>
      <c r="K46" s="43">
        <f t="shared" si="15"/>
        <v>8.6956521739130432E-2</v>
      </c>
      <c r="L46" s="44">
        <f t="shared" si="15"/>
        <v>2.2000862115639195E-5</v>
      </c>
      <c r="M46" s="17"/>
    </row>
    <row r="47" spans="1:13" ht="13">
      <c r="A47" s="73"/>
      <c r="B47" s="42" t="s">
        <v>54</v>
      </c>
      <c r="C47" s="43">
        <f t="shared" ref="C47:F47" si="16">(C13-C$36)/(C$37)</f>
        <v>6.25E-2</v>
      </c>
      <c r="D47" s="43">
        <f t="shared" si="16"/>
        <v>0.55716346837146702</v>
      </c>
      <c r="E47" s="43">
        <f t="shared" si="16"/>
        <v>0.38614806957295761</v>
      </c>
      <c r="F47" s="43">
        <f t="shared" si="16"/>
        <v>0.48306709265175662</v>
      </c>
      <c r="G47" s="43">
        <f t="shared" si="4"/>
        <v>0.70124780836561806</v>
      </c>
      <c r="H47" s="43">
        <f t="shared" ref="H47:L47" si="17">(H13-H$36)/(H$37)</f>
        <v>0.1</v>
      </c>
      <c r="I47" s="43">
        <f t="shared" si="17"/>
        <v>1.7548727881747899E-5</v>
      </c>
      <c r="J47" s="43">
        <f t="shared" si="17"/>
        <v>0.66666666666666663</v>
      </c>
      <c r="K47" s="43">
        <f t="shared" si="17"/>
        <v>9.7826086956521757E-2</v>
      </c>
      <c r="L47" s="44">
        <f t="shared" si="17"/>
        <v>0</v>
      </c>
      <c r="M47" s="17"/>
    </row>
    <row r="48" spans="1:13" ht="13">
      <c r="A48" s="73"/>
      <c r="B48" s="42" t="s">
        <v>55</v>
      </c>
      <c r="C48" s="43">
        <f t="shared" ref="C48:F48" si="18">(C14-C$36)/(C$37)</f>
        <v>0.28125</v>
      </c>
      <c r="D48" s="43">
        <f t="shared" si="18"/>
        <v>0.53716226881194173</v>
      </c>
      <c r="E48" s="43">
        <f t="shared" si="18"/>
        <v>0.36641572576505804</v>
      </c>
      <c r="F48" s="43">
        <f t="shared" si="18"/>
        <v>0.36485623003194828</v>
      </c>
      <c r="G48" s="43">
        <f t="shared" si="4"/>
        <v>0.43384468599947923</v>
      </c>
      <c r="H48" s="43">
        <f t="shared" ref="H48:L48" si="19">(H14-H$36)/(H$37)</f>
        <v>6.6666666666666666E-2</v>
      </c>
      <c r="I48" s="43">
        <f t="shared" si="19"/>
        <v>0.28628226909438692</v>
      </c>
      <c r="J48" s="43">
        <f t="shared" si="19"/>
        <v>0</v>
      </c>
      <c r="K48" s="43">
        <f t="shared" si="19"/>
        <v>0.15217391304347824</v>
      </c>
      <c r="L48" s="44">
        <f t="shared" si="19"/>
        <v>0.39346538789217722</v>
      </c>
      <c r="M48" s="17"/>
    </row>
    <row r="49" spans="1:13" ht="13">
      <c r="A49" s="73"/>
      <c r="B49" s="42" t="s">
        <v>56</v>
      </c>
      <c r="C49" s="43">
        <f t="shared" ref="C49:F49" si="20">(C15-C$36)/(C$37)</f>
        <v>6.25E-2</v>
      </c>
      <c r="D49" s="43">
        <f t="shared" si="20"/>
        <v>0.58891925877890616</v>
      </c>
      <c r="E49" s="43">
        <f t="shared" si="20"/>
        <v>1</v>
      </c>
      <c r="F49" s="43">
        <f t="shared" si="20"/>
        <v>0.98658146964856286</v>
      </c>
      <c r="G49" s="43">
        <f t="shared" si="4"/>
        <v>0.80776838198473722</v>
      </c>
      <c r="H49" s="43">
        <f t="shared" ref="H49:L49" si="21">(H15-H$36)/(H$37)</f>
        <v>3.3333333333333333E-2</v>
      </c>
      <c r="I49" s="43">
        <f t="shared" si="21"/>
        <v>0</v>
      </c>
      <c r="J49" s="43">
        <f t="shared" si="21"/>
        <v>0.66666666666666663</v>
      </c>
      <c r="K49" s="43">
        <f t="shared" si="21"/>
        <v>0.46195652173913049</v>
      </c>
      <c r="L49" s="44">
        <f t="shared" si="21"/>
        <v>0</v>
      </c>
      <c r="M49" s="17"/>
    </row>
    <row r="50" spans="1:13" ht="13">
      <c r="A50" s="73"/>
      <c r="B50" s="42" t="s">
        <v>57</v>
      </c>
      <c r="C50" s="43">
        <f t="shared" ref="C50:F50" si="22">(C16-C$36)/(C$37)</f>
        <v>0.28125</v>
      </c>
      <c r="D50" s="43">
        <f t="shared" si="22"/>
        <v>0.54362672421387503</v>
      </c>
      <c r="E50" s="43">
        <f t="shared" si="22"/>
        <v>0.31683287723430054</v>
      </c>
      <c r="F50" s="43">
        <f t="shared" si="22"/>
        <v>0.35079872204472901</v>
      </c>
      <c r="G50" s="43">
        <f t="shared" si="4"/>
        <v>0.46065717560804048</v>
      </c>
      <c r="H50" s="43">
        <f t="shared" ref="H50:L50" si="23">(H16-H$36)/(H$37)</f>
        <v>3.3333333333333333E-2</v>
      </c>
      <c r="I50" s="43">
        <f t="shared" si="23"/>
        <v>0.30048796431466185</v>
      </c>
      <c r="J50" s="43">
        <f t="shared" si="23"/>
        <v>0.66666666666666663</v>
      </c>
      <c r="K50" s="43">
        <f t="shared" si="23"/>
        <v>0.23097826086956519</v>
      </c>
      <c r="L50" s="44">
        <f t="shared" si="23"/>
        <v>0</v>
      </c>
      <c r="M50" s="17"/>
    </row>
    <row r="51" spans="1:13" ht="13">
      <c r="A51" s="73"/>
      <c r="B51" s="42" t="s">
        <v>58</v>
      </c>
      <c r="C51" s="43">
        <f t="shared" ref="C51:F51" si="24">(C17-C$36)/(C$37)</f>
        <v>9.375E-2</v>
      </c>
      <c r="D51" s="43">
        <f t="shared" si="24"/>
        <v>0.57819995411721525</v>
      </c>
      <c r="E51" s="43">
        <f t="shared" si="24"/>
        <v>0.57447254065740583</v>
      </c>
      <c r="F51" s="43">
        <f t="shared" si="24"/>
        <v>0.83386581469648557</v>
      </c>
      <c r="G51" s="43">
        <f t="shared" si="4"/>
        <v>0.62269815944387186</v>
      </c>
      <c r="H51" s="43">
        <f t="shared" ref="H51:L51" si="25">(H17-H$36)/(H$37)</f>
        <v>0.13333333333333333</v>
      </c>
      <c r="I51" s="43">
        <f t="shared" si="25"/>
        <v>0.59579137633575985</v>
      </c>
      <c r="J51" s="43">
        <f t="shared" si="25"/>
        <v>0.33333333333333331</v>
      </c>
      <c r="K51" s="43">
        <f t="shared" si="25"/>
        <v>0.10597826086956524</v>
      </c>
      <c r="L51" s="44">
        <f t="shared" si="25"/>
        <v>0</v>
      </c>
      <c r="M51" s="17"/>
    </row>
    <row r="52" spans="1:13" ht="13">
      <c r="A52" s="73"/>
      <c r="B52" s="42" t="s">
        <v>59</v>
      </c>
      <c r="C52" s="43">
        <f t="shared" ref="C52:F52" si="26">(C18-C$36)/(C$37)</f>
        <v>0.46875</v>
      </c>
      <c r="D52" s="43">
        <f t="shared" si="26"/>
        <v>0.59689595399486106</v>
      </c>
      <c r="E52" s="43">
        <f t="shared" si="26"/>
        <v>0.41831240638084383</v>
      </c>
      <c r="F52" s="43">
        <f t="shared" si="26"/>
        <v>1</v>
      </c>
      <c r="G52" s="43">
        <f t="shared" si="4"/>
        <v>1</v>
      </c>
      <c r="H52" s="43">
        <f t="shared" ref="H52:L52" si="27">(H18-H$36)/(H$37)</f>
        <v>0.83333333333333337</v>
      </c>
      <c r="I52" s="43">
        <f t="shared" si="27"/>
        <v>1</v>
      </c>
      <c r="J52" s="43">
        <f t="shared" si="27"/>
        <v>0.33333333333333331</v>
      </c>
      <c r="K52" s="43">
        <f t="shared" si="27"/>
        <v>0.54347826086956519</v>
      </c>
      <c r="L52" s="44">
        <f t="shared" si="27"/>
        <v>0</v>
      </c>
      <c r="M52" s="17"/>
    </row>
    <row r="53" spans="1:13" ht="13">
      <c r="A53" s="73"/>
      <c r="B53" s="42" t="s">
        <v>60</v>
      </c>
      <c r="C53" s="43">
        <f t="shared" ref="C53:F53" si="28">(C19-C$36)/(C$37)</f>
        <v>3.125E-2</v>
      </c>
      <c r="D53" s="43">
        <f t="shared" si="28"/>
        <v>0.5535969316040622</v>
      </c>
      <c r="E53" s="43">
        <f t="shared" si="28"/>
        <v>0.41180255341464789</v>
      </c>
      <c r="F53" s="43">
        <f t="shared" si="28"/>
        <v>0.69648562300319494</v>
      </c>
      <c r="G53" s="43">
        <f t="shared" si="4"/>
        <v>0.16774714806131918</v>
      </c>
      <c r="H53" s="43">
        <f t="shared" ref="H53:L53" si="29">(H19-H$36)/(H$37)</f>
        <v>0</v>
      </c>
      <c r="I53" s="43">
        <f t="shared" si="29"/>
        <v>0</v>
      </c>
      <c r="J53" s="43">
        <f t="shared" si="29"/>
        <v>1</v>
      </c>
      <c r="K53" s="43">
        <f t="shared" si="29"/>
        <v>0.33152173913043487</v>
      </c>
      <c r="L53" s="44">
        <f t="shared" si="29"/>
        <v>0</v>
      </c>
      <c r="M53" s="17"/>
    </row>
    <row r="54" spans="1:13" ht="13">
      <c r="A54" s="73"/>
      <c r="B54" s="42" t="s">
        <v>61</v>
      </c>
      <c r="C54" s="43">
        <f t="shared" ref="C54:F54" si="30">(C20-C$36)/(C$37)</f>
        <v>0.3125</v>
      </c>
      <c r="D54" s="43">
        <f t="shared" si="30"/>
        <v>0.55231434993270534</v>
      </c>
      <c r="E54" s="43">
        <f t="shared" si="30"/>
        <v>0.13679202147965178</v>
      </c>
      <c r="F54" s="43">
        <f t="shared" si="30"/>
        <v>0.31757188498402583</v>
      </c>
      <c r="G54" s="43">
        <f t="shared" si="4"/>
        <v>0.58752620788406962</v>
      </c>
      <c r="H54" s="43">
        <f t="shared" ref="H54:L54" si="31">(H20-H$36)/(H$37)</f>
        <v>0.13333333333333333</v>
      </c>
      <c r="I54" s="43">
        <f t="shared" si="31"/>
        <v>0.60866227144152929</v>
      </c>
      <c r="J54" s="43">
        <f t="shared" si="31"/>
        <v>0</v>
      </c>
      <c r="K54" s="43">
        <f t="shared" si="31"/>
        <v>0</v>
      </c>
      <c r="L54" s="44">
        <f t="shared" si="31"/>
        <v>0.10372369044505572</v>
      </c>
      <c r="M54" s="17"/>
    </row>
    <row r="55" spans="1:13" ht="13">
      <c r="A55" s="73"/>
      <c r="B55" s="42" t="s">
        <v>62</v>
      </c>
      <c r="C55" s="43">
        <f t="shared" ref="C55:F55" si="32">(C21-C$36)/(C$37)</f>
        <v>0.71875</v>
      </c>
      <c r="D55" s="43">
        <f t="shared" si="32"/>
        <v>0.57411607475835069</v>
      </c>
      <c r="E55" s="43">
        <f t="shared" si="32"/>
        <v>0.5377310004694591</v>
      </c>
      <c r="F55" s="43">
        <f t="shared" si="32"/>
        <v>0.86517571884984079</v>
      </c>
      <c r="G55" s="43">
        <f t="shared" si="4"/>
        <v>0.79947327092416942</v>
      </c>
      <c r="H55" s="43">
        <f t="shared" ref="H55:L55" si="33">(H21-H$36)/(H$37)</f>
        <v>3.3333333333333333E-2</v>
      </c>
      <c r="I55" s="43">
        <f t="shared" si="33"/>
        <v>0.18974671701689175</v>
      </c>
      <c r="J55" s="43">
        <f t="shared" si="33"/>
        <v>0.66666666666666663</v>
      </c>
      <c r="K55" s="43">
        <f t="shared" si="33"/>
        <v>1</v>
      </c>
      <c r="L55" s="44">
        <f t="shared" si="33"/>
        <v>1.345347072088937E-3</v>
      </c>
      <c r="M55" s="17"/>
    </row>
    <row r="56" spans="1:13" ht="13">
      <c r="A56" s="73"/>
      <c r="B56" s="42" t="s">
        <v>63</v>
      </c>
      <c r="C56" s="43">
        <f t="shared" ref="C56:F56" si="34">(C22-C$36)/(C$37)</f>
        <v>9.375E-2</v>
      </c>
      <c r="D56" s="43">
        <f t="shared" si="34"/>
        <v>0.58909833145723722</v>
      </c>
      <c r="E56" s="43">
        <f t="shared" si="34"/>
        <v>0.42122387606600531</v>
      </c>
      <c r="F56" s="43">
        <f t="shared" si="34"/>
        <v>0.95782747603833929</v>
      </c>
      <c r="G56" s="43">
        <f t="shared" si="4"/>
        <v>0.8339342555640763</v>
      </c>
      <c r="H56" s="43">
        <f t="shared" ref="H56:L56" si="35">(H22-H$36)/(H$37)</f>
        <v>1</v>
      </c>
      <c r="I56" s="43">
        <f t="shared" si="35"/>
        <v>1.2435467295203603E-2</v>
      </c>
      <c r="J56" s="43">
        <f t="shared" si="35"/>
        <v>0.33333333333333331</v>
      </c>
      <c r="K56" s="43">
        <f t="shared" si="35"/>
        <v>0.14945652173913043</v>
      </c>
      <c r="L56" s="44">
        <f t="shared" si="35"/>
        <v>0</v>
      </c>
      <c r="M56" s="17"/>
    </row>
    <row r="57" spans="1:13" ht="13">
      <c r="A57" s="73"/>
      <c r="B57" s="42" t="s">
        <v>64</v>
      </c>
      <c r="C57" s="43">
        <f t="shared" ref="C57:F57" si="36">(C23-C$36)/(C$37)</f>
        <v>0.4375</v>
      </c>
      <c r="D57" s="43">
        <f t="shared" si="36"/>
        <v>0.56829307292303932</v>
      </c>
      <c r="E57" s="43">
        <f t="shared" si="36"/>
        <v>0.57230124811045624</v>
      </c>
      <c r="F57" s="43">
        <f t="shared" si="36"/>
        <v>0.81341853035143741</v>
      </c>
      <c r="G57" s="43">
        <f t="shared" si="4"/>
        <v>0.91539574270479052</v>
      </c>
      <c r="H57" s="43">
        <f t="shared" ref="H57:L57" si="37">(H23-H$36)/(H$37)</f>
        <v>0.13333333333333333</v>
      </c>
      <c r="I57" s="43">
        <f t="shared" si="37"/>
        <v>0.16780971036921427</v>
      </c>
      <c r="J57" s="43">
        <f t="shared" si="37"/>
        <v>0.66666666666666663</v>
      </c>
      <c r="K57" s="43">
        <f t="shared" si="37"/>
        <v>0.36413043478260865</v>
      </c>
      <c r="L57" s="44">
        <f t="shared" si="37"/>
        <v>1.3057072237566843E-3</v>
      </c>
      <c r="M57" s="17"/>
    </row>
    <row r="58" spans="1:13" ht="13">
      <c r="A58" s="73"/>
      <c r="B58" s="42" t="s">
        <v>65</v>
      </c>
      <c r="C58" s="43">
        <f t="shared" ref="C58:F58" si="38">(C24-C$36)/(C$37)</f>
        <v>0</v>
      </c>
      <c r="D58" s="43">
        <f t="shared" si="38"/>
        <v>0</v>
      </c>
      <c r="E58" s="43">
        <f t="shared" si="38"/>
        <v>0.15192362676353613</v>
      </c>
      <c r="F58" s="43">
        <f t="shared" si="38"/>
        <v>0.90990415335463315</v>
      </c>
      <c r="G58" s="43">
        <f t="shared" si="4"/>
        <v>0.65007659556739583</v>
      </c>
      <c r="H58" s="43">
        <f t="shared" ref="H58:L58" si="39">(H24-H$36)/(H$37)</f>
        <v>0</v>
      </c>
      <c r="I58" s="43">
        <f t="shared" si="39"/>
        <v>0</v>
      </c>
      <c r="J58" s="43">
        <f t="shared" si="39"/>
        <v>1</v>
      </c>
      <c r="K58" s="43">
        <f t="shared" si="39"/>
        <v>0.63315217391304357</v>
      </c>
      <c r="L58" s="44">
        <f t="shared" si="39"/>
        <v>0</v>
      </c>
      <c r="M58" s="17"/>
    </row>
    <row r="59" spans="1:13" ht="13">
      <c r="A59" s="73"/>
      <c r="B59" s="42" t="s">
        <v>66</v>
      </c>
      <c r="C59" s="43">
        <f t="shared" ref="C59:F59" si="40">(C25-C$36)/(C$37)</f>
        <v>0.40625</v>
      </c>
      <c r="D59" s="43">
        <f t="shared" si="40"/>
        <v>0.57827194665361548</v>
      </c>
      <c r="E59" s="43">
        <f t="shared" si="40"/>
        <v>0.15571670071554894</v>
      </c>
      <c r="F59" s="43">
        <f t="shared" si="40"/>
        <v>0.75846645367412169</v>
      </c>
      <c r="G59" s="43">
        <f t="shared" si="4"/>
        <v>0.77399643995331768</v>
      </c>
      <c r="H59" s="43">
        <f t="shared" ref="H59:L59" si="41">(H25-H$36)/(H$37)</f>
        <v>3.3333333333333333E-2</v>
      </c>
      <c r="I59" s="43">
        <f t="shared" si="41"/>
        <v>2.7758797122447346E-2</v>
      </c>
      <c r="J59" s="43">
        <f t="shared" si="41"/>
        <v>0.66666666666666663</v>
      </c>
      <c r="K59" s="43">
        <f t="shared" si="41"/>
        <v>0.4918478260869566</v>
      </c>
      <c r="L59" s="44">
        <f t="shared" si="41"/>
        <v>5.2137280697606027E-5</v>
      </c>
      <c r="M59" s="17"/>
    </row>
    <row r="60" spans="1:13" ht="13">
      <c r="A60" s="73"/>
      <c r="B60" s="42" t="s">
        <v>67</v>
      </c>
      <c r="C60" s="43">
        <f t="shared" ref="C60:F60" si="42">(C26-C$36)/(C$37)</f>
        <v>0.21875</v>
      </c>
      <c r="D60" s="43">
        <f t="shared" si="42"/>
        <v>0.547552716260859</v>
      </c>
      <c r="E60" s="43">
        <f t="shared" si="42"/>
        <v>0.43367834425625124</v>
      </c>
      <c r="F60" s="43">
        <f t="shared" si="42"/>
        <v>0.63386581469648595</v>
      </c>
      <c r="G60" s="43">
        <f t="shared" si="4"/>
        <v>0.61210466111480877</v>
      </c>
      <c r="H60" s="43">
        <f t="shared" ref="H60:L60" si="43">(H26-H$36)/(H$37)</f>
        <v>0.23333333333333334</v>
      </c>
      <c r="I60" s="43">
        <f t="shared" si="43"/>
        <v>0.39191025580561278</v>
      </c>
      <c r="J60" s="43">
        <f t="shared" si="43"/>
        <v>0.33333333333333331</v>
      </c>
      <c r="K60" s="43">
        <f t="shared" si="43"/>
        <v>7.6086956521739121E-2</v>
      </c>
      <c r="L60" s="44">
        <f t="shared" si="43"/>
        <v>6.9562831547738582E-2</v>
      </c>
      <c r="M60" s="17"/>
    </row>
    <row r="61" spans="1:13" ht="13">
      <c r="A61" s="73"/>
      <c r="B61" s="42" t="s">
        <v>68</v>
      </c>
      <c r="C61" s="43">
        <f t="shared" ref="C61:F61" si="44">(C27-C$36)/(C$37)</f>
        <v>0.15625</v>
      </c>
      <c r="D61" s="43">
        <f t="shared" si="44"/>
        <v>0.5619592432399364</v>
      </c>
      <c r="E61" s="43">
        <f t="shared" si="44"/>
        <v>4.4295826697824427E-2</v>
      </c>
      <c r="F61" s="43">
        <f t="shared" si="44"/>
        <v>0.76869009584664505</v>
      </c>
      <c r="G61" s="43">
        <f t="shared" si="4"/>
        <v>0.5608054489562192</v>
      </c>
      <c r="H61" s="43">
        <f t="shared" ref="H61:L61" si="45">(H27-H$36)/(H$37)</f>
        <v>0</v>
      </c>
      <c r="I61" s="43">
        <f t="shared" si="45"/>
        <v>0.22693466498930076</v>
      </c>
      <c r="J61" s="43">
        <f t="shared" si="45"/>
        <v>0.33333333333333331</v>
      </c>
      <c r="K61" s="43">
        <f t="shared" si="45"/>
        <v>1.630434782608697E-2</v>
      </c>
      <c r="L61" s="44">
        <f t="shared" si="45"/>
        <v>1.0509135751696115E-3</v>
      </c>
      <c r="M61" s="17"/>
    </row>
    <row r="62" spans="1:13" ht="13">
      <c r="A62" s="73"/>
      <c r="B62" s="42" t="s">
        <v>69</v>
      </c>
      <c r="C62" s="43">
        <f t="shared" ref="C62:F62" si="46">(C28-C$36)/(C$37)</f>
        <v>0.1875</v>
      </c>
      <c r="D62" s="43">
        <f t="shared" si="46"/>
        <v>0.5541991909947388</v>
      </c>
      <c r="E62" s="43">
        <f t="shared" si="46"/>
        <v>0.38244708878668848</v>
      </c>
      <c r="F62" s="43">
        <f t="shared" si="46"/>
        <v>0.70351437699680452</v>
      </c>
      <c r="G62" s="43">
        <f t="shared" si="4"/>
        <v>0.66710045171284493</v>
      </c>
      <c r="H62" s="43">
        <f t="shared" ref="H62:L62" si="47">(H28-H$36)/(H$37)</f>
        <v>0</v>
      </c>
      <c r="I62" s="43">
        <f t="shared" si="47"/>
        <v>0.40308331148882309</v>
      </c>
      <c r="J62" s="43">
        <f t="shared" si="47"/>
        <v>0.66666666666666663</v>
      </c>
      <c r="K62" s="43">
        <f t="shared" si="47"/>
        <v>0.17119565217391305</v>
      </c>
      <c r="L62" s="44">
        <f t="shared" si="47"/>
        <v>5.3604528551798761E-5</v>
      </c>
      <c r="M62" s="17"/>
    </row>
    <row r="63" spans="1:13" ht="13">
      <c r="A63" s="73"/>
      <c r="B63" s="42" t="s">
        <v>70</v>
      </c>
      <c r="C63" s="43">
        <f t="shared" ref="C63:F63" si="48">(C29-C$36)/(C$37)</f>
        <v>0.5</v>
      </c>
      <c r="D63" s="43">
        <f t="shared" si="48"/>
        <v>0.542662502630613</v>
      </c>
      <c r="E63" s="43">
        <f t="shared" si="48"/>
        <v>0.61940018217348303</v>
      </c>
      <c r="F63" s="43">
        <f t="shared" si="48"/>
        <v>0.20447284345047922</v>
      </c>
      <c r="G63" s="43">
        <f t="shared" si="4"/>
        <v>0.45929718592572433</v>
      </c>
      <c r="H63" s="43">
        <f t="shared" ref="H63:L63" si="49">(H29-H$36)/(H$37)</f>
        <v>3.3333333333333333E-2</v>
      </c>
      <c r="I63" s="43">
        <f t="shared" si="49"/>
        <v>0.81294043194000098</v>
      </c>
      <c r="J63" s="43">
        <f t="shared" si="49"/>
        <v>0.33333333333333331</v>
      </c>
      <c r="K63" s="43">
        <f t="shared" si="49"/>
        <v>2.4456521739130457E-2</v>
      </c>
      <c r="L63" s="44">
        <f t="shared" si="49"/>
        <v>8.9736558642764266E-2</v>
      </c>
      <c r="M63" s="17"/>
    </row>
    <row r="64" spans="1:13" ht="13">
      <c r="A64" s="73"/>
      <c r="B64" s="42" t="s">
        <v>71</v>
      </c>
      <c r="C64" s="43">
        <f t="shared" ref="C64:F64" si="50">(C30-C$36)/(C$37)</f>
        <v>0.53125</v>
      </c>
      <c r="D64" s="43">
        <f t="shared" si="50"/>
        <v>0.56097624923528688</v>
      </c>
      <c r="E64" s="43">
        <f t="shared" si="50"/>
        <v>0.26870080785869926</v>
      </c>
      <c r="F64" s="43">
        <f t="shared" si="50"/>
        <v>0.71884984025559107</v>
      </c>
      <c r="G64" s="43">
        <f t="shared" si="4"/>
        <v>0.80819164290634249</v>
      </c>
      <c r="H64" s="43">
        <f t="shared" ref="H64:L64" si="51">(H30-H$36)/(H$37)</f>
        <v>6.6666666666666666E-2</v>
      </c>
      <c r="I64" s="43">
        <f t="shared" si="51"/>
        <v>0.41028487069329539</v>
      </c>
      <c r="J64" s="43">
        <f t="shared" si="51"/>
        <v>0.66666666666666663</v>
      </c>
      <c r="K64" s="43">
        <f t="shared" si="51"/>
        <v>0.22010869565217397</v>
      </c>
      <c r="L64" s="44">
        <f t="shared" si="51"/>
        <v>5.6522134511092984E-5</v>
      </c>
      <c r="M64" s="17"/>
    </row>
    <row r="65" spans="1:15" ht="13">
      <c r="A65" s="73"/>
      <c r="B65" s="42" t="s">
        <v>72</v>
      </c>
      <c r="C65" s="43">
        <f t="shared" ref="C65:F65" si="52">(C31-C$36)/(C$37)</f>
        <v>0.5</v>
      </c>
      <c r="D65" s="43">
        <f t="shared" si="52"/>
        <v>0.54156082356539825</v>
      </c>
      <c r="E65" s="43">
        <f t="shared" si="52"/>
        <v>0.46614499998141312</v>
      </c>
      <c r="F65" s="43">
        <f t="shared" si="52"/>
        <v>0.48115015974440867</v>
      </c>
      <c r="G65" s="43">
        <f t="shared" si="4"/>
        <v>0.32476141490618432</v>
      </c>
      <c r="H65" s="43">
        <f t="shared" ref="H65:L65" si="53">(H31-H$36)/(H$37)</f>
        <v>0.4</v>
      </c>
      <c r="I65" s="43">
        <f t="shared" si="53"/>
        <v>0.53137877064580419</v>
      </c>
      <c r="J65" s="43">
        <f t="shared" si="53"/>
        <v>0</v>
      </c>
      <c r="K65" s="43">
        <f t="shared" si="53"/>
        <v>0.10326086956521741</v>
      </c>
      <c r="L65" s="44">
        <f t="shared" si="53"/>
        <v>1</v>
      </c>
      <c r="M65" s="17"/>
    </row>
    <row r="66" spans="1:15" ht="13">
      <c r="A66" s="74"/>
      <c r="B66" s="45" t="s">
        <v>73</v>
      </c>
      <c r="C66" s="46">
        <f t="shared" ref="C66:F66" si="54">(C32-C$36)/(C$37)</f>
        <v>0.21875</v>
      </c>
      <c r="D66" s="46">
        <f t="shared" si="54"/>
        <v>0.56909185452098376</v>
      </c>
      <c r="E66" s="46">
        <f t="shared" si="54"/>
        <v>0.62670007795593374</v>
      </c>
      <c r="F66" s="46">
        <f t="shared" si="54"/>
        <v>0.8504792332268365</v>
      </c>
      <c r="G66" s="46">
        <f t="shared" si="4"/>
        <v>0.87906647172173802</v>
      </c>
      <c r="H66" s="46">
        <f t="shared" ref="H66:L66" si="55">(H32-H$36)/(H$37)</f>
        <v>0.13333333333333333</v>
      </c>
      <c r="I66" s="46">
        <f t="shared" si="55"/>
        <v>0.53678158524239727</v>
      </c>
      <c r="J66" s="46">
        <f t="shared" si="55"/>
        <v>0.66666666666666663</v>
      </c>
      <c r="K66" s="46">
        <f t="shared" si="55"/>
        <v>0.16032608695652173</v>
      </c>
      <c r="L66" s="47">
        <f t="shared" si="55"/>
        <v>5.9748469372380379E-4</v>
      </c>
      <c r="M66" s="17"/>
    </row>
    <row r="67" spans="1:15" ht="13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</row>
    <row r="68" spans="1:15" ht="70">
      <c r="B68" s="17"/>
      <c r="C68" s="48" t="s">
        <v>88</v>
      </c>
      <c r="D68" s="15" t="s">
        <v>37</v>
      </c>
      <c r="E68" s="15" t="s">
        <v>80</v>
      </c>
      <c r="F68" s="15" t="s">
        <v>39</v>
      </c>
      <c r="G68" s="15" t="s">
        <v>40</v>
      </c>
      <c r="H68" s="15" t="s">
        <v>41</v>
      </c>
      <c r="I68" s="15" t="s">
        <v>42</v>
      </c>
      <c r="J68" s="15" t="s">
        <v>43</v>
      </c>
      <c r="K68" s="15" t="s">
        <v>44</v>
      </c>
      <c r="L68" s="16" t="s">
        <v>45</v>
      </c>
      <c r="M68" s="17"/>
    </row>
    <row r="69" spans="1:15" ht="13">
      <c r="B69" s="49" t="s">
        <v>90</v>
      </c>
      <c r="C69" s="20">
        <v>8</v>
      </c>
      <c r="D69" s="20">
        <v>5</v>
      </c>
      <c r="E69" s="20">
        <v>1</v>
      </c>
      <c r="F69" s="20">
        <v>35</v>
      </c>
      <c r="G69" s="20">
        <v>1.5</v>
      </c>
      <c r="H69" s="20">
        <v>15</v>
      </c>
      <c r="I69" s="20">
        <v>15</v>
      </c>
      <c r="J69" s="20">
        <v>2</v>
      </c>
      <c r="K69" s="20">
        <v>0.5</v>
      </c>
      <c r="L69" s="22">
        <v>0.5</v>
      </c>
      <c r="M69" s="17"/>
    </row>
    <row r="70" spans="1:15" ht="13">
      <c r="B70" s="33" t="s">
        <v>82</v>
      </c>
      <c r="C70" s="43">
        <f t="shared" ref="C70:L70" si="56">C37/$C$37*1/C69*100</f>
        <v>12.5</v>
      </c>
      <c r="D70" s="43">
        <f t="shared" si="56"/>
        <v>5.1081250000000002</v>
      </c>
      <c r="E70" s="43">
        <f t="shared" si="56"/>
        <v>30.561476546874992</v>
      </c>
      <c r="F70" s="43">
        <f t="shared" si="56"/>
        <v>13.973214285714286</v>
      </c>
      <c r="G70" s="43">
        <f t="shared" si="56"/>
        <v>15.381326862500003</v>
      </c>
      <c r="H70" s="43">
        <f t="shared" si="56"/>
        <v>6.25</v>
      </c>
      <c r="I70" s="43">
        <f t="shared" si="56"/>
        <v>18.994729166666666</v>
      </c>
      <c r="J70" s="43">
        <f t="shared" si="56"/>
        <v>4.6875</v>
      </c>
      <c r="K70" s="43">
        <f t="shared" si="56"/>
        <v>2.2999999999999998</v>
      </c>
      <c r="L70" s="44">
        <f t="shared" si="56"/>
        <v>3.1824037000000001</v>
      </c>
      <c r="M70" s="17"/>
    </row>
    <row r="71" spans="1:15" ht="13">
      <c r="B71" s="39" t="s">
        <v>83</v>
      </c>
      <c r="C71" s="46">
        <f t="shared" ref="C71:L71" si="57">C70/SUM($C$70:$L$70)</f>
        <v>0.11067943616198396</v>
      </c>
      <c r="D71" s="46">
        <f t="shared" si="57"/>
        <v>4.5229151587594746E-2</v>
      </c>
      <c r="E71" s="46">
        <f t="shared" si="57"/>
        <v>0.27060215939886567</v>
      </c>
      <c r="F71" s="46">
        <f t="shared" si="57"/>
        <v>0.12372379828107494</v>
      </c>
      <c r="G71" s="46">
        <f t="shared" si="57"/>
        <v>0.13619172676517424</v>
      </c>
      <c r="H71" s="46">
        <f t="shared" si="57"/>
        <v>5.533971808099198E-2</v>
      </c>
      <c r="I71" s="46">
        <f t="shared" si="57"/>
        <v>0.16818607313730063</v>
      </c>
      <c r="J71" s="46">
        <f t="shared" si="57"/>
        <v>4.1504788560743987E-2</v>
      </c>
      <c r="K71" s="46">
        <f t="shared" si="57"/>
        <v>2.0365016253805046E-2</v>
      </c>
      <c r="L71" s="47">
        <f t="shared" si="57"/>
        <v>2.8178131772464924E-2</v>
      </c>
      <c r="M71" s="17"/>
    </row>
    <row r="72" spans="1:15" ht="13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</row>
    <row r="73" spans="1:15" ht="70">
      <c r="B73" s="49" t="s">
        <v>84</v>
      </c>
      <c r="C73" s="15" t="s">
        <v>88</v>
      </c>
      <c r="D73" s="15" t="s">
        <v>37</v>
      </c>
      <c r="E73" s="15" t="s">
        <v>80</v>
      </c>
      <c r="F73" s="15" t="s">
        <v>39</v>
      </c>
      <c r="G73" s="15" t="s">
        <v>40</v>
      </c>
      <c r="H73" s="15" t="s">
        <v>41</v>
      </c>
      <c r="I73" s="15" t="s">
        <v>42</v>
      </c>
      <c r="J73" s="15" t="s">
        <v>43</v>
      </c>
      <c r="K73" s="15" t="s">
        <v>44</v>
      </c>
      <c r="L73" s="16" t="s">
        <v>45</v>
      </c>
      <c r="M73" s="14" t="s">
        <v>85</v>
      </c>
      <c r="N73" s="50" t="s">
        <v>86</v>
      </c>
    </row>
    <row r="74" spans="1:15" ht="13">
      <c r="A74" s="76" t="s">
        <v>47</v>
      </c>
      <c r="B74" s="51" t="s">
        <v>48</v>
      </c>
      <c r="C74" s="43">
        <f t="shared" ref="C74:L74" si="58">C41*C$71</f>
        <v>1.3834929520247995E-2</v>
      </c>
      <c r="D74" s="43">
        <f t="shared" si="58"/>
        <v>2.5038148138756346E-2</v>
      </c>
      <c r="E74" s="43">
        <f t="shared" si="58"/>
        <v>0</v>
      </c>
      <c r="F74" s="43">
        <f t="shared" si="58"/>
        <v>4.632724970780179E-2</v>
      </c>
      <c r="G74" s="43">
        <f t="shared" si="58"/>
        <v>5.9439865500364876E-2</v>
      </c>
      <c r="H74" s="43">
        <f t="shared" si="58"/>
        <v>9.2232863468319961E-3</v>
      </c>
      <c r="I74" s="43">
        <f t="shared" si="58"/>
        <v>3.1272105756114693E-2</v>
      </c>
      <c r="J74" s="43">
        <f t="shared" si="58"/>
        <v>2.766985904049599E-2</v>
      </c>
      <c r="K74" s="43">
        <f t="shared" si="58"/>
        <v>6.8621250420430055E-3</v>
      </c>
      <c r="L74" s="43">
        <f t="shared" si="58"/>
        <v>1.0627046548275325E-4</v>
      </c>
      <c r="M74" s="52">
        <f t="shared" ref="M74:M99" si="59">SUM(C74:L74)</f>
        <v>0.21977383951813945</v>
      </c>
      <c r="N74" s="53">
        <f t="shared" ref="N74:N99" si="60">RANK(M74,$M$74:$M$99)</f>
        <v>26</v>
      </c>
      <c r="O74" s="2" t="s">
        <v>48</v>
      </c>
    </row>
    <row r="75" spans="1:15" ht="13">
      <c r="A75" s="73"/>
      <c r="B75" s="51" t="s">
        <v>49</v>
      </c>
      <c r="C75" s="43">
        <f t="shared" ref="C75:L75" si="61">C42*C$71</f>
        <v>1.7293661900309995E-2</v>
      </c>
      <c r="D75" s="43">
        <f t="shared" si="61"/>
        <v>2.5277543542288197E-2</v>
      </c>
      <c r="E75" s="43">
        <f t="shared" si="61"/>
        <v>2.9709736388679291E-3</v>
      </c>
      <c r="F75" s="43">
        <f t="shared" si="61"/>
        <v>6.9807101522165571E-2</v>
      </c>
      <c r="G75" s="43">
        <f t="shared" si="61"/>
        <v>7.3747776249315181E-2</v>
      </c>
      <c r="H75" s="43">
        <f t="shared" si="61"/>
        <v>5.5339718080991982E-3</v>
      </c>
      <c r="I75" s="43">
        <f t="shared" si="61"/>
        <v>1.099415732542374E-4</v>
      </c>
      <c r="J75" s="43">
        <f t="shared" si="61"/>
        <v>4.1504788560743987E-2</v>
      </c>
      <c r="K75" s="43">
        <f t="shared" si="61"/>
        <v>6.0320292708281259E-3</v>
      </c>
      <c r="L75" s="43">
        <f t="shared" si="61"/>
        <v>0</v>
      </c>
      <c r="M75" s="52">
        <f t="shared" si="59"/>
        <v>0.24227778806587241</v>
      </c>
      <c r="N75" s="53">
        <f t="shared" si="60"/>
        <v>25</v>
      </c>
      <c r="O75" s="2" t="s">
        <v>49</v>
      </c>
    </row>
    <row r="76" spans="1:15" ht="13">
      <c r="A76" s="73"/>
      <c r="B76" s="51" t="s">
        <v>50</v>
      </c>
      <c r="C76" s="43">
        <f t="shared" ref="C76:L76" si="62">C43*C$71</f>
        <v>6.9174647601239975E-3</v>
      </c>
      <c r="D76" s="43">
        <f t="shared" si="62"/>
        <v>2.4805497794626909E-2</v>
      </c>
      <c r="E76" s="43">
        <f t="shared" si="62"/>
        <v>0.15457417656196501</v>
      </c>
      <c r="F76" s="43">
        <f t="shared" si="62"/>
        <v>6.02412359681656E-2</v>
      </c>
      <c r="G76" s="43">
        <f t="shared" si="62"/>
        <v>6.4578125397052724E-2</v>
      </c>
      <c r="H76" s="43">
        <f t="shared" si="62"/>
        <v>1.8446572693663994E-3</v>
      </c>
      <c r="I76" s="43">
        <f t="shared" si="62"/>
        <v>1.7028031253521231E-3</v>
      </c>
      <c r="J76" s="43">
        <f t="shared" si="62"/>
        <v>2.766985904049599E-2</v>
      </c>
      <c r="K76" s="43">
        <f t="shared" si="62"/>
        <v>1.6601915424297605E-4</v>
      </c>
      <c r="L76" s="43">
        <f t="shared" si="62"/>
        <v>0</v>
      </c>
      <c r="M76" s="52">
        <f t="shared" si="59"/>
        <v>0.34249983907139175</v>
      </c>
      <c r="N76" s="53">
        <f t="shared" si="60"/>
        <v>16</v>
      </c>
      <c r="O76" s="2" t="s">
        <v>50</v>
      </c>
    </row>
    <row r="77" spans="1:15" ht="13">
      <c r="A77" s="73"/>
      <c r="B77" s="51" t="s">
        <v>51</v>
      </c>
      <c r="C77" s="43">
        <f t="shared" ref="C77:L77" si="63">C44*C$71</f>
        <v>6.2257182841115977E-2</v>
      </c>
      <c r="D77" s="43">
        <f t="shared" si="63"/>
        <v>2.5779373934180564E-2</v>
      </c>
      <c r="E77" s="43">
        <f t="shared" si="63"/>
        <v>5.581923283671366E-2</v>
      </c>
      <c r="F77" s="43">
        <f t="shared" si="63"/>
        <v>8.3721087782529374E-2</v>
      </c>
      <c r="G77" s="43">
        <f t="shared" si="63"/>
        <v>9.5231206490005813E-2</v>
      </c>
      <c r="H77" s="43">
        <f t="shared" si="63"/>
        <v>7.3786290774655976E-3</v>
      </c>
      <c r="I77" s="43">
        <f t="shared" si="63"/>
        <v>1.1621340797008316E-5</v>
      </c>
      <c r="J77" s="43">
        <f t="shared" si="63"/>
        <v>4.1504788560743987E-2</v>
      </c>
      <c r="K77" s="43">
        <f t="shared" si="63"/>
        <v>6.6961058878000305E-3</v>
      </c>
      <c r="L77" s="43">
        <f t="shared" si="63"/>
        <v>1.3177161631137324E-6</v>
      </c>
      <c r="M77" s="52">
        <f t="shared" si="59"/>
        <v>0.37840054646751514</v>
      </c>
      <c r="N77" s="53">
        <f t="shared" si="60"/>
        <v>14</v>
      </c>
      <c r="O77" s="2" t="s">
        <v>51</v>
      </c>
    </row>
    <row r="78" spans="1:15" ht="13">
      <c r="A78" s="73"/>
      <c r="B78" s="51" t="s">
        <v>52</v>
      </c>
      <c r="C78" s="43">
        <f t="shared" ref="C78:L78" si="64">C45*C$71</f>
        <v>0.11067943616198396</v>
      </c>
      <c r="D78" s="43">
        <f t="shared" si="64"/>
        <v>2.4237543340490601E-2</v>
      </c>
      <c r="E78" s="43">
        <f t="shared" si="64"/>
        <v>0.10327893991773368</v>
      </c>
      <c r="F78" s="43">
        <f t="shared" si="64"/>
        <v>0</v>
      </c>
      <c r="G78" s="43">
        <f t="shared" si="64"/>
        <v>0</v>
      </c>
      <c r="H78" s="43">
        <f t="shared" si="64"/>
        <v>9.2232863468319961E-3</v>
      </c>
      <c r="I78" s="43">
        <f t="shared" si="64"/>
        <v>5.9175498406912469E-2</v>
      </c>
      <c r="J78" s="43">
        <f t="shared" si="64"/>
        <v>0</v>
      </c>
      <c r="K78" s="43">
        <f t="shared" si="64"/>
        <v>5.5339718080992016E-4</v>
      </c>
      <c r="L78" s="43">
        <f t="shared" si="64"/>
        <v>1.3336514341581392E-2</v>
      </c>
      <c r="M78" s="52">
        <f t="shared" si="59"/>
        <v>0.32048461569634407</v>
      </c>
      <c r="N78" s="53">
        <f t="shared" si="60"/>
        <v>21</v>
      </c>
      <c r="O78" s="2" t="s">
        <v>52</v>
      </c>
    </row>
    <row r="79" spans="1:15" ht="13">
      <c r="A79" s="73"/>
      <c r="B79" s="51" t="s">
        <v>53</v>
      </c>
      <c r="C79" s="43">
        <f t="shared" ref="C79:L79" si="65">C46*C$71</f>
        <v>2.0752394280371993E-2</v>
      </c>
      <c r="D79" s="43">
        <f t="shared" si="65"/>
        <v>2.6375506238299495E-2</v>
      </c>
      <c r="E79" s="43">
        <f t="shared" si="65"/>
        <v>0.21868374550970746</v>
      </c>
      <c r="F79" s="43">
        <f t="shared" si="65"/>
        <v>0.10356432955157072</v>
      </c>
      <c r="G79" s="43">
        <f t="shared" si="65"/>
        <v>0.10618074524539813</v>
      </c>
      <c r="H79" s="43">
        <f t="shared" si="65"/>
        <v>1.2912600885564795E-2</v>
      </c>
      <c r="I79" s="43">
        <f t="shared" si="65"/>
        <v>7.6449975871621043E-2</v>
      </c>
      <c r="J79" s="43">
        <f t="shared" si="65"/>
        <v>2.766985904049599E-2</v>
      </c>
      <c r="K79" s="43">
        <f t="shared" si="65"/>
        <v>1.7708709785917431E-3</v>
      </c>
      <c r="L79" s="43">
        <f t="shared" si="65"/>
        <v>6.1994319180231264E-7</v>
      </c>
      <c r="M79" s="52">
        <f t="shared" si="59"/>
        <v>0.5943606475448131</v>
      </c>
      <c r="N79" s="53">
        <f t="shared" si="60"/>
        <v>2</v>
      </c>
      <c r="O79" s="2" t="s">
        <v>53</v>
      </c>
    </row>
    <row r="80" spans="1:15" ht="13">
      <c r="A80" s="73"/>
      <c r="B80" s="51" t="s">
        <v>54</v>
      </c>
      <c r="C80" s="43">
        <f t="shared" ref="C80:L80" si="66">C47*C$71</f>
        <v>6.9174647601239975E-3</v>
      </c>
      <c r="D80" s="43">
        <f t="shared" si="66"/>
        <v>2.5200030970043131E-2</v>
      </c>
      <c r="E80" s="43">
        <f t="shared" si="66"/>
        <v>0.10449250147414575</v>
      </c>
      <c r="F80" s="43">
        <f t="shared" si="66"/>
        <v>5.9766895527471275E-2</v>
      </c>
      <c r="G80" s="43">
        <f t="shared" si="66"/>
        <v>9.5504149911607522E-2</v>
      </c>
      <c r="H80" s="43">
        <f t="shared" si="66"/>
        <v>5.5339718080991982E-3</v>
      </c>
      <c r="I80" s="43">
        <f t="shared" si="66"/>
        <v>2.9514516309862391E-6</v>
      </c>
      <c r="J80" s="43">
        <f t="shared" si="66"/>
        <v>2.766985904049599E-2</v>
      </c>
      <c r="K80" s="43">
        <f t="shared" si="66"/>
        <v>1.9922298509157115E-3</v>
      </c>
      <c r="L80" s="43">
        <f t="shared" si="66"/>
        <v>0</v>
      </c>
      <c r="M80" s="52">
        <f t="shared" si="59"/>
        <v>0.32708005479453361</v>
      </c>
      <c r="N80" s="53">
        <f t="shared" si="60"/>
        <v>19</v>
      </c>
      <c r="O80" s="2" t="s">
        <v>54</v>
      </c>
    </row>
    <row r="81" spans="1:15" ht="13">
      <c r="A81" s="73"/>
      <c r="B81" s="51" t="s">
        <v>55</v>
      </c>
      <c r="C81" s="43">
        <f t="shared" ref="C81:L81" si="67">C48*C$71</f>
        <v>3.1128591420557988E-2</v>
      </c>
      <c r="D81" s="43">
        <f t="shared" si="67"/>
        <v>2.4295393683231629E-2</v>
      </c>
      <c r="E81" s="43">
        <f t="shared" si="67"/>
        <v>9.9152886629727294E-2</v>
      </c>
      <c r="F81" s="43">
        <f t="shared" si="67"/>
        <v>4.5141398606066245E-2</v>
      </c>
      <c r="G81" s="43">
        <f t="shared" si="67"/>
        <v>5.908605693416389E-2</v>
      </c>
      <c r="H81" s="43">
        <f t="shared" si="67"/>
        <v>3.6893145387327988E-3</v>
      </c>
      <c r="I81" s="43">
        <f t="shared" si="67"/>
        <v>4.8148690647820937E-2</v>
      </c>
      <c r="J81" s="43">
        <f t="shared" si="67"/>
        <v>0</v>
      </c>
      <c r="K81" s="43">
        <f t="shared" si="67"/>
        <v>3.0990242125355501E-3</v>
      </c>
      <c r="L81" s="43">
        <f t="shared" si="67"/>
        <v>1.1087119547929795E-2</v>
      </c>
      <c r="M81" s="52">
        <f t="shared" si="59"/>
        <v>0.32482847622076616</v>
      </c>
      <c r="N81" s="53">
        <f t="shared" si="60"/>
        <v>20</v>
      </c>
      <c r="O81" s="2" t="s">
        <v>55</v>
      </c>
    </row>
    <row r="82" spans="1:15" ht="13">
      <c r="A82" s="73"/>
      <c r="B82" s="51" t="s">
        <v>56</v>
      </c>
      <c r="C82" s="43">
        <f t="shared" ref="C82:L82" si="68">C49*C$71</f>
        <v>6.9174647601239975E-3</v>
      </c>
      <c r="D82" s="43">
        <f t="shared" si="68"/>
        <v>2.6636318428165086E-2</v>
      </c>
      <c r="E82" s="43">
        <f t="shared" si="68"/>
        <v>0.27060215939886567</v>
      </c>
      <c r="F82" s="43">
        <f t="shared" si="68"/>
        <v>0.12206360673864525</v>
      </c>
      <c r="G82" s="43">
        <f t="shared" si="68"/>
        <v>0.11001137076881223</v>
      </c>
      <c r="H82" s="43">
        <f t="shared" si="68"/>
        <v>1.8446572693663994E-3</v>
      </c>
      <c r="I82" s="43">
        <f t="shared" si="68"/>
        <v>0</v>
      </c>
      <c r="J82" s="43">
        <f t="shared" si="68"/>
        <v>2.766985904049599E-2</v>
      </c>
      <c r="K82" s="43">
        <f t="shared" si="68"/>
        <v>9.4077520737686372E-3</v>
      </c>
      <c r="L82" s="43">
        <f t="shared" si="68"/>
        <v>0</v>
      </c>
      <c r="M82" s="52">
        <f t="shared" si="59"/>
        <v>0.57515318847824337</v>
      </c>
      <c r="N82" s="53">
        <f t="shared" si="60"/>
        <v>3</v>
      </c>
      <c r="O82" s="2" t="s">
        <v>56</v>
      </c>
    </row>
    <row r="83" spans="1:15" ht="13">
      <c r="A83" s="73"/>
      <c r="B83" s="51" t="s">
        <v>57</v>
      </c>
      <c r="C83" s="43">
        <f t="shared" ref="C83:L83" si="69">C50*C$71</f>
        <v>3.1128591420557988E-2</v>
      </c>
      <c r="D83" s="43">
        <f t="shared" si="69"/>
        <v>2.4587775516536917E-2</v>
      </c>
      <c r="E83" s="43">
        <f t="shared" si="69"/>
        <v>8.573566074815743E-2</v>
      </c>
      <c r="F83" s="43">
        <f t="shared" si="69"/>
        <v>4.3402150323520926E-2</v>
      </c>
      <c r="G83" s="43">
        <f t="shared" si="69"/>
        <v>6.2737696192827139E-2</v>
      </c>
      <c r="H83" s="43">
        <f t="shared" si="69"/>
        <v>1.8446572693663994E-3</v>
      </c>
      <c r="I83" s="43">
        <f t="shared" si="69"/>
        <v>5.0537890743104302E-2</v>
      </c>
      <c r="J83" s="43">
        <f t="shared" si="69"/>
        <v>2.766985904049599E-2</v>
      </c>
      <c r="K83" s="43">
        <f t="shared" si="69"/>
        <v>4.7038760368843168E-3</v>
      </c>
      <c r="L83" s="43">
        <f t="shared" si="69"/>
        <v>0</v>
      </c>
      <c r="M83" s="52">
        <f t="shared" si="59"/>
        <v>0.33234815729145145</v>
      </c>
      <c r="N83" s="53">
        <f t="shared" si="60"/>
        <v>17</v>
      </c>
      <c r="O83" s="2" t="s">
        <v>57</v>
      </c>
    </row>
    <row r="84" spans="1:15" ht="13">
      <c r="A84" s="73"/>
      <c r="B84" s="51" t="s">
        <v>58</v>
      </c>
      <c r="C84" s="43">
        <f t="shared" ref="C84:L84" si="70">C51*C$71</f>
        <v>1.0376197140185997E-2</v>
      </c>
      <c r="D84" s="43">
        <f t="shared" si="70"/>
        <v>2.6151493372707856E-2</v>
      </c>
      <c r="E84" s="43">
        <f t="shared" si="70"/>
        <v>0.15545351001724667</v>
      </c>
      <c r="F84" s="43">
        <f t="shared" si="70"/>
        <v>0.10316904585099219</v>
      </c>
      <c r="G84" s="43">
        <f t="shared" si="70"/>
        <v>8.4806337588156699E-2</v>
      </c>
      <c r="H84" s="43">
        <f t="shared" si="70"/>
        <v>7.3786290774655976E-3</v>
      </c>
      <c r="I84" s="43">
        <f t="shared" si="70"/>
        <v>0.10020381199497912</v>
      </c>
      <c r="J84" s="43">
        <f t="shared" si="70"/>
        <v>1.3834929520247995E-2</v>
      </c>
      <c r="K84" s="43">
        <f t="shared" si="70"/>
        <v>2.1582490051586874E-3</v>
      </c>
      <c r="L84" s="43">
        <f t="shared" si="70"/>
        <v>0</v>
      </c>
      <c r="M84" s="52">
        <f t="shared" si="59"/>
        <v>0.50353220356714079</v>
      </c>
      <c r="N84" s="53">
        <f t="shared" si="60"/>
        <v>7</v>
      </c>
      <c r="O84" s="2" t="s">
        <v>58</v>
      </c>
    </row>
    <row r="85" spans="1:15" ht="13">
      <c r="A85" s="73"/>
      <c r="B85" s="51" t="s">
        <v>59</v>
      </c>
      <c r="C85" s="43">
        <f t="shared" ref="C85:L85" si="71">C52*C$71</f>
        <v>5.1880985700929978E-2</v>
      </c>
      <c r="D85" s="43">
        <f t="shared" si="71"/>
        <v>2.699709758525555E-2</v>
      </c>
      <c r="E85" s="43">
        <f t="shared" si="71"/>
        <v>0.11319624046999217</v>
      </c>
      <c r="F85" s="43">
        <f t="shared" si="71"/>
        <v>0.12372379828107494</v>
      </c>
      <c r="G85" s="43">
        <f t="shared" si="71"/>
        <v>0.13619172676517424</v>
      </c>
      <c r="H85" s="43">
        <f t="shared" si="71"/>
        <v>4.6116431734159982E-2</v>
      </c>
      <c r="I85" s="43">
        <f t="shared" si="71"/>
        <v>0.16818607313730063</v>
      </c>
      <c r="J85" s="43">
        <f t="shared" si="71"/>
        <v>1.3834929520247995E-2</v>
      </c>
      <c r="K85" s="43">
        <f t="shared" si="71"/>
        <v>1.1067943616198395E-2</v>
      </c>
      <c r="L85" s="43">
        <f t="shared" si="71"/>
        <v>0</v>
      </c>
      <c r="M85" s="52">
        <f t="shared" si="59"/>
        <v>0.69119522681033385</v>
      </c>
      <c r="N85" s="53">
        <f t="shared" si="60"/>
        <v>1</v>
      </c>
      <c r="O85" s="2" t="s">
        <v>59</v>
      </c>
    </row>
    <row r="86" spans="1:15" ht="13">
      <c r="A86" s="73"/>
      <c r="B86" s="51" t="s">
        <v>60</v>
      </c>
      <c r="C86" s="43">
        <f t="shared" ref="C86:L86" si="72">C53*C$71</f>
        <v>3.4587323800619988E-3</v>
      </c>
      <c r="D86" s="43">
        <f t="shared" si="72"/>
        <v>2.5038719537947451E-2</v>
      </c>
      <c r="E86" s="43">
        <f t="shared" si="72"/>
        <v>0.11143466019997045</v>
      </c>
      <c r="F86" s="43">
        <f t="shared" si="72"/>
        <v>8.6171846726116094E-2</v>
      </c>
      <c r="G86" s="43">
        <f t="shared" si="72"/>
        <v>2.284577375440441E-2</v>
      </c>
      <c r="H86" s="43">
        <f t="shared" si="72"/>
        <v>0</v>
      </c>
      <c r="I86" s="43">
        <f t="shared" si="72"/>
        <v>0</v>
      </c>
      <c r="J86" s="43">
        <f t="shared" si="72"/>
        <v>4.1504788560743987E-2</v>
      </c>
      <c r="K86" s="43">
        <f t="shared" si="72"/>
        <v>6.7514456058810225E-3</v>
      </c>
      <c r="L86" s="43">
        <f t="shared" si="72"/>
        <v>0</v>
      </c>
      <c r="M86" s="52">
        <f t="shared" si="59"/>
        <v>0.29720596676512545</v>
      </c>
      <c r="N86" s="53">
        <f t="shared" si="60"/>
        <v>22</v>
      </c>
      <c r="O86" s="2" t="s">
        <v>60</v>
      </c>
    </row>
    <row r="87" spans="1:15" ht="13">
      <c r="A87" s="73"/>
      <c r="B87" s="51" t="s">
        <v>61</v>
      </c>
      <c r="C87" s="43">
        <f t="shared" ref="C87:L87" si="73">C54*C$71</f>
        <v>3.458732380061999E-2</v>
      </c>
      <c r="D87" s="43">
        <f t="shared" si="73"/>
        <v>2.498070945711018E-2</v>
      </c>
      <c r="E87" s="43">
        <f t="shared" si="73"/>
        <v>3.7016216400929787E-2</v>
      </c>
      <c r="F87" s="43">
        <f t="shared" si="73"/>
        <v>3.9291199837504343E-2</v>
      </c>
      <c r="G87" s="43">
        <f t="shared" si="73"/>
        <v>8.0016208771526168E-2</v>
      </c>
      <c r="H87" s="43">
        <f t="shared" si="73"/>
        <v>7.3786290774655976E-3</v>
      </c>
      <c r="I87" s="43">
        <f t="shared" si="73"/>
        <v>0.10236851730058058</v>
      </c>
      <c r="J87" s="43">
        <f t="shared" si="73"/>
        <v>0</v>
      </c>
      <c r="K87" s="43">
        <f t="shared" si="73"/>
        <v>0</v>
      </c>
      <c r="L87" s="43">
        <f t="shared" si="73"/>
        <v>2.9227398172871409E-3</v>
      </c>
      <c r="M87" s="52">
        <f t="shared" si="59"/>
        <v>0.32856154446302377</v>
      </c>
      <c r="N87" s="53">
        <f t="shared" si="60"/>
        <v>18</v>
      </c>
      <c r="O87" s="2" t="s">
        <v>61</v>
      </c>
    </row>
    <row r="88" spans="1:15" ht="13">
      <c r="A88" s="73"/>
      <c r="B88" s="51" t="s">
        <v>62</v>
      </c>
      <c r="C88" s="43">
        <f t="shared" ref="C88:L88" si="74">C55*C$71</f>
        <v>7.9550844741425972E-2</v>
      </c>
      <c r="D88" s="43">
        <f t="shared" si="74"/>
        <v>2.596678297412032E-2</v>
      </c>
      <c r="E88" s="43">
        <f t="shared" si="74"/>
        <v>0.14551116990274809</v>
      </c>
      <c r="F88" s="43">
        <f t="shared" si="74"/>
        <v>0.1070428261166617</v>
      </c>
      <c r="G88" s="43">
        <f t="shared" si="74"/>
        <v>0.1088816452697646</v>
      </c>
      <c r="H88" s="43">
        <f t="shared" si="74"/>
        <v>1.8446572693663994E-3</v>
      </c>
      <c r="I88" s="43">
        <f t="shared" si="74"/>
        <v>3.1912755225765643E-2</v>
      </c>
      <c r="J88" s="43">
        <f t="shared" si="74"/>
        <v>2.766985904049599E-2</v>
      </c>
      <c r="K88" s="43">
        <f t="shared" si="74"/>
        <v>2.0365016253805046E-2</v>
      </c>
      <c r="L88" s="43">
        <f t="shared" si="74"/>
        <v>3.7909367077021935E-5</v>
      </c>
      <c r="M88" s="52">
        <f t="shared" si="59"/>
        <v>0.54878346616123086</v>
      </c>
      <c r="N88" s="53">
        <f t="shared" si="60"/>
        <v>5</v>
      </c>
      <c r="O88" s="2" t="s">
        <v>62</v>
      </c>
    </row>
    <row r="89" spans="1:15" ht="13">
      <c r="A89" s="73"/>
      <c r="B89" s="51" t="s">
        <v>63</v>
      </c>
      <c r="C89" s="43">
        <f t="shared" ref="C89:L89" si="75">C56*C$71</f>
        <v>1.0376197140185997E-2</v>
      </c>
      <c r="D89" s="43">
        <f t="shared" si="75"/>
        <v>2.6644417733478518E-2</v>
      </c>
      <c r="E89" s="43">
        <f t="shared" si="75"/>
        <v>0.11398409045382121</v>
      </c>
      <c r="F89" s="43">
        <f t="shared" si="75"/>
        <v>0.11850605343343863</v>
      </c>
      <c r="G89" s="43">
        <f t="shared" si="75"/>
        <v>0.11357494627390166</v>
      </c>
      <c r="H89" s="43">
        <f t="shared" si="75"/>
        <v>5.533971808099198E-2</v>
      </c>
      <c r="I89" s="43">
        <f t="shared" si="75"/>
        <v>2.0914724120076234E-3</v>
      </c>
      <c r="J89" s="43">
        <f t="shared" si="75"/>
        <v>1.3834929520247995E-2</v>
      </c>
      <c r="K89" s="43">
        <f t="shared" si="75"/>
        <v>3.0436844944545585E-3</v>
      </c>
      <c r="L89" s="43">
        <f t="shared" si="75"/>
        <v>0</v>
      </c>
      <c r="M89" s="52">
        <f t="shared" si="59"/>
        <v>0.45739550954252817</v>
      </c>
      <c r="N89" s="53">
        <f t="shared" si="60"/>
        <v>10</v>
      </c>
      <c r="O89" s="2" t="s">
        <v>63</v>
      </c>
    </row>
    <row r="90" spans="1:15" ht="13">
      <c r="A90" s="73"/>
      <c r="B90" s="51" t="s">
        <v>64</v>
      </c>
      <c r="C90" s="43">
        <f t="shared" ref="C90:L90" si="76">C57*C$71</f>
        <v>4.8422253320867983E-2</v>
      </c>
      <c r="D90" s="43">
        <f t="shared" si="76"/>
        <v>2.5703413541416181E-2</v>
      </c>
      <c r="E90" s="43">
        <f t="shared" si="76"/>
        <v>0.15486595356535546</v>
      </c>
      <c r="F90" s="43">
        <f t="shared" si="76"/>
        <v>0.10063923016728968</v>
      </c>
      <c r="G90" s="43">
        <f t="shared" si="76"/>
        <v>0.12466932687245458</v>
      </c>
      <c r="H90" s="43">
        <f t="shared" si="76"/>
        <v>7.3786290774655976E-3</v>
      </c>
      <c r="I90" s="43">
        <f t="shared" si="76"/>
        <v>2.822325622130591E-2</v>
      </c>
      <c r="J90" s="43">
        <f t="shared" si="76"/>
        <v>2.766985904049599E-2</v>
      </c>
      <c r="K90" s="43">
        <f t="shared" si="76"/>
        <v>7.4155222228529235E-3</v>
      </c>
      <c r="L90" s="43">
        <f t="shared" si="76"/>
        <v>3.6792390207275193E-5</v>
      </c>
      <c r="M90" s="52">
        <f t="shared" si="59"/>
        <v>0.52502423641971152</v>
      </c>
      <c r="N90" s="53">
        <f t="shared" si="60"/>
        <v>6</v>
      </c>
      <c r="O90" s="2" t="s">
        <v>64</v>
      </c>
    </row>
    <row r="91" spans="1:15" ht="13">
      <c r="A91" s="73"/>
      <c r="B91" s="51" t="s">
        <v>65</v>
      </c>
      <c r="C91" s="43">
        <f t="shared" ref="C91:L91" si="77">C58*C$71</f>
        <v>0</v>
      </c>
      <c r="D91" s="43">
        <f t="shared" si="77"/>
        <v>0</v>
      </c>
      <c r="E91" s="43">
        <f t="shared" si="77"/>
        <v>4.1110861465920176E-2</v>
      </c>
      <c r="F91" s="43">
        <f t="shared" si="77"/>
        <v>0.11257679792476091</v>
      </c>
      <c r="G91" s="43">
        <f t="shared" si="77"/>
        <v>8.8535054079949452E-2</v>
      </c>
      <c r="H91" s="43">
        <f t="shared" si="77"/>
        <v>0</v>
      </c>
      <c r="I91" s="43">
        <f t="shared" si="77"/>
        <v>0</v>
      </c>
      <c r="J91" s="43">
        <f t="shared" si="77"/>
        <v>4.1504788560743987E-2</v>
      </c>
      <c r="K91" s="43">
        <f t="shared" si="77"/>
        <v>1.2894154312871131E-2</v>
      </c>
      <c r="L91" s="43">
        <f t="shared" si="77"/>
        <v>0</v>
      </c>
      <c r="M91" s="52">
        <f t="shared" si="59"/>
        <v>0.29662165634424559</v>
      </c>
      <c r="N91" s="53">
        <f t="shared" si="60"/>
        <v>23</v>
      </c>
      <c r="O91" s="2" t="s">
        <v>65</v>
      </c>
    </row>
    <row r="92" spans="1:15" ht="13">
      <c r="A92" s="73"/>
      <c r="B92" s="51" t="s">
        <v>66</v>
      </c>
      <c r="C92" s="43">
        <f t="shared" ref="C92:L92" si="78">C59*C$71</f>
        <v>4.4963520940805982E-2</v>
      </c>
      <c r="D92" s="43">
        <f t="shared" si="78"/>
        <v>2.6154749534049875E-2</v>
      </c>
      <c r="E92" s="43">
        <f t="shared" si="78"/>
        <v>4.2137275468094433E-2</v>
      </c>
      <c r="F92" s="43">
        <f t="shared" si="78"/>
        <v>9.3840350517339299E-2</v>
      </c>
      <c r="G92" s="43">
        <f t="shared" si="78"/>
        <v>0.10541191166733983</v>
      </c>
      <c r="H92" s="43">
        <f t="shared" si="78"/>
        <v>1.8446572693663994E-3</v>
      </c>
      <c r="I92" s="43">
        <f t="shared" si="78"/>
        <v>4.6686430830394201E-3</v>
      </c>
      <c r="J92" s="43">
        <f t="shared" si="78"/>
        <v>2.766985904049599E-2</v>
      </c>
      <c r="K92" s="43">
        <f t="shared" si="78"/>
        <v>1.0016488972659549E-2</v>
      </c>
      <c r="L92" s="43">
        <f t="shared" si="78"/>
        <v>1.4691311657551347E-6</v>
      </c>
      <c r="M92" s="52">
        <f t="shared" si="59"/>
        <v>0.35670892562435658</v>
      </c>
      <c r="N92" s="53">
        <f t="shared" si="60"/>
        <v>15</v>
      </c>
      <c r="O92" s="2" t="s">
        <v>66</v>
      </c>
    </row>
    <row r="93" spans="1:15" ht="13">
      <c r="A93" s="73"/>
      <c r="B93" s="51" t="s">
        <v>67</v>
      </c>
      <c r="C93" s="43">
        <f t="shared" ref="C93:L93" si="79">C60*C$71</f>
        <v>2.4211126660433992E-2</v>
      </c>
      <c r="D93" s="43">
        <f t="shared" si="79"/>
        <v>2.4765344805961646E-2</v>
      </c>
      <c r="E93" s="43">
        <f t="shared" si="79"/>
        <v>0.11735429644026624</v>
      </c>
      <c r="F93" s="43">
        <f t="shared" si="79"/>
        <v>7.842428619477726E-2</v>
      </c>
      <c r="G93" s="43">
        <f t="shared" si="79"/>
        <v>8.3363590758237613E-2</v>
      </c>
      <c r="H93" s="43">
        <f t="shared" si="79"/>
        <v>1.2912600885564795E-2</v>
      </c>
      <c r="I93" s="43">
        <f t="shared" si="79"/>
        <v>6.5913846946180993E-2</v>
      </c>
      <c r="J93" s="43">
        <f t="shared" si="79"/>
        <v>1.3834929520247995E-2</v>
      </c>
      <c r="K93" s="43">
        <f t="shared" si="79"/>
        <v>1.549512106267775E-3</v>
      </c>
      <c r="L93" s="43">
        <f t="shared" si="79"/>
        <v>1.9601506338179581E-3</v>
      </c>
      <c r="M93" s="52">
        <f t="shared" si="59"/>
        <v>0.42428968495175623</v>
      </c>
      <c r="N93" s="53">
        <f t="shared" si="60"/>
        <v>13</v>
      </c>
      <c r="O93" s="2" t="s">
        <v>67</v>
      </c>
    </row>
    <row r="94" spans="1:15" ht="13">
      <c r="A94" s="73"/>
      <c r="B94" s="51" t="s">
        <v>68</v>
      </c>
      <c r="C94" s="43">
        <f t="shared" ref="C94:L94" si="80">C61*C$71</f>
        <v>1.7293661900309995E-2</v>
      </c>
      <c r="D94" s="43">
        <f t="shared" si="80"/>
        <v>2.5416939798549112E-2</v>
      </c>
      <c r="E94" s="43">
        <f t="shared" si="80"/>
        <v>1.1986546356789215E-2</v>
      </c>
      <c r="F94" s="43">
        <f t="shared" si="80"/>
        <v>9.5105258359190467E-2</v>
      </c>
      <c r="G94" s="43">
        <f t="shared" si="80"/>
        <v>7.6377062472666277E-2</v>
      </c>
      <c r="H94" s="43">
        <f t="shared" si="80"/>
        <v>0</v>
      </c>
      <c r="I94" s="43">
        <f t="shared" si="80"/>
        <v>3.8167250163279355E-2</v>
      </c>
      <c r="J94" s="43">
        <f t="shared" si="80"/>
        <v>1.3834929520247995E-2</v>
      </c>
      <c r="K94" s="43">
        <f t="shared" si="80"/>
        <v>3.3203830848595211E-4</v>
      </c>
      <c r="L94" s="43">
        <f t="shared" si="80"/>
        <v>2.9612781202601533E-5</v>
      </c>
      <c r="M94" s="52">
        <f t="shared" si="59"/>
        <v>0.278543299660721</v>
      </c>
      <c r="N94" s="53">
        <f t="shared" si="60"/>
        <v>24</v>
      </c>
      <c r="O94" s="2" t="s">
        <v>68</v>
      </c>
    </row>
    <row r="95" spans="1:15" ht="13">
      <c r="A95" s="73"/>
      <c r="B95" s="51" t="s">
        <v>69</v>
      </c>
      <c r="C95" s="43">
        <f t="shared" ref="C95:L95" si="81">C62*C$71</f>
        <v>2.0752394280371993E-2</v>
      </c>
      <c r="D95" s="43">
        <f t="shared" si="81"/>
        <v>2.5065959219223412E-2</v>
      </c>
      <c r="E95" s="43">
        <f t="shared" si="81"/>
        <v>0.1034910080814876</v>
      </c>
      <c r="F95" s="43">
        <f t="shared" si="81"/>
        <v>8.7041470867388754E-2</v>
      </c>
      <c r="G95" s="43">
        <f t="shared" si="81"/>
        <v>9.0853562444600092E-2</v>
      </c>
      <c r="H95" s="43">
        <f t="shared" si="81"/>
        <v>0</v>
      </c>
      <c r="I95" s="43">
        <f t="shared" si="81"/>
        <v>6.7792999306484539E-2</v>
      </c>
      <c r="J95" s="43">
        <f t="shared" si="81"/>
        <v>2.766985904049599E-2</v>
      </c>
      <c r="K95" s="43">
        <f t="shared" si="81"/>
        <v>3.4864022391024947E-3</v>
      </c>
      <c r="L95" s="43">
        <f t="shared" si="81"/>
        <v>1.5104754691334439E-6</v>
      </c>
      <c r="M95" s="52">
        <f t="shared" si="59"/>
        <v>0.42615516595462405</v>
      </c>
      <c r="N95" s="53">
        <f t="shared" si="60"/>
        <v>12</v>
      </c>
      <c r="O95" s="2" t="s">
        <v>69</v>
      </c>
    </row>
    <row r="96" spans="1:15" ht="13">
      <c r="A96" s="73"/>
      <c r="B96" s="51" t="s">
        <v>70</v>
      </c>
      <c r="C96" s="43">
        <f t="shared" ref="C96:L96" si="82">C63*C$71</f>
        <v>5.533971808099198E-2</v>
      </c>
      <c r="D96" s="43">
        <f t="shared" si="82"/>
        <v>2.4544164592383528E-2</v>
      </c>
      <c r="E96" s="43">
        <f t="shared" si="82"/>
        <v>0.16761102682819529</v>
      </c>
      <c r="F96" s="43">
        <f t="shared" si="82"/>
        <v>2.5298156837024906E-2</v>
      </c>
      <c r="G96" s="43">
        <f t="shared" si="82"/>
        <v>6.2552476849609684E-2</v>
      </c>
      <c r="H96" s="43">
        <f t="shared" si="82"/>
        <v>1.8446572693663994E-3</v>
      </c>
      <c r="I96" s="43">
        <f t="shared" si="82"/>
        <v>0.13672525894252976</v>
      </c>
      <c r="J96" s="43">
        <f t="shared" si="82"/>
        <v>1.3834929520247995E-2</v>
      </c>
      <c r="K96" s="43">
        <f t="shared" si="82"/>
        <v>4.9805746272892819E-4</v>
      </c>
      <c r="L96" s="43">
        <f t="shared" si="82"/>
        <v>2.5286085742433377E-3</v>
      </c>
      <c r="M96" s="52">
        <f t="shared" si="59"/>
        <v>0.49077705495732177</v>
      </c>
      <c r="N96" s="53">
        <f t="shared" si="60"/>
        <v>8</v>
      </c>
      <c r="O96" s="2" t="s">
        <v>70</v>
      </c>
    </row>
    <row r="97" spans="1:15" ht="13">
      <c r="A97" s="73"/>
      <c r="B97" s="51" t="s">
        <v>71</v>
      </c>
      <c r="C97" s="43">
        <f t="shared" ref="C97:L97" si="83">C64*C$71</f>
        <v>5.8798450461053982E-2</v>
      </c>
      <c r="D97" s="43">
        <f t="shared" si="83"/>
        <v>2.5372479813703122E-2</v>
      </c>
      <c r="E97" s="43">
        <f t="shared" si="83"/>
        <v>7.2711018838783711E-2</v>
      </c>
      <c r="F97" s="43">
        <f t="shared" si="83"/>
        <v>8.8938832630165693E-2</v>
      </c>
      <c r="G97" s="43">
        <f t="shared" si="83"/>
        <v>0.11006901540459786</v>
      </c>
      <c r="H97" s="43">
        <f t="shared" si="83"/>
        <v>3.6893145387327988E-3</v>
      </c>
      <c r="I97" s="43">
        <f t="shared" si="83"/>
        <v>6.9004201269550508E-2</v>
      </c>
      <c r="J97" s="43">
        <f t="shared" si="83"/>
        <v>2.766985904049599E-2</v>
      </c>
      <c r="K97" s="43">
        <f t="shared" si="83"/>
        <v>4.4825171645603507E-3</v>
      </c>
      <c r="L97" s="43">
        <f t="shared" si="83"/>
        <v>1.5926881543145654E-6</v>
      </c>
      <c r="M97" s="52">
        <f t="shared" si="59"/>
        <v>0.46073728184979834</v>
      </c>
      <c r="N97" s="53">
        <f t="shared" si="60"/>
        <v>9</v>
      </c>
      <c r="O97" s="2" t="s">
        <v>71</v>
      </c>
    </row>
    <row r="98" spans="1:15" ht="13">
      <c r="A98" s="73"/>
      <c r="B98" s="51" t="s">
        <v>72</v>
      </c>
      <c r="C98" s="43">
        <f t="shared" ref="C98:L98" si="84">C65*C$71</f>
        <v>5.533971808099198E-2</v>
      </c>
      <c r="D98" s="43">
        <f t="shared" si="84"/>
        <v>2.4494336582942051E-2</v>
      </c>
      <c r="E98" s="43">
        <f t="shared" si="84"/>
        <v>0.12613984358795458</v>
      </c>
      <c r="F98" s="43">
        <f t="shared" si="84"/>
        <v>5.95297253071242E-2</v>
      </c>
      <c r="G98" s="43">
        <f t="shared" si="84"/>
        <v>4.4229817882774441E-2</v>
      </c>
      <c r="H98" s="43">
        <f t="shared" si="84"/>
        <v>2.2135887232396793E-2</v>
      </c>
      <c r="I98" s="43">
        <f t="shared" si="84"/>
        <v>8.9370508783444116E-2</v>
      </c>
      <c r="J98" s="43">
        <f t="shared" si="84"/>
        <v>0</v>
      </c>
      <c r="K98" s="43">
        <f t="shared" si="84"/>
        <v>2.1029092870776954E-3</v>
      </c>
      <c r="L98" s="43">
        <f t="shared" si="84"/>
        <v>2.8178131772464924E-2</v>
      </c>
      <c r="M98" s="52">
        <f t="shared" si="59"/>
        <v>0.45152087851717077</v>
      </c>
      <c r="N98" s="53">
        <f t="shared" si="60"/>
        <v>11</v>
      </c>
      <c r="O98" s="2" t="s">
        <v>72</v>
      </c>
    </row>
    <row r="99" spans="1:15" ht="13">
      <c r="A99" s="74"/>
      <c r="B99" s="54" t="s">
        <v>73</v>
      </c>
      <c r="C99" s="46">
        <f t="shared" ref="C99:L99" si="85">C66*C$71</f>
        <v>2.4211126660433992E-2</v>
      </c>
      <c r="D99" s="46">
        <f t="shared" si="85"/>
        <v>2.5739541755394991E-2</v>
      </c>
      <c r="E99" s="46">
        <f t="shared" si="85"/>
        <v>0.16958639439031312</v>
      </c>
      <c r="F99" s="46">
        <f t="shared" si="85"/>
        <v>0.10522452109400041</v>
      </c>
      <c r="G99" s="46">
        <f t="shared" si="85"/>
        <v>0.11972158072515271</v>
      </c>
      <c r="H99" s="46">
        <f t="shared" si="85"/>
        <v>7.3786290774655976E-3</v>
      </c>
      <c r="I99" s="46">
        <f t="shared" si="85"/>
        <v>9.0279186954333998E-2</v>
      </c>
      <c r="J99" s="46">
        <f t="shared" si="85"/>
        <v>2.766985904049599E-2</v>
      </c>
      <c r="K99" s="46">
        <f t="shared" si="85"/>
        <v>3.2650433667785264E-3</v>
      </c>
      <c r="L99" s="46">
        <f t="shared" si="85"/>
        <v>1.683600243178019E-5</v>
      </c>
      <c r="M99" s="52">
        <f t="shared" si="59"/>
        <v>0.57309271906680115</v>
      </c>
      <c r="N99" s="55">
        <f t="shared" si="60"/>
        <v>4</v>
      </c>
      <c r="O99" s="2" t="s">
        <v>73</v>
      </c>
    </row>
    <row r="137" spans="2:3" ht="14">
      <c r="B137" s="56"/>
      <c r="C137" s="57"/>
    </row>
    <row r="138" spans="2:3" ht="14">
      <c r="B138" s="56"/>
      <c r="C138" s="57"/>
    </row>
    <row r="139" spans="2:3" ht="14">
      <c r="B139" s="56"/>
      <c r="C139" s="57"/>
    </row>
    <row r="140" spans="2:3" ht="14">
      <c r="B140" s="56"/>
      <c r="C140" s="57"/>
    </row>
    <row r="141" spans="2:3" ht="14">
      <c r="B141" s="56"/>
      <c r="C141" s="57"/>
    </row>
    <row r="142" spans="2:3" ht="14">
      <c r="B142" s="56"/>
      <c r="C142" s="57"/>
    </row>
    <row r="143" spans="2:3" ht="14">
      <c r="B143" s="56"/>
      <c r="C143" s="57"/>
    </row>
  </sheetData>
  <mergeCells count="3">
    <mergeCell ref="A7:A32"/>
    <mergeCell ref="A41:A66"/>
    <mergeCell ref="A74:A99"/>
  </mergeCells>
  <conditionalFormatting sqref="N74:N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99"/>
  <sheetViews>
    <sheetView workbookViewId="0"/>
  </sheetViews>
  <sheetFormatPr baseColWidth="10" defaultColWidth="12.6640625" defaultRowHeight="15.75" customHeight="1"/>
  <cols>
    <col min="2" max="2" width="31.1640625" customWidth="1"/>
  </cols>
  <sheetData>
    <row r="1" spans="1:13" ht="15.75" customHeight="1">
      <c r="I1" s="2">
        <v>1</v>
      </c>
      <c r="J1" s="2" t="s">
        <v>29</v>
      </c>
    </row>
    <row r="2" spans="1:13" ht="15.75" customHeight="1">
      <c r="B2" s="12" t="s">
        <v>30</v>
      </c>
      <c r="I2" s="2">
        <v>2</v>
      </c>
      <c r="J2" s="2" t="s">
        <v>31</v>
      </c>
    </row>
    <row r="3" spans="1:13" ht="15.75" customHeight="1">
      <c r="B3" s="13" t="s">
        <v>32</v>
      </c>
      <c r="I3" s="2">
        <v>3</v>
      </c>
      <c r="J3" s="2" t="s">
        <v>33</v>
      </c>
    </row>
    <row r="4" spans="1:13" ht="15.75" customHeight="1">
      <c r="I4" s="2">
        <v>4</v>
      </c>
      <c r="J4" s="2" t="s">
        <v>34</v>
      </c>
    </row>
    <row r="5" spans="1:13" ht="15.75" customHeight="1">
      <c r="I5" s="2">
        <v>5</v>
      </c>
      <c r="J5" s="2" t="s">
        <v>35</v>
      </c>
    </row>
    <row r="6" spans="1:13" ht="15.75" customHeight="1">
      <c r="B6" s="14" t="s">
        <v>36</v>
      </c>
      <c r="C6" s="15" t="s">
        <v>88</v>
      </c>
      <c r="D6" s="15" t="s">
        <v>37</v>
      </c>
      <c r="E6" s="15" t="s">
        <v>38</v>
      </c>
      <c r="F6" s="15" t="s">
        <v>39</v>
      </c>
      <c r="G6" s="15" t="s">
        <v>40</v>
      </c>
      <c r="H6" s="15" t="s">
        <v>41</v>
      </c>
      <c r="I6" s="15" t="s">
        <v>42</v>
      </c>
      <c r="J6" s="15" t="s">
        <v>43</v>
      </c>
      <c r="K6" s="15" t="s">
        <v>44</v>
      </c>
      <c r="L6" s="16" t="s">
        <v>45</v>
      </c>
      <c r="M6" s="17"/>
    </row>
    <row r="7" spans="1:13" ht="15.75" customHeight="1">
      <c r="A7" s="72" t="s">
        <v>47</v>
      </c>
      <c r="B7" s="18" t="s">
        <v>48</v>
      </c>
      <c r="C7" s="19">
        <v>4</v>
      </c>
      <c r="D7" s="19">
        <v>4.5244444689999996</v>
      </c>
      <c r="E7" s="19">
        <v>7.2951762650000003</v>
      </c>
      <c r="F7" s="20">
        <v>1411.1</v>
      </c>
      <c r="G7" s="19">
        <v>6.5772679869999999</v>
      </c>
      <c r="H7" s="20">
        <v>5</v>
      </c>
      <c r="I7" s="20">
        <v>16.9528</v>
      </c>
      <c r="J7" s="20">
        <v>3</v>
      </c>
      <c r="K7" s="21">
        <v>0.27400000000000002</v>
      </c>
      <c r="L7" s="22">
        <v>1.9203289999999999E-3</v>
      </c>
      <c r="M7" s="17"/>
    </row>
    <row r="8" spans="1:13" ht="15.75" customHeight="1">
      <c r="A8" s="73"/>
      <c r="B8" s="18" t="s">
        <v>49</v>
      </c>
      <c r="C8" s="19">
        <v>5</v>
      </c>
      <c r="D8" s="19">
        <v>4.5677037069999997</v>
      </c>
      <c r="E8" s="19">
        <v>7.4025484649999997</v>
      </c>
      <c r="F8" s="20">
        <v>1440.8</v>
      </c>
      <c r="G8" s="19">
        <v>5.8016273849999997</v>
      </c>
      <c r="H8" s="20">
        <v>3</v>
      </c>
      <c r="I8" s="20">
        <v>5.96E-2</v>
      </c>
      <c r="J8" s="20">
        <v>4</v>
      </c>
      <c r="K8" s="21">
        <v>0.25900000000000001</v>
      </c>
      <c r="L8" s="22">
        <v>0</v>
      </c>
      <c r="M8" s="17"/>
    </row>
    <row r="9" spans="1:13" ht="15.75" customHeight="1">
      <c r="A9" s="73"/>
      <c r="B9" s="18" t="s">
        <v>50</v>
      </c>
      <c r="C9" s="19">
        <v>2</v>
      </c>
      <c r="D9" s="19">
        <v>4.482404077</v>
      </c>
      <c r="E9" s="19">
        <v>12.8815501</v>
      </c>
      <c r="F9" s="20">
        <v>1428.7</v>
      </c>
      <c r="G9" s="19">
        <v>6.2987197720000001</v>
      </c>
      <c r="H9" s="20">
        <v>1</v>
      </c>
      <c r="I9" s="20">
        <v>0.92310000000000003</v>
      </c>
      <c r="J9" s="20">
        <v>3</v>
      </c>
      <c r="K9" s="21">
        <v>0.153</v>
      </c>
      <c r="L9" s="22">
        <v>0</v>
      </c>
      <c r="M9" s="17"/>
    </row>
    <row r="10" spans="1:13" ht="15.75" customHeight="1">
      <c r="A10" s="73"/>
      <c r="B10" s="18" t="s">
        <v>51</v>
      </c>
      <c r="C10" s="19">
        <v>18</v>
      </c>
      <c r="D10" s="19">
        <v>4.658385483</v>
      </c>
      <c r="E10" s="19">
        <v>9.3125061240000004</v>
      </c>
      <c r="F10" s="20">
        <v>1458.4</v>
      </c>
      <c r="G10" s="19">
        <v>4.6369974779999996</v>
      </c>
      <c r="H10" s="20">
        <v>4</v>
      </c>
      <c r="I10" s="20">
        <v>6.3E-3</v>
      </c>
      <c r="J10" s="20">
        <v>4</v>
      </c>
      <c r="K10" s="21">
        <v>0.27100000000000002</v>
      </c>
      <c r="L10" s="23">
        <v>2.38114E-5</v>
      </c>
      <c r="M10" s="17"/>
    </row>
    <row r="11" spans="1:13" ht="15.75" customHeight="1">
      <c r="A11" s="73"/>
      <c r="B11" s="18" t="s">
        <v>52</v>
      </c>
      <c r="C11" s="19">
        <v>32</v>
      </c>
      <c r="D11" s="19">
        <v>4.3797735480000002</v>
      </c>
      <c r="E11" s="19">
        <v>11.02771931</v>
      </c>
      <c r="F11" s="20">
        <v>1352.5</v>
      </c>
      <c r="G11" s="19">
        <v>9.7995394890000007</v>
      </c>
      <c r="H11" s="20">
        <v>5</v>
      </c>
      <c r="I11" s="20">
        <v>32.0794</v>
      </c>
      <c r="J11" s="20">
        <v>1</v>
      </c>
      <c r="K11" s="21">
        <v>0.16</v>
      </c>
      <c r="L11" s="22">
        <v>0.24099353600000001</v>
      </c>
      <c r="M11" s="17"/>
    </row>
    <row r="12" spans="1:13" ht="15.75" customHeight="1">
      <c r="A12" s="73"/>
      <c r="B12" s="18" t="s">
        <v>53</v>
      </c>
      <c r="C12" s="19">
        <v>6</v>
      </c>
      <c r="D12" s="19">
        <v>4.766107807</v>
      </c>
      <c r="E12" s="19">
        <v>15.198496090000001</v>
      </c>
      <c r="F12" s="20">
        <v>1483.5</v>
      </c>
      <c r="G12" s="19">
        <v>4.0434162779999996</v>
      </c>
      <c r="H12" s="20">
        <v>7</v>
      </c>
      <c r="I12" s="20">
        <v>41.444000000000003</v>
      </c>
      <c r="J12" s="20">
        <v>3</v>
      </c>
      <c r="K12" s="21">
        <v>0.182</v>
      </c>
      <c r="L12" s="23">
        <v>1.12025E-5</v>
      </c>
      <c r="M12" s="17"/>
    </row>
    <row r="13" spans="1:13" ht="15.75" customHeight="1">
      <c r="A13" s="73"/>
      <c r="B13" s="18" t="s">
        <v>54</v>
      </c>
      <c r="C13" s="19">
        <v>2</v>
      </c>
      <c r="D13" s="19">
        <v>4.5536970270000001</v>
      </c>
      <c r="E13" s="19">
        <v>11.071577919999999</v>
      </c>
      <c r="F13" s="20">
        <v>1428.1</v>
      </c>
      <c r="G13" s="19">
        <v>4.622201048</v>
      </c>
      <c r="H13" s="20">
        <v>3</v>
      </c>
      <c r="I13" s="20">
        <v>1.6000000000000001E-3</v>
      </c>
      <c r="J13" s="20">
        <v>3</v>
      </c>
      <c r="K13" s="21">
        <v>0.186</v>
      </c>
      <c r="L13" s="22">
        <v>0</v>
      </c>
      <c r="M13" s="17"/>
    </row>
    <row r="14" spans="1:13" ht="15.75" customHeight="1">
      <c r="A14" s="73"/>
      <c r="B14" s="18" t="s">
        <v>55</v>
      </c>
      <c r="C14" s="19">
        <v>9</v>
      </c>
      <c r="D14" s="19">
        <v>4.3902272230000001</v>
      </c>
      <c r="E14" s="19">
        <v>10.87860206</v>
      </c>
      <c r="F14" s="20">
        <v>1409.6</v>
      </c>
      <c r="G14" s="19">
        <v>6.5964481660000001</v>
      </c>
      <c r="H14" s="20">
        <v>2</v>
      </c>
      <c r="I14" s="20">
        <v>26.101700000000001</v>
      </c>
      <c r="J14" s="20">
        <v>1</v>
      </c>
      <c r="K14" s="21">
        <v>0.20599999999999999</v>
      </c>
      <c r="L14" s="22">
        <v>0.200346513</v>
      </c>
      <c r="M14" s="17"/>
    </row>
    <row r="15" spans="1:13" ht="15.75" customHeight="1">
      <c r="A15" s="73"/>
      <c r="B15" s="18" t="s">
        <v>56</v>
      </c>
      <c r="C15" s="19">
        <v>2</v>
      </c>
      <c r="D15" s="19">
        <v>4.8132371020000004</v>
      </c>
      <c r="E15" s="19">
        <v>17.074848759999998</v>
      </c>
      <c r="F15" s="20">
        <v>1506.9</v>
      </c>
      <c r="G15" s="19">
        <v>3.8357557230000001</v>
      </c>
      <c r="H15" s="20">
        <v>1</v>
      </c>
      <c r="I15" s="20">
        <v>0</v>
      </c>
      <c r="J15" s="20">
        <v>3</v>
      </c>
      <c r="K15" s="21">
        <v>0.32</v>
      </c>
      <c r="L15" s="22">
        <v>0</v>
      </c>
      <c r="M15" s="17"/>
    </row>
    <row r="16" spans="1:13" ht="15.75" customHeight="1">
      <c r="A16" s="73"/>
      <c r="B16" s="18" t="s">
        <v>57</v>
      </c>
      <c r="C16" s="19">
        <v>9</v>
      </c>
      <c r="D16" s="19">
        <v>4.4430612170000003</v>
      </c>
      <c r="E16" s="19">
        <v>10.39369804</v>
      </c>
      <c r="F16" s="20">
        <v>1407.4</v>
      </c>
      <c r="G16" s="19">
        <v>6.3984905660000004</v>
      </c>
      <c r="H16" s="20">
        <v>1</v>
      </c>
      <c r="I16" s="20">
        <v>27.396899999999999</v>
      </c>
      <c r="J16" s="20">
        <v>3</v>
      </c>
      <c r="K16" s="21">
        <v>0.23499999999999999</v>
      </c>
      <c r="L16" s="22">
        <v>0</v>
      </c>
      <c r="M16" s="17"/>
    </row>
    <row r="17" spans="1:13" ht="15.75" customHeight="1">
      <c r="A17" s="73"/>
      <c r="B17" s="18" t="s">
        <v>58</v>
      </c>
      <c r="C17" s="19">
        <v>3</v>
      </c>
      <c r="D17" s="19">
        <v>4.7256282250000003</v>
      </c>
      <c r="E17" s="19">
        <v>12.91332957</v>
      </c>
      <c r="F17" s="20">
        <v>1483</v>
      </c>
      <c r="G17" s="19">
        <v>5.2021360039999998</v>
      </c>
      <c r="H17" s="20">
        <v>4</v>
      </c>
      <c r="I17" s="20">
        <v>54.321100000000001</v>
      </c>
      <c r="J17" s="20">
        <v>2</v>
      </c>
      <c r="K17" s="21">
        <v>0.189</v>
      </c>
      <c r="L17" s="22">
        <v>0</v>
      </c>
      <c r="M17" s="17"/>
    </row>
    <row r="18" spans="1:13" ht="15.75" customHeight="1">
      <c r="A18" s="73"/>
      <c r="B18" s="18" t="s">
        <v>59</v>
      </c>
      <c r="C18" s="19">
        <v>15</v>
      </c>
      <c r="D18" s="19">
        <v>4.8784306319999997</v>
      </c>
      <c r="E18" s="19">
        <v>11.3861346</v>
      </c>
      <c r="F18" s="20">
        <v>1509</v>
      </c>
      <c r="G18" s="19">
        <v>2.4165025949999999</v>
      </c>
      <c r="H18" s="20">
        <v>25</v>
      </c>
      <c r="I18" s="20">
        <v>91.174700000000001</v>
      </c>
      <c r="J18" s="20">
        <v>2</v>
      </c>
      <c r="K18" s="21">
        <v>0.35</v>
      </c>
      <c r="L18" s="22">
        <v>0</v>
      </c>
      <c r="M18" s="17"/>
    </row>
    <row r="19" spans="1:13" ht="15.75" customHeight="1">
      <c r="A19" s="73"/>
      <c r="B19" s="18" t="s">
        <v>60</v>
      </c>
      <c r="C19" s="19">
        <v>1</v>
      </c>
      <c r="D19" s="19">
        <v>4.5245477220000003</v>
      </c>
      <c r="E19" s="19">
        <v>11.32247037</v>
      </c>
      <c r="F19" s="20">
        <v>1461.5</v>
      </c>
      <c r="G19" s="19">
        <v>8.5610561060000006</v>
      </c>
      <c r="H19" s="20">
        <v>0</v>
      </c>
      <c r="I19" s="20">
        <v>0</v>
      </c>
      <c r="J19" s="20">
        <v>4</v>
      </c>
      <c r="K19" s="21">
        <v>0.27200000000000002</v>
      </c>
      <c r="L19" s="22">
        <v>0</v>
      </c>
      <c r="M19" s="17"/>
    </row>
    <row r="20" spans="1:13" ht="15.75" customHeight="1">
      <c r="A20" s="73"/>
      <c r="B20" s="18" t="s">
        <v>61</v>
      </c>
      <c r="C20" s="19">
        <v>10</v>
      </c>
      <c r="D20" s="19">
        <v>4.5140651820000004</v>
      </c>
      <c r="E20" s="19">
        <v>8.6329574349999998</v>
      </c>
      <c r="F20" s="20">
        <v>1402.2</v>
      </c>
      <c r="G20" s="19">
        <v>5.4618118200000003</v>
      </c>
      <c r="H20" s="20">
        <v>4</v>
      </c>
      <c r="I20" s="20">
        <v>55.494599999999998</v>
      </c>
      <c r="J20" s="20">
        <v>1</v>
      </c>
      <c r="K20" s="21">
        <v>0.15</v>
      </c>
      <c r="L20" s="22">
        <v>5.2814504999999998E-2</v>
      </c>
      <c r="M20" s="17"/>
    </row>
    <row r="21" spans="1:13" ht="15.75" customHeight="1">
      <c r="A21" s="73"/>
      <c r="B21" s="18" t="s">
        <v>62</v>
      </c>
      <c r="C21" s="19">
        <v>23</v>
      </c>
      <c r="D21" s="19">
        <v>4.6922506789999998</v>
      </c>
      <c r="E21" s="19">
        <v>12.55400934</v>
      </c>
      <c r="F21" s="20">
        <v>1487.9</v>
      </c>
      <c r="G21" s="19">
        <v>3.8969988340000001</v>
      </c>
      <c r="H21" s="20">
        <v>1</v>
      </c>
      <c r="I21" s="20">
        <v>17.3001</v>
      </c>
      <c r="J21" s="20">
        <v>3</v>
      </c>
      <c r="K21" s="21">
        <v>0.51800000000000002</v>
      </c>
      <c r="L21" s="22">
        <v>6.8502999999999999E-4</v>
      </c>
      <c r="M21" s="17"/>
    </row>
    <row r="22" spans="1:13" ht="15.75" customHeight="1">
      <c r="A22" s="73"/>
      <c r="B22" s="18" t="s">
        <v>63</v>
      </c>
      <c r="C22" s="19">
        <v>3</v>
      </c>
      <c r="D22" s="19">
        <v>4.814700663</v>
      </c>
      <c r="E22" s="19">
        <v>11.414607820000001</v>
      </c>
      <c r="F22" s="20">
        <v>1502.4</v>
      </c>
      <c r="G22" s="19">
        <v>3.6425721129999999</v>
      </c>
      <c r="H22" s="20">
        <v>30</v>
      </c>
      <c r="I22" s="20">
        <v>1.1337999999999999</v>
      </c>
      <c r="J22" s="20">
        <v>2</v>
      </c>
      <c r="K22" s="21">
        <v>0.20499999999999999</v>
      </c>
      <c r="L22" s="22">
        <v>0</v>
      </c>
      <c r="M22" s="17"/>
    </row>
    <row r="23" spans="1:13" ht="15.75" customHeight="1">
      <c r="A23" s="73"/>
      <c r="B23" s="18" t="s">
        <v>64</v>
      </c>
      <c r="C23" s="19">
        <v>14</v>
      </c>
      <c r="D23" s="19">
        <v>4.6446592850000004</v>
      </c>
      <c r="E23" s="19">
        <v>12.892095039999999</v>
      </c>
      <c r="F23" s="20">
        <v>1479.8</v>
      </c>
      <c r="G23" s="19">
        <v>3.041138948</v>
      </c>
      <c r="H23" s="20">
        <v>4</v>
      </c>
      <c r="I23" s="20">
        <v>15.3</v>
      </c>
      <c r="J23" s="20">
        <v>3</v>
      </c>
      <c r="K23" s="21">
        <v>0.28399999999999997</v>
      </c>
      <c r="L23" s="22">
        <v>6.6484599999999997E-4</v>
      </c>
      <c r="M23" s="17"/>
    </row>
    <row r="24" spans="1:13" ht="15.75" customHeight="1">
      <c r="A24" s="73"/>
      <c r="B24" s="18" t="s">
        <v>65</v>
      </c>
      <c r="C24" s="19">
        <v>0</v>
      </c>
      <c r="D24" s="19">
        <v>0</v>
      </c>
      <c r="E24" s="19">
        <v>8.780939579</v>
      </c>
      <c r="F24" s="20">
        <v>1494.9</v>
      </c>
      <c r="G24" s="19">
        <v>5</v>
      </c>
      <c r="H24" s="20">
        <v>0</v>
      </c>
      <c r="I24" s="20">
        <v>0</v>
      </c>
      <c r="J24" s="20">
        <v>4</v>
      </c>
      <c r="K24" s="21">
        <v>0.38300000000000001</v>
      </c>
      <c r="L24" s="22">
        <v>0</v>
      </c>
      <c r="M24" s="17"/>
    </row>
    <row r="25" spans="1:13" ht="15.75" customHeight="1">
      <c r="A25" s="73"/>
      <c r="B25" s="18" t="s">
        <v>66</v>
      </c>
      <c r="C25" s="19">
        <v>13</v>
      </c>
      <c r="D25" s="19">
        <v>4.7262166199999998</v>
      </c>
      <c r="E25" s="19">
        <v>8.8180346000000007</v>
      </c>
      <c r="F25" s="20">
        <v>1471.2</v>
      </c>
      <c r="G25" s="19">
        <v>4.0850952170000001</v>
      </c>
      <c r="H25" s="20">
        <v>1</v>
      </c>
      <c r="I25" s="20">
        <v>2.5308999999999999</v>
      </c>
      <c r="J25" s="20">
        <v>3</v>
      </c>
      <c r="K25" s="21">
        <v>0.33100000000000002</v>
      </c>
      <c r="L25" s="23">
        <v>2.65475E-5</v>
      </c>
      <c r="M25" s="17"/>
    </row>
    <row r="26" spans="1:13" ht="15.75" customHeight="1">
      <c r="A26" s="73"/>
      <c r="B26" s="18" t="s">
        <v>67</v>
      </c>
      <c r="C26" s="19">
        <v>7</v>
      </c>
      <c r="D26" s="19">
        <v>4.4751483500000004</v>
      </c>
      <c r="E26" s="19">
        <v>11.536408440000001</v>
      </c>
      <c r="F26" s="20">
        <v>1451.7</v>
      </c>
      <c r="G26" s="19">
        <v>5.280348193</v>
      </c>
      <c r="H26" s="20">
        <v>7</v>
      </c>
      <c r="I26" s="20">
        <v>35.732300000000002</v>
      </c>
      <c r="J26" s="20">
        <v>2</v>
      </c>
      <c r="K26" s="21">
        <v>0.17799999999999999</v>
      </c>
      <c r="L26" s="23">
        <v>3.5420321999999997E-2</v>
      </c>
      <c r="M26" s="17"/>
    </row>
    <row r="27" spans="1:13" ht="15.75" customHeight="1">
      <c r="A27" s="73"/>
      <c r="B27" s="18" t="s">
        <v>68</v>
      </c>
      <c r="C27" s="19">
        <v>5</v>
      </c>
      <c r="D27" s="19">
        <v>4.5928928950000003</v>
      </c>
      <c r="E27" s="19">
        <v>7.7283749430000004</v>
      </c>
      <c r="F27" s="20">
        <v>1472.8</v>
      </c>
      <c r="G27" s="19">
        <v>5.659092169</v>
      </c>
      <c r="H27" s="20">
        <v>0</v>
      </c>
      <c r="I27" s="20">
        <v>20.6907</v>
      </c>
      <c r="J27" s="20">
        <v>2</v>
      </c>
      <c r="K27" s="21">
        <v>0.156</v>
      </c>
      <c r="L27" s="22">
        <v>5.3510899999999998E-4</v>
      </c>
      <c r="M27" s="17"/>
    </row>
    <row r="28" spans="1:13" ht="15.75" customHeight="1">
      <c r="A28" s="73"/>
      <c r="B28" s="18" t="s">
        <v>69</v>
      </c>
      <c r="C28" s="19">
        <v>6</v>
      </c>
      <c r="D28" s="19">
        <v>4.5294699879999998</v>
      </c>
      <c r="E28" s="19">
        <v>11.03538354</v>
      </c>
      <c r="F28" s="20">
        <v>1462.6</v>
      </c>
      <c r="G28" s="19">
        <v>4.8743122420000002</v>
      </c>
      <c r="H28" s="20">
        <v>0</v>
      </c>
      <c r="I28" s="20">
        <v>36.750999999999998</v>
      </c>
      <c r="J28" s="20">
        <v>3</v>
      </c>
      <c r="K28" s="21">
        <v>0.21299999999999999</v>
      </c>
      <c r="L28" s="23">
        <v>2.7294600000000001E-5</v>
      </c>
      <c r="M28" s="17"/>
    </row>
    <row r="29" spans="1:13" ht="15.75" customHeight="1">
      <c r="A29" s="73"/>
      <c r="B29" s="18" t="s">
        <v>70</v>
      </c>
      <c r="C29" s="19">
        <v>16</v>
      </c>
      <c r="D29" s="19">
        <v>4.435180634</v>
      </c>
      <c r="E29" s="19">
        <v>13.35270719</v>
      </c>
      <c r="F29" s="20">
        <v>1384.5</v>
      </c>
      <c r="G29" s="19">
        <v>6.4085314200000001</v>
      </c>
      <c r="H29" s="20">
        <v>1</v>
      </c>
      <c r="I29" s="20">
        <v>74.119600000000005</v>
      </c>
      <c r="J29" s="20">
        <v>2</v>
      </c>
      <c r="K29" s="21">
        <v>0.159</v>
      </c>
      <c r="L29" s="23">
        <v>4.5692472999999997E-2</v>
      </c>
      <c r="M29" s="17"/>
    </row>
    <row r="30" spans="1:13" ht="15.75" customHeight="1">
      <c r="A30" s="73"/>
      <c r="B30" s="18" t="s">
        <v>71</v>
      </c>
      <c r="C30" s="19">
        <v>17</v>
      </c>
      <c r="D30" s="19">
        <v>4.5848588850000001</v>
      </c>
      <c r="E30" s="19">
        <v>9.9229821650000005</v>
      </c>
      <c r="F30" s="20">
        <v>1465</v>
      </c>
      <c r="G30" s="19">
        <v>3.8326307719999999</v>
      </c>
      <c r="H30" s="20">
        <v>2</v>
      </c>
      <c r="I30" s="20">
        <v>37.407600000000002</v>
      </c>
      <c r="J30" s="20">
        <v>3</v>
      </c>
      <c r="K30" s="21">
        <v>0.23100000000000001</v>
      </c>
      <c r="L30" s="23">
        <v>2.8780199999999999E-5</v>
      </c>
      <c r="M30" s="17"/>
    </row>
    <row r="31" spans="1:13" ht="15.75" customHeight="1">
      <c r="A31" s="73"/>
      <c r="B31" s="18" t="s">
        <v>72</v>
      </c>
      <c r="C31" s="19">
        <v>16</v>
      </c>
      <c r="D31" s="19">
        <v>4.4261766109999998</v>
      </c>
      <c r="E31" s="19">
        <v>11.853921700000001</v>
      </c>
      <c r="F31" s="20">
        <v>1427.8</v>
      </c>
      <c r="G31" s="19">
        <v>7.4018139810000001</v>
      </c>
      <c r="H31" s="20">
        <v>12</v>
      </c>
      <c r="I31" s="20">
        <v>48.448300000000003</v>
      </c>
      <c r="J31" s="20">
        <v>1</v>
      </c>
      <c r="K31" s="21">
        <v>0.188</v>
      </c>
      <c r="L31" s="23">
        <v>0.50918459199999999</v>
      </c>
      <c r="M31" s="17"/>
    </row>
    <row r="32" spans="1:13" ht="15.75" customHeight="1">
      <c r="A32" s="74"/>
      <c r="B32" s="24" t="s">
        <v>73</v>
      </c>
      <c r="C32" s="25">
        <v>7</v>
      </c>
      <c r="D32" s="25">
        <v>4.6511877269999999</v>
      </c>
      <c r="E32" s="25">
        <v>13.42409778</v>
      </c>
      <c r="F32" s="26">
        <v>1485.6</v>
      </c>
      <c r="G32" s="25">
        <v>3.3093592959999998</v>
      </c>
      <c r="H32" s="26">
        <v>4</v>
      </c>
      <c r="I32" s="26">
        <v>48.940899999999999</v>
      </c>
      <c r="J32" s="26">
        <v>3</v>
      </c>
      <c r="K32" s="27">
        <v>0.20899999999999999</v>
      </c>
      <c r="L32" s="28">
        <v>3.0423000000000001E-4</v>
      </c>
      <c r="M32" s="17"/>
    </row>
    <row r="33" spans="1:13" ht="15.75" customHeight="1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 spans="1:13" ht="15.75" customHeight="1">
      <c r="B34" s="29" t="s">
        <v>74</v>
      </c>
      <c r="C34" s="30">
        <v>1</v>
      </c>
      <c r="D34" s="31">
        <v>1</v>
      </c>
      <c r="E34" s="31">
        <v>1</v>
      </c>
      <c r="F34" s="31">
        <v>1</v>
      </c>
      <c r="G34" s="31">
        <v>0</v>
      </c>
      <c r="H34" s="31">
        <v>1</v>
      </c>
      <c r="I34" s="31">
        <v>1</v>
      </c>
      <c r="J34" s="31">
        <v>1</v>
      </c>
      <c r="K34" s="31">
        <v>1</v>
      </c>
      <c r="L34" s="32">
        <v>1</v>
      </c>
      <c r="M34" s="17"/>
    </row>
    <row r="35" spans="1:13" ht="15.75" customHeight="1">
      <c r="B35" s="33" t="s">
        <v>75</v>
      </c>
      <c r="C35" s="19">
        <f>IF(C34=1, MAX(C7:C32), MIN(C7:C32))</f>
        <v>32</v>
      </c>
      <c r="D35" s="20">
        <v>8.173</v>
      </c>
      <c r="E35" s="19">
        <f t="shared" ref="E35:L35" si="0">IF(E34=1, MAX(E7:E32), MIN(E7:E32))</f>
        <v>17.074848759999998</v>
      </c>
      <c r="F35" s="20">
        <f t="shared" si="0"/>
        <v>1509</v>
      </c>
      <c r="G35" s="19">
        <f t="shared" si="0"/>
        <v>2.4165025949999999</v>
      </c>
      <c r="H35" s="20">
        <f t="shared" si="0"/>
        <v>30</v>
      </c>
      <c r="I35" s="20">
        <f t="shared" si="0"/>
        <v>91.174700000000001</v>
      </c>
      <c r="J35" s="20">
        <f t="shared" si="0"/>
        <v>4</v>
      </c>
      <c r="K35" s="34">
        <f t="shared" si="0"/>
        <v>0.51800000000000002</v>
      </c>
      <c r="L35" s="22">
        <f t="shared" si="0"/>
        <v>0.50918459199999999</v>
      </c>
      <c r="M35" s="17"/>
    </row>
    <row r="36" spans="1:13" ht="15.75" customHeight="1">
      <c r="B36" s="33" t="s">
        <v>76</v>
      </c>
      <c r="C36" s="35">
        <f>IF(C34=1, MIN(C7:C32), MAX(C7:C32))</f>
        <v>0</v>
      </c>
      <c r="D36" s="36">
        <v>0</v>
      </c>
      <c r="E36" s="35">
        <f t="shared" ref="E36:L36" si="1">IF(E34=1, MIN(E7:E32), MAX(E7:E32))</f>
        <v>7.2951762650000003</v>
      </c>
      <c r="F36" s="36">
        <f t="shared" si="1"/>
        <v>1352.5</v>
      </c>
      <c r="G36" s="35">
        <f t="shared" si="1"/>
        <v>9.7995394890000007</v>
      </c>
      <c r="H36" s="36">
        <f t="shared" si="1"/>
        <v>0</v>
      </c>
      <c r="I36" s="36">
        <f t="shared" si="1"/>
        <v>0</v>
      </c>
      <c r="J36" s="36">
        <f t="shared" si="1"/>
        <v>1</v>
      </c>
      <c r="K36" s="37">
        <f t="shared" si="1"/>
        <v>0.15</v>
      </c>
      <c r="L36" s="38">
        <f t="shared" si="1"/>
        <v>0</v>
      </c>
      <c r="M36" s="17"/>
    </row>
    <row r="37" spans="1:13" ht="15.75" customHeight="1">
      <c r="B37" s="39" t="s">
        <v>77</v>
      </c>
      <c r="C37" s="40">
        <f t="shared" ref="C37:L37" si="2">ABS(C35-C36)</f>
        <v>32</v>
      </c>
      <c r="D37" s="40">
        <f t="shared" si="2"/>
        <v>8.173</v>
      </c>
      <c r="E37" s="40">
        <f t="shared" si="2"/>
        <v>9.779672494999998</v>
      </c>
      <c r="F37" s="40">
        <f t="shared" si="2"/>
        <v>156.5</v>
      </c>
      <c r="G37" s="40">
        <f t="shared" si="2"/>
        <v>7.3830368940000008</v>
      </c>
      <c r="H37" s="40">
        <f t="shared" si="2"/>
        <v>30</v>
      </c>
      <c r="I37" s="40">
        <f t="shared" si="2"/>
        <v>91.174700000000001</v>
      </c>
      <c r="J37" s="40">
        <f t="shared" si="2"/>
        <v>3</v>
      </c>
      <c r="K37" s="40">
        <f t="shared" si="2"/>
        <v>0.36799999999999999</v>
      </c>
      <c r="L37" s="41">
        <f t="shared" si="2"/>
        <v>0.50918459199999999</v>
      </c>
      <c r="M37" s="17"/>
    </row>
    <row r="38" spans="1:13" ht="15.75" customHeight="1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3" ht="15.75" customHeight="1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1:13" ht="15.75" customHeight="1">
      <c r="B40" s="14" t="s">
        <v>78</v>
      </c>
      <c r="C40" s="15" t="s">
        <v>88</v>
      </c>
      <c r="D40" s="15" t="s">
        <v>37</v>
      </c>
      <c r="E40" s="15" t="s">
        <v>80</v>
      </c>
      <c r="F40" s="15" t="s">
        <v>39</v>
      </c>
      <c r="G40" s="15" t="s">
        <v>40</v>
      </c>
      <c r="H40" s="15" t="s">
        <v>41</v>
      </c>
      <c r="I40" s="15" t="s">
        <v>42</v>
      </c>
      <c r="J40" s="15" t="s">
        <v>43</v>
      </c>
      <c r="K40" s="15" t="s">
        <v>44</v>
      </c>
      <c r="L40" s="16" t="s">
        <v>45</v>
      </c>
      <c r="M40" s="17"/>
    </row>
    <row r="41" spans="1:13" ht="15.75" customHeight="1">
      <c r="A41" s="75" t="s">
        <v>47</v>
      </c>
      <c r="B41" s="42" t="s">
        <v>48</v>
      </c>
      <c r="C41" s="43">
        <f t="shared" ref="C41:L41" si="3">(C7-C$36)/(C$37)</f>
        <v>0.125</v>
      </c>
      <c r="D41" s="43">
        <f t="shared" si="3"/>
        <v>0.55358429817692401</v>
      </c>
      <c r="E41" s="43">
        <f t="shared" si="3"/>
        <v>0</v>
      </c>
      <c r="F41" s="43">
        <f t="shared" si="3"/>
        <v>0.37444089456868951</v>
      </c>
      <c r="G41" s="43">
        <f t="shared" si="3"/>
        <v>-0.43644255721092978</v>
      </c>
      <c r="H41" s="43">
        <f t="shared" si="3"/>
        <v>0.16666666666666666</v>
      </c>
      <c r="I41" s="43">
        <f t="shared" si="3"/>
        <v>0.18593754627105985</v>
      </c>
      <c r="J41" s="43">
        <f t="shared" si="3"/>
        <v>0.66666666666666663</v>
      </c>
      <c r="K41" s="43">
        <f t="shared" si="3"/>
        <v>0.33695652173913049</v>
      </c>
      <c r="L41" s="44">
        <f t="shared" si="3"/>
        <v>3.7713808119315597E-3</v>
      </c>
      <c r="M41" s="17"/>
    </row>
    <row r="42" spans="1:13" ht="15.75" customHeight="1">
      <c r="A42" s="73"/>
      <c r="B42" s="42" t="s">
        <v>49</v>
      </c>
      <c r="C42" s="43">
        <f t="shared" ref="C42:L42" si="4">(C8-C$36)/(C$37)</f>
        <v>0.15625</v>
      </c>
      <c r="D42" s="43">
        <f t="shared" si="4"/>
        <v>0.55887724299522812</v>
      </c>
      <c r="E42" s="43">
        <f t="shared" si="4"/>
        <v>1.0979120216438239E-2</v>
      </c>
      <c r="F42" s="43">
        <f t="shared" si="4"/>
        <v>0.56421725239616582</v>
      </c>
      <c r="G42" s="43">
        <f t="shared" si="4"/>
        <v>-0.54149967843842128</v>
      </c>
      <c r="H42" s="43">
        <f t="shared" si="4"/>
        <v>0.1</v>
      </c>
      <c r="I42" s="43">
        <f t="shared" si="4"/>
        <v>6.5369011359510919E-4</v>
      </c>
      <c r="J42" s="43">
        <f t="shared" si="4"/>
        <v>1</v>
      </c>
      <c r="K42" s="43">
        <f t="shared" si="4"/>
        <v>0.29619565217391308</v>
      </c>
      <c r="L42" s="44">
        <f t="shared" si="4"/>
        <v>0</v>
      </c>
      <c r="M42" s="17"/>
    </row>
    <row r="43" spans="1:13" ht="15.75" customHeight="1">
      <c r="A43" s="73"/>
      <c r="B43" s="42" t="s">
        <v>50</v>
      </c>
      <c r="C43" s="43">
        <f t="shared" ref="C43:L43" si="5">(C9-C$36)/(C$37)</f>
        <v>6.25E-2</v>
      </c>
      <c r="D43" s="43">
        <f t="shared" si="5"/>
        <v>0.54844048415514501</v>
      </c>
      <c r="E43" s="43">
        <f t="shared" si="5"/>
        <v>0.57122299727890846</v>
      </c>
      <c r="F43" s="43">
        <f t="shared" si="5"/>
        <v>0.48690095846645398</v>
      </c>
      <c r="G43" s="43">
        <f t="shared" si="5"/>
        <v>-0.47417069252965866</v>
      </c>
      <c r="H43" s="43">
        <f t="shared" si="5"/>
        <v>3.3333333333333333E-2</v>
      </c>
      <c r="I43" s="43">
        <f t="shared" si="5"/>
        <v>1.0124519192275928E-2</v>
      </c>
      <c r="J43" s="43">
        <f t="shared" si="5"/>
        <v>0.66666666666666663</v>
      </c>
      <c r="K43" s="43">
        <f t="shared" si="5"/>
        <v>8.152173913043485E-3</v>
      </c>
      <c r="L43" s="44">
        <f t="shared" si="5"/>
        <v>0</v>
      </c>
      <c r="M43" s="17"/>
    </row>
    <row r="44" spans="1:13" ht="15.75" customHeight="1">
      <c r="A44" s="73"/>
      <c r="B44" s="42" t="s">
        <v>51</v>
      </c>
      <c r="C44" s="43">
        <f t="shared" ref="C44:L44" si="6">(C10-C$36)/(C$37)</f>
        <v>0.5625</v>
      </c>
      <c r="D44" s="43">
        <f t="shared" si="6"/>
        <v>0.56997252942615928</v>
      </c>
      <c r="E44" s="43">
        <f t="shared" si="6"/>
        <v>0.20627785439966317</v>
      </c>
      <c r="F44" s="43">
        <f t="shared" si="6"/>
        <v>0.67667731629393024</v>
      </c>
      <c r="G44" s="43">
        <f t="shared" si="6"/>
        <v>-0.69924369674970233</v>
      </c>
      <c r="H44" s="43">
        <f t="shared" si="6"/>
        <v>0.13333333333333333</v>
      </c>
      <c r="I44" s="43">
        <f t="shared" si="6"/>
        <v>6.9098116034382347E-5</v>
      </c>
      <c r="J44" s="43">
        <f t="shared" si="6"/>
        <v>1</v>
      </c>
      <c r="K44" s="43">
        <f t="shared" si="6"/>
        <v>0.32880434782608703</v>
      </c>
      <c r="L44" s="44">
        <f t="shared" si="6"/>
        <v>4.6763787384988271E-5</v>
      </c>
      <c r="M44" s="17"/>
    </row>
    <row r="45" spans="1:13" ht="15.75" customHeight="1">
      <c r="A45" s="73"/>
      <c r="B45" s="42" t="s">
        <v>52</v>
      </c>
      <c r="C45" s="43">
        <f t="shared" ref="C45:L45" si="7">(C11-C$36)/(C$37)</f>
        <v>1</v>
      </c>
      <c r="D45" s="43">
        <f t="shared" si="7"/>
        <v>0.53588321889147195</v>
      </c>
      <c r="E45" s="43">
        <f t="shared" si="7"/>
        <v>0.38166339894391327</v>
      </c>
      <c r="F45" s="43">
        <f t="shared" si="7"/>
        <v>0</v>
      </c>
      <c r="G45" s="43">
        <f t="shared" si="7"/>
        <v>0</v>
      </c>
      <c r="H45" s="43">
        <f t="shared" si="7"/>
        <v>0.16666666666666666</v>
      </c>
      <c r="I45" s="43">
        <f t="shared" si="7"/>
        <v>0.3518454132560897</v>
      </c>
      <c r="J45" s="43">
        <f t="shared" si="7"/>
        <v>0</v>
      </c>
      <c r="K45" s="43">
        <f t="shared" si="7"/>
        <v>2.7173913043478284E-2</v>
      </c>
      <c r="L45" s="44">
        <f t="shared" si="7"/>
        <v>0.47329306461025045</v>
      </c>
      <c r="M45" s="17"/>
    </row>
    <row r="46" spans="1:13" ht="15.75" customHeight="1">
      <c r="A46" s="73"/>
      <c r="B46" s="42" t="s">
        <v>53</v>
      </c>
      <c r="C46" s="43">
        <f t="shared" ref="C46:L46" si="8">(C12-C$36)/(C$37)</f>
        <v>0.1875</v>
      </c>
      <c r="D46" s="43">
        <f t="shared" si="8"/>
        <v>0.58315279664749786</v>
      </c>
      <c r="E46" s="43">
        <f t="shared" si="8"/>
        <v>0.8081374738306103</v>
      </c>
      <c r="F46" s="43">
        <f t="shared" si="8"/>
        <v>0.83706070287539935</v>
      </c>
      <c r="G46" s="43">
        <f t="shared" si="8"/>
        <v>-0.77964166963297321</v>
      </c>
      <c r="H46" s="43">
        <f t="shared" si="8"/>
        <v>0.23333333333333334</v>
      </c>
      <c r="I46" s="43">
        <f t="shared" si="8"/>
        <v>0.45455592395697492</v>
      </c>
      <c r="J46" s="43">
        <f t="shared" si="8"/>
        <v>0.66666666666666663</v>
      </c>
      <c r="K46" s="43">
        <f t="shared" si="8"/>
        <v>8.6956521739130432E-2</v>
      </c>
      <c r="L46" s="44">
        <f t="shared" si="8"/>
        <v>2.2000862115639195E-5</v>
      </c>
      <c r="M46" s="17"/>
    </row>
    <row r="47" spans="1:13" ht="13">
      <c r="A47" s="73"/>
      <c r="B47" s="42" t="s">
        <v>54</v>
      </c>
      <c r="C47" s="43">
        <f t="shared" ref="C47:L47" si="9">(C13-C$36)/(C$37)</f>
        <v>6.25E-2</v>
      </c>
      <c r="D47" s="43">
        <f t="shared" si="9"/>
        <v>0.55716346837146702</v>
      </c>
      <c r="E47" s="43">
        <f t="shared" si="9"/>
        <v>0.38614806957295761</v>
      </c>
      <c r="F47" s="43">
        <f t="shared" si="9"/>
        <v>0.48306709265175662</v>
      </c>
      <c r="G47" s="43">
        <f t="shared" si="9"/>
        <v>-0.70124780836561806</v>
      </c>
      <c r="H47" s="43">
        <f t="shared" si="9"/>
        <v>0.1</v>
      </c>
      <c r="I47" s="43">
        <f t="shared" si="9"/>
        <v>1.7548727881747899E-5</v>
      </c>
      <c r="J47" s="43">
        <f t="shared" si="9"/>
        <v>0.66666666666666663</v>
      </c>
      <c r="K47" s="43">
        <f t="shared" si="9"/>
        <v>9.7826086956521757E-2</v>
      </c>
      <c r="L47" s="44">
        <f t="shared" si="9"/>
        <v>0</v>
      </c>
      <c r="M47" s="17"/>
    </row>
    <row r="48" spans="1:13" ht="13">
      <c r="A48" s="73"/>
      <c r="B48" s="42" t="s">
        <v>55</v>
      </c>
      <c r="C48" s="43">
        <f t="shared" ref="C48:L48" si="10">(C14-C$36)/(C$37)</f>
        <v>0.28125</v>
      </c>
      <c r="D48" s="43">
        <f t="shared" si="10"/>
        <v>0.53716226881194173</v>
      </c>
      <c r="E48" s="43">
        <f t="shared" si="10"/>
        <v>0.36641572576505804</v>
      </c>
      <c r="F48" s="43">
        <f t="shared" si="10"/>
        <v>0.36485623003194828</v>
      </c>
      <c r="G48" s="43">
        <f t="shared" si="10"/>
        <v>-0.43384468599947923</v>
      </c>
      <c r="H48" s="43">
        <f t="shared" si="10"/>
        <v>6.6666666666666666E-2</v>
      </c>
      <c r="I48" s="43">
        <f t="shared" si="10"/>
        <v>0.28628226909438692</v>
      </c>
      <c r="J48" s="43">
        <f t="shared" si="10"/>
        <v>0</v>
      </c>
      <c r="K48" s="43">
        <f t="shared" si="10"/>
        <v>0.15217391304347824</v>
      </c>
      <c r="L48" s="44">
        <f t="shared" si="10"/>
        <v>0.39346538789217722</v>
      </c>
      <c r="M48" s="17"/>
    </row>
    <row r="49" spans="1:13" ht="13">
      <c r="A49" s="73"/>
      <c r="B49" s="42" t="s">
        <v>56</v>
      </c>
      <c r="C49" s="43">
        <f t="shared" ref="C49:L49" si="11">(C15-C$36)/(C$37)</f>
        <v>6.25E-2</v>
      </c>
      <c r="D49" s="43">
        <f t="shared" si="11"/>
        <v>0.58891925877890616</v>
      </c>
      <c r="E49" s="43">
        <f t="shared" si="11"/>
        <v>1</v>
      </c>
      <c r="F49" s="43">
        <f t="shared" si="11"/>
        <v>0.98658146964856286</v>
      </c>
      <c r="G49" s="43">
        <f t="shared" si="11"/>
        <v>-0.80776838198473722</v>
      </c>
      <c r="H49" s="43">
        <f t="shared" si="11"/>
        <v>3.3333333333333333E-2</v>
      </c>
      <c r="I49" s="43">
        <f t="shared" si="11"/>
        <v>0</v>
      </c>
      <c r="J49" s="43">
        <f t="shared" si="11"/>
        <v>0.66666666666666663</v>
      </c>
      <c r="K49" s="43">
        <f t="shared" si="11"/>
        <v>0.46195652173913049</v>
      </c>
      <c r="L49" s="44">
        <f t="shared" si="11"/>
        <v>0</v>
      </c>
      <c r="M49" s="17"/>
    </row>
    <row r="50" spans="1:13" ht="13">
      <c r="A50" s="73"/>
      <c r="B50" s="42" t="s">
        <v>57</v>
      </c>
      <c r="C50" s="43">
        <f t="shared" ref="C50:L50" si="12">(C16-C$36)/(C$37)</f>
        <v>0.28125</v>
      </c>
      <c r="D50" s="43">
        <f t="shared" si="12"/>
        <v>0.54362672421387503</v>
      </c>
      <c r="E50" s="43">
        <f t="shared" si="12"/>
        <v>0.31683287723430054</v>
      </c>
      <c r="F50" s="43">
        <f t="shared" si="12"/>
        <v>0.35079872204472901</v>
      </c>
      <c r="G50" s="43">
        <f t="shared" si="12"/>
        <v>-0.46065717560804048</v>
      </c>
      <c r="H50" s="43">
        <f t="shared" si="12"/>
        <v>3.3333333333333333E-2</v>
      </c>
      <c r="I50" s="43">
        <f t="shared" si="12"/>
        <v>0.30048796431466185</v>
      </c>
      <c r="J50" s="43">
        <f t="shared" si="12"/>
        <v>0.66666666666666663</v>
      </c>
      <c r="K50" s="43">
        <f t="shared" si="12"/>
        <v>0.23097826086956519</v>
      </c>
      <c r="L50" s="44">
        <f t="shared" si="12"/>
        <v>0</v>
      </c>
      <c r="M50" s="17"/>
    </row>
    <row r="51" spans="1:13" ht="13">
      <c r="A51" s="73"/>
      <c r="B51" s="42" t="s">
        <v>58</v>
      </c>
      <c r="C51" s="43">
        <f t="shared" ref="C51:L51" si="13">(C17-C$36)/(C$37)</f>
        <v>9.375E-2</v>
      </c>
      <c r="D51" s="43">
        <f t="shared" si="13"/>
        <v>0.57819995411721525</v>
      </c>
      <c r="E51" s="43">
        <f t="shared" si="13"/>
        <v>0.57447254065740583</v>
      </c>
      <c r="F51" s="43">
        <f t="shared" si="13"/>
        <v>0.83386581469648557</v>
      </c>
      <c r="G51" s="43">
        <f t="shared" si="13"/>
        <v>-0.62269815944387186</v>
      </c>
      <c r="H51" s="43">
        <f t="shared" si="13"/>
        <v>0.13333333333333333</v>
      </c>
      <c r="I51" s="43">
        <f t="shared" si="13"/>
        <v>0.59579137633575985</v>
      </c>
      <c r="J51" s="43">
        <f t="shared" si="13"/>
        <v>0.33333333333333331</v>
      </c>
      <c r="K51" s="43">
        <f t="shared" si="13"/>
        <v>0.10597826086956524</v>
      </c>
      <c r="L51" s="44">
        <f t="shared" si="13"/>
        <v>0</v>
      </c>
      <c r="M51" s="17"/>
    </row>
    <row r="52" spans="1:13" ht="13">
      <c r="A52" s="73"/>
      <c r="B52" s="42" t="s">
        <v>59</v>
      </c>
      <c r="C52" s="43">
        <f t="shared" ref="C52:L52" si="14">(C18-C$36)/(C$37)</f>
        <v>0.46875</v>
      </c>
      <c r="D52" s="43">
        <f t="shared" si="14"/>
        <v>0.59689595399486106</v>
      </c>
      <c r="E52" s="43">
        <f t="shared" si="14"/>
        <v>0.41831240638084383</v>
      </c>
      <c r="F52" s="43">
        <f t="shared" si="14"/>
        <v>1</v>
      </c>
      <c r="G52" s="43">
        <f t="shared" si="14"/>
        <v>-1</v>
      </c>
      <c r="H52" s="43">
        <f t="shared" si="14"/>
        <v>0.83333333333333337</v>
      </c>
      <c r="I52" s="43">
        <f t="shared" si="14"/>
        <v>1</v>
      </c>
      <c r="J52" s="43">
        <f t="shared" si="14"/>
        <v>0.33333333333333331</v>
      </c>
      <c r="K52" s="43">
        <f t="shared" si="14"/>
        <v>0.54347826086956519</v>
      </c>
      <c r="L52" s="44">
        <f t="shared" si="14"/>
        <v>0</v>
      </c>
      <c r="M52" s="17"/>
    </row>
    <row r="53" spans="1:13" ht="13">
      <c r="A53" s="73"/>
      <c r="B53" s="42" t="s">
        <v>60</v>
      </c>
      <c r="C53" s="43">
        <f t="shared" ref="C53:L53" si="15">(C19-C$36)/(C$37)</f>
        <v>3.125E-2</v>
      </c>
      <c r="D53" s="43">
        <f t="shared" si="15"/>
        <v>0.5535969316040622</v>
      </c>
      <c r="E53" s="43">
        <f t="shared" si="15"/>
        <v>0.41180255341464789</v>
      </c>
      <c r="F53" s="43">
        <f t="shared" si="15"/>
        <v>0.69648562300319494</v>
      </c>
      <c r="G53" s="43">
        <f t="shared" si="15"/>
        <v>-0.16774714806131918</v>
      </c>
      <c r="H53" s="43">
        <f t="shared" si="15"/>
        <v>0</v>
      </c>
      <c r="I53" s="43">
        <f t="shared" si="15"/>
        <v>0</v>
      </c>
      <c r="J53" s="43">
        <f t="shared" si="15"/>
        <v>1</v>
      </c>
      <c r="K53" s="43">
        <f t="shared" si="15"/>
        <v>0.33152173913043487</v>
      </c>
      <c r="L53" s="44">
        <f t="shared" si="15"/>
        <v>0</v>
      </c>
      <c r="M53" s="17"/>
    </row>
    <row r="54" spans="1:13" ht="13">
      <c r="A54" s="73"/>
      <c r="B54" s="42" t="s">
        <v>61</v>
      </c>
      <c r="C54" s="43">
        <f t="shared" ref="C54:L54" si="16">(C20-C$36)/(C$37)</f>
        <v>0.3125</v>
      </c>
      <c r="D54" s="43">
        <f t="shared" si="16"/>
        <v>0.55231434993270534</v>
      </c>
      <c r="E54" s="43">
        <f t="shared" si="16"/>
        <v>0.13679202147965178</v>
      </c>
      <c r="F54" s="43">
        <f t="shared" si="16"/>
        <v>0.31757188498402583</v>
      </c>
      <c r="G54" s="43">
        <f t="shared" si="16"/>
        <v>-0.58752620788406962</v>
      </c>
      <c r="H54" s="43">
        <f t="shared" si="16"/>
        <v>0.13333333333333333</v>
      </c>
      <c r="I54" s="43">
        <f t="shared" si="16"/>
        <v>0.60866227144152929</v>
      </c>
      <c r="J54" s="43">
        <f t="shared" si="16"/>
        <v>0</v>
      </c>
      <c r="K54" s="43">
        <f t="shared" si="16"/>
        <v>0</v>
      </c>
      <c r="L54" s="44">
        <f t="shared" si="16"/>
        <v>0.10372369044505572</v>
      </c>
      <c r="M54" s="17"/>
    </row>
    <row r="55" spans="1:13" ht="13">
      <c r="A55" s="73"/>
      <c r="B55" s="42" t="s">
        <v>62</v>
      </c>
      <c r="C55" s="43">
        <f t="shared" ref="C55:L55" si="17">(C21-C$36)/(C$37)</f>
        <v>0.71875</v>
      </c>
      <c r="D55" s="43">
        <f t="shared" si="17"/>
        <v>0.57411607475835069</v>
      </c>
      <c r="E55" s="43">
        <f t="shared" si="17"/>
        <v>0.5377310004694591</v>
      </c>
      <c r="F55" s="43">
        <f t="shared" si="17"/>
        <v>0.86517571884984079</v>
      </c>
      <c r="G55" s="43">
        <f t="shared" si="17"/>
        <v>-0.79947327092416942</v>
      </c>
      <c r="H55" s="43">
        <f t="shared" si="17"/>
        <v>3.3333333333333333E-2</v>
      </c>
      <c r="I55" s="43">
        <f t="shared" si="17"/>
        <v>0.18974671701689175</v>
      </c>
      <c r="J55" s="43">
        <f t="shared" si="17"/>
        <v>0.66666666666666663</v>
      </c>
      <c r="K55" s="43">
        <f t="shared" si="17"/>
        <v>1</v>
      </c>
      <c r="L55" s="44">
        <f t="shared" si="17"/>
        <v>1.345347072088937E-3</v>
      </c>
      <c r="M55" s="17"/>
    </row>
    <row r="56" spans="1:13" ht="13">
      <c r="A56" s="73"/>
      <c r="B56" s="42" t="s">
        <v>63</v>
      </c>
      <c r="C56" s="43">
        <f t="shared" ref="C56:L56" si="18">(C22-C$36)/(C$37)</f>
        <v>9.375E-2</v>
      </c>
      <c r="D56" s="43">
        <f t="shared" si="18"/>
        <v>0.58909833145723722</v>
      </c>
      <c r="E56" s="43">
        <f t="shared" si="18"/>
        <v>0.42122387606600531</v>
      </c>
      <c r="F56" s="43">
        <f t="shared" si="18"/>
        <v>0.95782747603833929</v>
      </c>
      <c r="G56" s="43">
        <f t="shared" si="18"/>
        <v>-0.8339342555640763</v>
      </c>
      <c r="H56" s="43">
        <f t="shared" si="18"/>
        <v>1</v>
      </c>
      <c r="I56" s="43">
        <f t="shared" si="18"/>
        <v>1.2435467295203603E-2</v>
      </c>
      <c r="J56" s="43">
        <f t="shared" si="18"/>
        <v>0.33333333333333331</v>
      </c>
      <c r="K56" s="43">
        <f t="shared" si="18"/>
        <v>0.14945652173913043</v>
      </c>
      <c r="L56" s="44">
        <f t="shared" si="18"/>
        <v>0</v>
      </c>
      <c r="M56" s="17"/>
    </row>
    <row r="57" spans="1:13" ht="13">
      <c r="A57" s="73"/>
      <c r="B57" s="42" t="s">
        <v>64</v>
      </c>
      <c r="C57" s="43">
        <f t="shared" ref="C57:L57" si="19">(C23-C$36)/(C$37)</f>
        <v>0.4375</v>
      </c>
      <c r="D57" s="43">
        <f t="shared" si="19"/>
        <v>0.56829307292303932</v>
      </c>
      <c r="E57" s="43">
        <f t="shared" si="19"/>
        <v>0.57230124811045624</v>
      </c>
      <c r="F57" s="43">
        <f t="shared" si="19"/>
        <v>0.81341853035143741</v>
      </c>
      <c r="G57" s="43">
        <f t="shared" si="19"/>
        <v>-0.91539574270479052</v>
      </c>
      <c r="H57" s="43">
        <f t="shared" si="19"/>
        <v>0.13333333333333333</v>
      </c>
      <c r="I57" s="43">
        <f t="shared" si="19"/>
        <v>0.16780971036921427</v>
      </c>
      <c r="J57" s="43">
        <f t="shared" si="19"/>
        <v>0.66666666666666663</v>
      </c>
      <c r="K57" s="43">
        <f t="shared" si="19"/>
        <v>0.36413043478260865</v>
      </c>
      <c r="L57" s="44">
        <f t="shared" si="19"/>
        <v>1.3057072237566843E-3</v>
      </c>
      <c r="M57" s="17"/>
    </row>
    <row r="58" spans="1:13" ht="13">
      <c r="A58" s="73"/>
      <c r="B58" s="42" t="s">
        <v>65</v>
      </c>
      <c r="C58" s="43">
        <f t="shared" ref="C58:L58" si="20">(C24-C$36)/(C$37)</f>
        <v>0</v>
      </c>
      <c r="D58" s="43">
        <f t="shared" si="20"/>
        <v>0</v>
      </c>
      <c r="E58" s="43">
        <f t="shared" si="20"/>
        <v>0.15192362676353613</v>
      </c>
      <c r="F58" s="43">
        <f t="shared" si="20"/>
        <v>0.90990415335463315</v>
      </c>
      <c r="G58" s="43">
        <f t="shared" si="20"/>
        <v>-0.65007659556739583</v>
      </c>
      <c r="H58" s="43">
        <f t="shared" si="20"/>
        <v>0</v>
      </c>
      <c r="I58" s="43">
        <f t="shared" si="20"/>
        <v>0</v>
      </c>
      <c r="J58" s="43">
        <f t="shared" si="20"/>
        <v>1</v>
      </c>
      <c r="K58" s="43">
        <f t="shared" si="20"/>
        <v>0.63315217391304357</v>
      </c>
      <c r="L58" s="44">
        <f t="shared" si="20"/>
        <v>0</v>
      </c>
      <c r="M58" s="17"/>
    </row>
    <row r="59" spans="1:13" ht="13">
      <c r="A59" s="73"/>
      <c r="B59" s="42" t="s">
        <v>66</v>
      </c>
      <c r="C59" s="43">
        <f t="shared" ref="C59:L59" si="21">(C25-C$36)/(C$37)</f>
        <v>0.40625</v>
      </c>
      <c r="D59" s="43">
        <f t="shared" si="21"/>
        <v>0.57827194665361548</v>
      </c>
      <c r="E59" s="43">
        <f t="shared" si="21"/>
        <v>0.15571670071554894</v>
      </c>
      <c r="F59" s="43">
        <f t="shared" si="21"/>
        <v>0.75846645367412169</v>
      </c>
      <c r="G59" s="43">
        <f t="shared" si="21"/>
        <v>-0.77399643995331768</v>
      </c>
      <c r="H59" s="43">
        <f t="shared" si="21"/>
        <v>3.3333333333333333E-2</v>
      </c>
      <c r="I59" s="43">
        <f t="shared" si="21"/>
        <v>2.7758797122447346E-2</v>
      </c>
      <c r="J59" s="43">
        <f t="shared" si="21"/>
        <v>0.66666666666666663</v>
      </c>
      <c r="K59" s="43">
        <f t="shared" si="21"/>
        <v>0.4918478260869566</v>
      </c>
      <c r="L59" s="44">
        <f t="shared" si="21"/>
        <v>5.2137280697606027E-5</v>
      </c>
      <c r="M59" s="17"/>
    </row>
    <row r="60" spans="1:13" ht="13">
      <c r="A60" s="73"/>
      <c r="B60" s="42" t="s">
        <v>67</v>
      </c>
      <c r="C60" s="43">
        <f t="shared" ref="C60:L60" si="22">(C26-C$36)/(C$37)</f>
        <v>0.21875</v>
      </c>
      <c r="D60" s="43">
        <f t="shared" si="22"/>
        <v>0.547552716260859</v>
      </c>
      <c r="E60" s="43">
        <f t="shared" si="22"/>
        <v>0.43367834425625124</v>
      </c>
      <c r="F60" s="43">
        <f t="shared" si="22"/>
        <v>0.63386581469648595</v>
      </c>
      <c r="G60" s="43">
        <f t="shared" si="22"/>
        <v>-0.61210466111480877</v>
      </c>
      <c r="H60" s="43">
        <f t="shared" si="22"/>
        <v>0.23333333333333334</v>
      </c>
      <c r="I60" s="43">
        <f t="shared" si="22"/>
        <v>0.39191025580561278</v>
      </c>
      <c r="J60" s="43">
        <f t="shared" si="22"/>
        <v>0.33333333333333331</v>
      </c>
      <c r="K60" s="43">
        <f t="shared" si="22"/>
        <v>7.6086956521739121E-2</v>
      </c>
      <c r="L60" s="44">
        <f t="shared" si="22"/>
        <v>6.9562831547738582E-2</v>
      </c>
      <c r="M60" s="17"/>
    </row>
    <row r="61" spans="1:13" ht="13">
      <c r="A61" s="73"/>
      <c r="B61" s="42" t="s">
        <v>68</v>
      </c>
      <c r="C61" s="43">
        <f t="shared" ref="C61:L61" si="23">(C27-C$36)/(C$37)</f>
        <v>0.15625</v>
      </c>
      <c r="D61" s="43">
        <f t="shared" si="23"/>
        <v>0.5619592432399364</v>
      </c>
      <c r="E61" s="43">
        <f t="shared" si="23"/>
        <v>4.4295826697824427E-2</v>
      </c>
      <c r="F61" s="43">
        <f t="shared" si="23"/>
        <v>0.76869009584664505</v>
      </c>
      <c r="G61" s="43">
        <f t="shared" si="23"/>
        <v>-0.5608054489562192</v>
      </c>
      <c r="H61" s="43">
        <f t="shared" si="23"/>
        <v>0</v>
      </c>
      <c r="I61" s="43">
        <f t="shared" si="23"/>
        <v>0.22693466498930076</v>
      </c>
      <c r="J61" s="43">
        <f t="shared" si="23"/>
        <v>0.33333333333333331</v>
      </c>
      <c r="K61" s="43">
        <f t="shared" si="23"/>
        <v>1.630434782608697E-2</v>
      </c>
      <c r="L61" s="44">
        <f t="shared" si="23"/>
        <v>1.0509135751696115E-3</v>
      </c>
      <c r="M61" s="17"/>
    </row>
    <row r="62" spans="1:13" ht="13">
      <c r="A62" s="73"/>
      <c r="B62" s="42" t="s">
        <v>69</v>
      </c>
      <c r="C62" s="43">
        <f t="shared" ref="C62:L62" si="24">(C28-C$36)/(C$37)</f>
        <v>0.1875</v>
      </c>
      <c r="D62" s="43">
        <f t="shared" si="24"/>
        <v>0.5541991909947388</v>
      </c>
      <c r="E62" s="43">
        <f t="shared" si="24"/>
        <v>0.38244708878668848</v>
      </c>
      <c r="F62" s="43">
        <f t="shared" si="24"/>
        <v>0.70351437699680452</v>
      </c>
      <c r="G62" s="43">
        <f t="shared" si="24"/>
        <v>-0.66710045171284493</v>
      </c>
      <c r="H62" s="43">
        <f t="shared" si="24"/>
        <v>0</v>
      </c>
      <c r="I62" s="43">
        <f t="shared" si="24"/>
        <v>0.40308331148882309</v>
      </c>
      <c r="J62" s="43">
        <f t="shared" si="24"/>
        <v>0.66666666666666663</v>
      </c>
      <c r="K62" s="43">
        <f t="shared" si="24"/>
        <v>0.17119565217391305</v>
      </c>
      <c r="L62" s="44">
        <f t="shared" si="24"/>
        <v>5.3604528551798761E-5</v>
      </c>
      <c r="M62" s="17"/>
    </row>
    <row r="63" spans="1:13" ht="13">
      <c r="A63" s="73"/>
      <c r="B63" s="42" t="s">
        <v>70</v>
      </c>
      <c r="C63" s="43">
        <f t="shared" ref="C63:L63" si="25">(C29-C$36)/(C$37)</f>
        <v>0.5</v>
      </c>
      <c r="D63" s="43">
        <f t="shared" si="25"/>
        <v>0.542662502630613</v>
      </c>
      <c r="E63" s="43">
        <f t="shared" si="25"/>
        <v>0.61940018217348303</v>
      </c>
      <c r="F63" s="43">
        <f t="shared" si="25"/>
        <v>0.20447284345047922</v>
      </c>
      <c r="G63" s="43">
        <f t="shared" si="25"/>
        <v>-0.45929718592572433</v>
      </c>
      <c r="H63" s="43">
        <f t="shared" si="25"/>
        <v>3.3333333333333333E-2</v>
      </c>
      <c r="I63" s="43">
        <f t="shared" si="25"/>
        <v>0.81294043194000098</v>
      </c>
      <c r="J63" s="43">
        <f t="shared" si="25"/>
        <v>0.33333333333333331</v>
      </c>
      <c r="K63" s="43">
        <f t="shared" si="25"/>
        <v>2.4456521739130457E-2</v>
      </c>
      <c r="L63" s="44">
        <f t="shared" si="25"/>
        <v>8.9736558642764266E-2</v>
      </c>
      <c r="M63" s="17"/>
    </row>
    <row r="64" spans="1:13" ht="13">
      <c r="A64" s="73"/>
      <c r="B64" s="42" t="s">
        <v>71</v>
      </c>
      <c r="C64" s="43">
        <f t="shared" ref="C64:L64" si="26">(C30-C$36)/(C$37)</f>
        <v>0.53125</v>
      </c>
      <c r="D64" s="43">
        <f t="shared" si="26"/>
        <v>0.56097624923528688</v>
      </c>
      <c r="E64" s="43">
        <f t="shared" si="26"/>
        <v>0.26870080785869926</v>
      </c>
      <c r="F64" s="43">
        <f t="shared" si="26"/>
        <v>0.71884984025559107</v>
      </c>
      <c r="G64" s="43">
        <f t="shared" si="26"/>
        <v>-0.80819164290634249</v>
      </c>
      <c r="H64" s="43">
        <f t="shared" si="26"/>
        <v>6.6666666666666666E-2</v>
      </c>
      <c r="I64" s="43">
        <f t="shared" si="26"/>
        <v>0.41028487069329539</v>
      </c>
      <c r="J64" s="43">
        <f t="shared" si="26"/>
        <v>0.66666666666666663</v>
      </c>
      <c r="K64" s="43">
        <f t="shared" si="26"/>
        <v>0.22010869565217397</v>
      </c>
      <c r="L64" s="44">
        <f t="shared" si="26"/>
        <v>5.6522134511092984E-5</v>
      </c>
      <c r="M64" s="17"/>
    </row>
    <row r="65" spans="1:15" ht="13">
      <c r="A65" s="73"/>
      <c r="B65" s="42" t="s">
        <v>72</v>
      </c>
      <c r="C65" s="43">
        <f t="shared" ref="C65:L65" si="27">(C31-C$36)/(C$37)</f>
        <v>0.5</v>
      </c>
      <c r="D65" s="43">
        <f t="shared" si="27"/>
        <v>0.54156082356539825</v>
      </c>
      <c r="E65" s="43">
        <f t="shared" si="27"/>
        <v>0.46614499998141312</v>
      </c>
      <c r="F65" s="43">
        <f t="shared" si="27"/>
        <v>0.48115015974440867</v>
      </c>
      <c r="G65" s="43">
        <f t="shared" si="27"/>
        <v>-0.32476141490618432</v>
      </c>
      <c r="H65" s="43">
        <f t="shared" si="27"/>
        <v>0.4</v>
      </c>
      <c r="I65" s="43">
        <f t="shared" si="27"/>
        <v>0.53137877064580419</v>
      </c>
      <c r="J65" s="43">
        <f t="shared" si="27"/>
        <v>0</v>
      </c>
      <c r="K65" s="43">
        <f t="shared" si="27"/>
        <v>0.10326086956521741</v>
      </c>
      <c r="L65" s="44">
        <f t="shared" si="27"/>
        <v>1</v>
      </c>
      <c r="M65" s="17"/>
    </row>
    <row r="66" spans="1:15" ht="13">
      <c r="A66" s="74"/>
      <c r="B66" s="45" t="s">
        <v>73</v>
      </c>
      <c r="C66" s="46">
        <f t="shared" ref="C66:L66" si="28">(C32-C$36)/(C$37)</f>
        <v>0.21875</v>
      </c>
      <c r="D66" s="46">
        <f t="shared" si="28"/>
        <v>0.56909185452098376</v>
      </c>
      <c r="E66" s="46">
        <f t="shared" si="28"/>
        <v>0.62670007795593374</v>
      </c>
      <c r="F66" s="46">
        <f t="shared" si="28"/>
        <v>0.8504792332268365</v>
      </c>
      <c r="G66" s="46">
        <f t="shared" si="28"/>
        <v>-0.87906647172173802</v>
      </c>
      <c r="H66" s="46">
        <f t="shared" si="28"/>
        <v>0.13333333333333333</v>
      </c>
      <c r="I66" s="46">
        <f t="shared" si="28"/>
        <v>0.53678158524239727</v>
      </c>
      <c r="J66" s="46">
        <f t="shared" si="28"/>
        <v>0.66666666666666663</v>
      </c>
      <c r="K66" s="46">
        <f t="shared" si="28"/>
        <v>0.16032608695652173</v>
      </c>
      <c r="L66" s="47">
        <f t="shared" si="28"/>
        <v>5.9748469372380379E-4</v>
      </c>
      <c r="M66" s="17"/>
    </row>
    <row r="67" spans="1:15" ht="13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</row>
    <row r="68" spans="1:15" ht="70">
      <c r="B68" s="17"/>
      <c r="C68" s="15" t="s">
        <v>88</v>
      </c>
      <c r="D68" s="15" t="s">
        <v>37</v>
      </c>
      <c r="E68" s="15" t="s">
        <v>80</v>
      </c>
      <c r="F68" s="15" t="s">
        <v>39</v>
      </c>
      <c r="G68" s="15" t="s">
        <v>40</v>
      </c>
      <c r="H68" s="15" t="s">
        <v>41</v>
      </c>
      <c r="I68" s="15" t="s">
        <v>42</v>
      </c>
      <c r="J68" s="15" t="s">
        <v>43</v>
      </c>
      <c r="K68" s="15" t="s">
        <v>44</v>
      </c>
      <c r="L68" s="16" t="s">
        <v>45</v>
      </c>
      <c r="M68" s="17"/>
    </row>
    <row r="69" spans="1:15" ht="13">
      <c r="B69" s="49" t="s">
        <v>91</v>
      </c>
      <c r="C69" s="20">
        <v>0.5</v>
      </c>
      <c r="D69" s="20">
        <v>0.09</v>
      </c>
      <c r="E69" s="20">
        <v>0.15</v>
      </c>
      <c r="F69" s="20">
        <v>2.5</v>
      </c>
      <c r="G69" s="20">
        <v>0.25</v>
      </c>
      <c r="H69" s="20">
        <v>0.5</v>
      </c>
      <c r="I69" s="20">
        <v>1</v>
      </c>
      <c r="J69" s="20">
        <v>0.05</v>
      </c>
      <c r="K69" s="20">
        <v>1.4999999999999999E-2</v>
      </c>
      <c r="L69" s="22">
        <v>0.02</v>
      </c>
      <c r="M69" s="17"/>
    </row>
    <row r="70" spans="1:15" ht="13">
      <c r="B70" s="33" t="s">
        <v>82</v>
      </c>
      <c r="C70" s="43">
        <f t="shared" ref="C70:L70" si="29">C37/$C$37*1/C69*100</f>
        <v>200</v>
      </c>
      <c r="D70" s="43">
        <f t="shared" si="29"/>
        <v>283.78472222222223</v>
      </c>
      <c r="E70" s="43">
        <f t="shared" si="29"/>
        <v>203.74317697916661</v>
      </c>
      <c r="F70" s="43">
        <f t="shared" si="29"/>
        <v>195.625</v>
      </c>
      <c r="G70" s="43">
        <f t="shared" si="29"/>
        <v>92.287961175000007</v>
      </c>
      <c r="H70" s="43">
        <f t="shared" si="29"/>
        <v>187.5</v>
      </c>
      <c r="I70" s="43">
        <f t="shared" si="29"/>
        <v>284.92093749999998</v>
      </c>
      <c r="J70" s="43">
        <f t="shared" si="29"/>
        <v>187.5</v>
      </c>
      <c r="K70" s="43">
        <f t="shared" si="29"/>
        <v>76.666666666666671</v>
      </c>
      <c r="L70" s="44">
        <f t="shared" si="29"/>
        <v>79.560092499999996</v>
      </c>
      <c r="M70" s="17"/>
    </row>
    <row r="71" spans="1:15" ht="13">
      <c r="B71" s="39" t="s">
        <v>83</v>
      </c>
      <c r="C71" s="46">
        <f t="shared" ref="C71:L71" si="30">C70/SUM($C$70:$L$70)</f>
        <v>0.11163277372684938</v>
      </c>
      <c r="D71" s="46">
        <f t="shared" si="30"/>
        <v>0.15839837841485069</v>
      </c>
      <c r="E71" s="46">
        <f t="shared" si="30"/>
        <v>0.11372207987052367</v>
      </c>
      <c r="F71" s="46">
        <f t="shared" si="30"/>
        <v>0.10919080680157454</v>
      </c>
      <c r="G71" s="46">
        <f t="shared" si="30"/>
        <v>5.1511805437805182E-2</v>
      </c>
      <c r="H71" s="46">
        <f t="shared" si="30"/>
        <v>0.10465572536892129</v>
      </c>
      <c r="I71" s="46">
        <f t="shared" si="30"/>
        <v>0.15903257272989646</v>
      </c>
      <c r="J71" s="46">
        <f t="shared" si="30"/>
        <v>0.10465572536892129</v>
      </c>
      <c r="K71" s="46">
        <f t="shared" si="30"/>
        <v>4.2792563261958932E-2</v>
      </c>
      <c r="L71" s="47">
        <f t="shared" si="30"/>
        <v>4.440756901869853E-2</v>
      </c>
      <c r="M71" s="17"/>
    </row>
    <row r="72" spans="1:15" ht="13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</row>
    <row r="73" spans="1:15" ht="70">
      <c r="B73" s="49" t="s">
        <v>84</v>
      </c>
      <c r="C73" s="15" t="s">
        <v>88</v>
      </c>
      <c r="D73" s="15" t="s">
        <v>37</v>
      </c>
      <c r="E73" s="15" t="s">
        <v>80</v>
      </c>
      <c r="F73" s="15" t="s">
        <v>39</v>
      </c>
      <c r="G73" s="15" t="s">
        <v>40</v>
      </c>
      <c r="H73" s="15" t="s">
        <v>41</v>
      </c>
      <c r="I73" s="15" t="s">
        <v>42</v>
      </c>
      <c r="J73" s="15" t="s">
        <v>43</v>
      </c>
      <c r="K73" s="15" t="s">
        <v>44</v>
      </c>
      <c r="L73" s="16" t="s">
        <v>45</v>
      </c>
      <c r="M73" s="14" t="s">
        <v>85</v>
      </c>
      <c r="N73" s="50" t="s">
        <v>86</v>
      </c>
    </row>
    <row r="74" spans="1:15" ht="13">
      <c r="A74" s="76" t="s">
        <v>47</v>
      </c>
      <c r="B74" s="51" t="s">
        <v>48</v>
      </c>
      <c r="C74" s="43">
        <f t="shared" ref="C74:L74" si="31">C41*C$71</f>
        <v>1.3954096715856172E-2</v>
      </c>
      <c r="D74" s="43">
        <f t="shared" si="31"/>
        <v>8.7686855147147941E-2</v>
      </c>
      <c r="E74" s="43">
        <f t="shared" si="31"/>
        <v>0</v>
      </c>
      <c r="F74" s="43">
        <f t="shared" si="31"/>
        <v>4.0885503377458519E-2</v>
      </c>
      <c r="G74" s="43">
        <f t="shared" si="31"/>
        <v>-2.2481944091827574E-2</v>
      </c>
      <c r="H74" s="43">
        <f t="shared" si="31"/>
        <v>1.7442620894820213E-2</v>
      </c>
      <c r="I74" s="43">
        <f t="shared" si="31"/>
        <v>2.9570126350570814E-2</v>
      </c>
      <c r="J74" s="43">
        <f t="shared" si="31"/>
        <v>6.9770483579280854E-2</v>
      </c>
      <c r="K74" s="43">
        <f t="shared" si="31"/>
        <v>1.4419233273051382E-2</v>
      </c>
      <c r="L74" s="43">
        <f t="shared" si="31"/>
        <v>1.6747785370164605E-4</v>
      </c>
      <c r="M74" s="52">
        <f t="shared" ref="M74:M99" si="32">SUM(C74:L74)</f>
        <v>0.25141445310006</v>
      </c>
      <c r="N74" s="53">
        <f t="shared" ref="N74:N99" si="33">RANK(M74,$M$74:$M$99)</f>
        <v>23</v>
      </c>
      <c r="O74" s="2" t="s">
        <v>48</v>
      </c>
    </row>
    <row r="75" spans="1:15" ht="13">
      <c r="A75" s="73"/>
      <c r="B75" s="51" t="s">
        <v>49</v>
      </c>
      <c r="C75" s="43">
        <f t="shared" ref="C75:L75" si="34">C42*C$71</f>
        <v>1.7442620894820217E-2</v>
      </c>
      <c r="D75" s="43">
        <f t="shared" si="34"/>
        <v>8.852524902340661E-2</v>
      </c>
      <c r="E75" s="43">
        <f t="shared" si="34"/>
        <v>1.2485683861618705E-3</v>
      </c>
      <c r="F75" s="43">
        <f t="shared" si="34"/>
        <v>6.1607337000504962E-2</v>
      </c>
      <c r="G75" s="43">
        <f t="shared" si="34"/>
        <v>-2.7893626080354027E-2</v>
      </c>
      <c r="H75" s="43">
        <f t="shared" si="34"/>
        <v>1.0465572536892129E-2</v>
      </c>
      <c r="I75" s="43">
        <f t="shared" si="34"/>
        <v>1.0395802053312848E-4</v>
      </c>
      <c r="J75" s="43">
        <f t="shared" si="34"/>
        <v>0.10465572536892129</v>
      </c>
      <c r="K75" s="43">
        <f t="shared" si="34"/>
        <v>1.267497118356936E-2</v>
      </c>
      <c r="L75" s="43">
        <f t="shared" si="34"/>
        <v>0</v>
      </c>
      <c r="M75" s="52">
        <f t="shared" si="32"/>
        <v>0.2688303763344555</v>
      </c>
      <c r="N75" s="53">
        <f t="shared" si="33"/>
        <v>19</v>
      </c>
      <c r="O75" s="2" t="s">
        <v>49</v>
      </c>
    </row>
    <row r="76" spans="1:15" ht="13">
      <c r="A76" s="73"/>
      <c r="B76" s="51" t="s">
        <v>50</v>
      </c>
      <c r="C76" s="43">
        <f t="shared" ref="C76:L76" si="35">C43*C$71</f>
        <v>6.9770483579280861E-3</v>
      </c>
      <c r="D76" s="43">
        <f t="shared" si="35"/>
        <v>8.687208334723058E-2</v>
      </c>
      <c r="E76" s="43">
        <f t="shared" si="35"/>
        <v>6.4960667320431958E-2</v>
      </c>
      <c r="F76" s="43">
        <f t="shared" si="35"/>
        <v>5.3165108487412051E-2</v>
      </c>
      <c r="G76" s="43">
        <f t="shared" si="35"/>
        <v>-2.4425388457897119E-2</v>
      </c>
      <c r="H76" s="43">
        <f t="shared" si="35"/>
        <v>3.488524178964043E-3</v>
      </c>
      <c r="I76" s="43">
        <f t="shared" si="35"/>
        <v>1.6101283348008541E-3</v>
      </c>
      <c r="J76" s="43">
        <f t="shared" si="35"/>
        <v>6.9770483579280854E-2</v>
      </c>
      <c r="K76" s="43">
        <f t="shared" si="35"/>
        <v>3.4885241789640463E-4</v>
      </c>
      <c r="L76" s="43">
        <f t="shared" si="35"/>
        <v>0</v>
      </c>
      <c r="M76" s="52">
        <f t="shared" si="32"/>
        <v>0.26276750756604766</v>
      </c>
      <c r="N76" s="53">
        <f t="shared" si="33"/>
        <v>20</v>
      </c>
      <c r="O76" s="2" t="s">
        <v>50</v>
      </c>
    </row>
    <row r="77" spans="1:15" ht="13">
      <c r="A77" s="73"/>
      <c r="B77" s="51" t="s">
        <v>51</v>
      </c>
      <c r="C77" s="43">
        <f t="shared" ref="C77:L77" si="36">C44*C$71</f>
        <v>6.2793435221352778E-2</v>
      </c>
      <c r="D77" s="43">
        <f t="shared" si="36"/>
        <v>9.0282724402114392E-2</v>
      </c>
      <c r="E77" s="43">
        <f t="shared" si="36"/>
        <v>2.3458346633558749E-2</v>
      </c>
      <c r="F77" s="43">
        <f t="shared" si="36"/>
        <v>7.3886942110458487E-2</v>
      </c>
      <c r="G77" s="43">
        <f t="shared" si="36"/>
        <v>-3.6019305260582314E-2</v>
      </c>
      <c r="H77" s="43">
        <f t="shared" si="36"/>
        <v>1.3954096715856172E-2</v>
      </c>
      <c r="I77" s="43">
        <f t="shared" si="36"/>
        <v>1.0988851163736736E-5</v>
      </c>
      <c r="J77" s="43">
        <f t="shared" si="36"/>
        <v>0.10465572536892129</v>
      </c>
      <c r="K77" s="43">
        <f t="shared" si="36"/>
        <v>1.4070380855154978E-2</v>
      </c>
      <c r="L77" s="43">
        <f t="shared" si="36"/>
        <v>2.0766661158746102E-6</v>
      </c>
      <c r="M77" s="52">
        <f t="shared" si="32"/>
        <v>0.34709541156411416</v>
      </c>
      <c r="N77" s="53">
        <f t="shared" si="33"/>
        <v>12</v>
      </c>
      <c r="O77" s="2" t="s">
        <v>51</v>
      </c>
    </row>
    <row r="78" spans="1:15" ht="13">
      <c r="A78" s="73"/>
      <c r="B78" s="51" t="s">
        <v>52</v>
      </c>
      <c r="C78" s="43">
        <f t="shared" ref="C78:L78" si="37">C45*C$71</f>
        <v>0.11163277372684938</v>
      </c>
      <c r="D78" s="43">
        <f t="shared" si="37"/>
        <v>8.4883032892139637E-2</v>
      </c>
      <c r="E78" s="43">
        <f t="shared" si="37"/>
        <v>4.3403555538355246E-2</v>
      </c>
      <c r="F78" s="43">
        <f t="shared" si="37"/>
        <v>0</v>
      </c>
      <c r="G78" s="43">
        <f t="shared" si="37"/>
        <v>0</v>
      </c>
      <c r="H78" s="43">
        <f t="shared" si="37"/>
        <v>1.7442620894820213E-2</v>
      </c>
      <c r="I78" s="43">
        <f t="shared" si="37"/>
        <v>5.5954881273329558E-2</v>
      </c>
      <c r="J78" s="43">
        <f t="shared" si="37"/>
        <v>0</v>
      </c>
      <c r="K78" s="43">
        <f t="shared" si="37"/>
        <v>1.1628413929880156E-3</v>
      </c>
      <c r="L78" s="43">
        <f t="shared" si="37"/>
        <v>2.1017794432751039E-2</v>
      </c>
      <c r="M78" s="52">
        <f t="shared" si="32"/>
        <v>0.33549750015123309</v>
      </c>
      <c r="N78" s="53">
        <f t="shared" si="33"/>
        <v>14</v>
      </c>
      <c r="O78" s="2" t="s">
        <v>52</v>
      </c>
    </row>
    <row r="79" spans="1:15" ht="13">
      <c r="A79" s="73"/>
      <c r="B79" s="51" t="s">
        <v>53</v>
      </c>
      <c r="C79" s="43">
        <f t="shared" ref="C79:L79" si="38">C46*C$71</f>
        <v>2.0931145073784258E-2</v>
      </c>
      <c r="D79" s="43">
        <f t="shared" si="38"/>
        <v>9.2370457357048838E-2</v>
      </c>
      <c r="E79" s="43">
        <f t="shared" si="38"/>
        <v>9.1903074345327893E-2</v>
      </c>
      <c r="F79" s="43">
        <f t="shared" si="38"/>
        <v>9.1399333488857926E-2</v>
      </c>
      <c r="G79" s="43">
        <f t="shared" si="38"/>
        <v>-4.0160749997339304E-2</v>
      </c>
      <c r="H79" s="43">
        <f t="shared" si="38"/>
        <v>2.4419669252748299E-2</v>
      </c>
      <c r="I79" s="43">
        <f t="shared" si="38"/>
        <v>7.2289198036492905E-2</v>
      </c>
      <c r="J79" s="43">
        <f t="shared" si="38"/>
        <v>6.9770483579280854E-2</v>
      </c>
      <c r="K79" s="43">
        <f t="shared" si="38"/>
        <v>3.7210924575616462E-3</v>
      </c>
      <c r="L79" s="43">
        <f t="shared" si="38"/>
        <v>9.7700480287111725E-7</v>
      </c>
      <c r="M79" s="52">
        <f t="shared" si="32"/>
        <v>0.42664468059856619</v>
      </c>
      <c r="N79" s="53">
        <f t="shared" si="33"/>
        <v>3</v>
      </c>
      <c r="O79" s="2" t="s">
        <v>53</v>
      </c>
    </row>
    <row r="80" spans="1:15" ht="13">
      <c r="A80" s="73"/>
      <c r="B80" s="51" t="s">
        <v>54</v>
      </c>
      <c r="C80" s="43">
        <f t="shared" ref="C80:L80" si="39">C47*C$71</f>
        <v>6.9770483579280861E-3</v>
      </c>
      <c r="D80" s="43">
        <f t="shared" si="39"/>
        <v>8.8253789902034321E-2</v>
      </c>
      <c r="E80" s="43">
        <f t="shared" si="39"/>
        <v>4.3913561609824417E-2</v>
      </c>
      <c r="F80" s="43">
        <f t="shared" si="39"/>
        <v>5.2746485585936267E-2</v>
      </c>
      <c r="G80" s="43">
        <f t="shared" si="39"/>
        <v>-3.6122540668217011E-2</v>
      </c>
      <c r="H80" s="43">
        <f t="shared" si="39"/>
        <v>1.0465572536892129E-2</v>
      </c>
      <c r="I80" s="43">
        <f t="shared" si="39"/>
        <v>2.7908193431712345E-6</v>
      </c>
      <c r="J80" s="43">
        <f t="shared" si="39"/>
        <v>6.9770483579280854E-2</v>
      </c>
      <c r="K80" s="43">
        <f t="shared" si="39"/>
        <v>4.1862290147568525E-3</v>
      </c>
      <c r="L80" s="43">
        <f t="shared" si="39"/>
        <v>0</v>
      </c>
      <c r="M80" s="52">
        <f t="shared" si="32"/>
        <v>0.24019342073777905</v>
      </c>
      <c r="N80" s="53">
        <f t="shared" si="33"/>
        <v>24</v>
      </c>
      <c r="O80" s="2" t="s">
        <v>54</v>
      </c>
    </row>
    <row r="81" spans="1:15" ht="13">
      <c r="A81" s="73"/>
      <c r="B81" s="51" t="s">
        <v>55</v>
      </c>
      <c r="C81" s="43">
        <f t="shared" ref="C81:L81" si="40">C48*C$71</f>
        <v>3.1396717610676389E-2</v>
      </c>
      <c r="D81" s="43">
        <f t="shared" si="40"/>
        <v>8.50856323254537E-2</v>
      </c>
      <c r="E81" s="43">
        <f t="shared" si="40"/>
        <v>4.1669558431269828E-2</v>
      </c>
      <c r="F81" s="43">
        <f t="shared" si="40"/>
        <v>3.9838946123769307E-2</v>
      </c>
      <c r="G81" s="43">
        <f t="shared" si="40"/>
        <v>-2.2348123055430855E-2</v>
      </c>
      <c r="H81" s="43">
        <f t="shared" si="40"/>
        <v>6.9770483579280861E-3</v>
      </c>
      <c r="I81" s="43">
        <f t="shared" si="40"/>
        <v>4.5528205781032879E-2</v>
      </c>
      <c r="J81" s="43">
        <f t="shared" si="40"/>
        <v>0</v>
      </c>
      <c r="K81" s="43">
        <f t="shared" si="40"/>
        <v>6.5119118007328806E-3</v>
      </c>
      <c r="L81" s="43">
        <f t="shared" si="40"/>
        <v>1.7472841369290847E-2</v>
      </c>
      <c r="M81" s="52">
        <f t="shared" si="32"/>
        <v>0.25213273874472308</v>
      </c>
      <c r="N81" s="53">
        <f t="shared" si="33"/>
        <v>22</v>
      </c>
      <c r="O81" s="2" t="s">
        <v>55</v>
      </c>
    </row>
    <row r="82" spans="1:15" ht="13">
      <c r="A82" s="73"/>
      <c r="B82" s="51" t="s">
        <v>56</v>
      </c>
      <c r="C82" s="43">
        <f t="shared" ref="C82:L82" si="41">C49*C$71</f>
        <v>6.9770483579280861E-3</v>
      </c>
      <c r="D82" s="43">
        <f t="shared" si="41"/>
        <v>9.3283855607854557E-2</v>
      </c>
      <c r="E82" s="43">
        <f t="shared" si="41"/>
        <v>0.11372207987052367</v>
      </c>
      <c r="F82" s="43">
        <f t="shared" si="41"/>
        <v>0.10772562664640971</v>
      </c>
      <c r="G82" s="43">
        <f t="shared" si="41"/>
        <v>-4.1609607731608482E-2</v>
      </c>
      <c r="H82" s="43">
        <f t="shared" si="41"/>
        <v>3.488524178964043E-3</v>
      </c>
      <c r="I82" s="43">
        <f t="shared" si="41"/>
        <v>0</v>
      </c>
      <c r="J82" s="43">
        <f t="shared" si="41"/>
        <v>6.9770483579280854E-2</v>
      </c>
      <c r="K82" s="43">
        <f t="shared" si="41"/>
        <v>1.9768303680796247E-2</v>
      </c>
      <c r="L82" s="43">
        <f t="shared" si="41"/>
        <v>0</v>
      </c>
      <c r="M82" s="52">
        <f t="shared" si="32"/>
        <v>0.37312631419014869</v>
      </c>
      <c r="N82" s="53">
        <f t="shared" si="33"/>
        <v>8</v>
      </c>
      <c r="O82" s="2" t="s">
        <v>56</v>
      </c>
    </row>
    <row r="83" spans="1:15" ht="13">
      <c r="A83" s="73"/>
      <c r="B83" s="51" t="s">
        <v>57</v>
      </c>
      <c r="C83" s="43">
        <f t="shared" ref="C83:L83" si="42">C50*C$71</f>
        <v>3.1396717610676389E-2</v>
      </c>
      <c r="D83" s="43">
        <f t="shared" si="42"/>
        <v>8.6109591578455047E-2</v>
      </c>
      <c r="E83" s="43">
        <f t="shared" si="42"/>
        <v>3.6030893770446944E-2</v>
      </c>
      <c r="F83" s="43">
        <f t="shared" si="42"/>
        <v>3.8303995485025256E-2</v>
      </c>
      <c r="G83" s="43">
        <f t="shared" si="42"/>
        <v>-2.3729282803450238E-2</v>
      </c>
      <c r="H83" s="43">
        <f t="shared" si="42"/>
        <v>3.488524178964043E-3</v>
      </c>
      <c r="I83" s="43">
        <f t="shared" si="42"/>
        <v>4.7787374039329991E-2</v>
      </c>
      <c r="J83" s="43">
        <f t="shared" si="42"/>
        <v>6.9770483579280854E-2</v>
      </c>
      <c r="K83" s="43">
        <f t="shared" si="42"/>
        <v>9.8841518403981216E-3</v>
      </c>
      <c r="L83" s="43">
        <f t="shared" si="42"/>
        <v>0</v>
      </c>
      <c r="M83" s="52">
        <f t="shared" si="32"/>
        <v>0.29904244927912638</v>
      </c>
      <c r="N83" s="53">
        <f t="shared" si="33"/>
        <v>17</v>
      </c>
      <c r="O83" s="2" t="s">
        <v>57</v>
      </c>
    </row>
    <row r="84" spans="1:15" ht="13">
      <c r="A84" s="73"/>
      <c r="B84" s="51" t="s">
        <v>58</v>
      </c>
      <c r="C84" s="43">
        <f t="shared" ref="C84:L84" si="43">C51*C$71</f>
        <v>1.0465572536892129E-2</v>
      </c>
      <c r="D84" s="43">
        <f t="shared" si="43"/>
        <v>9.1585935131707971E-2</v>
      </c>
      <c r="E84" s="43">
        <f t="shared" si="43"/>
        <v>6.5330212152064165E-2</v>
      </c>
      <c r="F84" s="43">
        <f t="shared" si="43"/>
        <v>9.1050481070961517E-2</v>
      </c>
      <c r="G84" s="43">
        <f t="shared" si="43"/>
        <v>-3.2076306435752114E-2</v>
      </c>
      <c r="H84" s="43">
        <f t="shared" si="43"/>
        <v>1.3954096715856172E-2</v>
      </c>
      <c r="I84" s="43">
        <f t="shared" si="43"/>
        <v>9.4750235388961837E-2</v>
      </c>
      <c r="J84" s="43">
        <f t="shared" si="43"/>
        <v>3.4885241789640427E-2</v>
      </c>
      <c r="K84" s="43">
        <f t="shared" si="43"/>
        <v>4.5350814326532577E-3</v>
      </c>
      <c r="L84" s="43">
        <f t="shared" si="43"/>
        <v>0</v>
      </c>
      <c r="M84" s="52">
        <f t="shared" si="32"/>
        <v>0.37448054978298534</v>
      </c>
      <c r="N84" s="53">
        <f t="shared" si="33"/>
        <v>7</v>
      </c>
      <c r="O84" s="2" t="s">
        <v>58</v>
      </c>
    </row>
    <row r="85" spans="1:15" ht="13">
      <c r="A85" s="73"/>
      <c r="B85" s="51" t="s">
        <v>59</v>
      </c>
      <c r="C85" s="43">
        <f t="shared" ref="C85:L85" si="44">C52*C$71</f>
        <v>5.2327862684460644E-2</v>
      </c>
      <c r="D85" s="43">
        <f t="shared" si="44"/>
        <v>9.4547351195171311E-2</v>
      </c>
      <c r="E85" s="43">
        <f t="shared" si="44"/>
        <v>4.7571356889273275E-2</v>
      </c>
      <c r="F85" s="43">
        <f t="shared" si="44"/>
        <v>0.10919080680157454</v>
      </c>
      <c r="G85" s="43">
        <f t="shared" si="44"/>
        <v>-5.1511805437805182E-2</v>
      </c>
      <c r="H85" s="43">
        <f t="shared" si="44"/>
        <v>8.7213104474101077E-2</v>
      </c>
      <c r="I85" s="43">
        <f t="shared" si="44"/>
        <v>0.15903257272989646</v>
      </c>
      <c r="J85" s="43">
        <f t="shared" si="44"/>
        <v>3.4885241789640427E-2</v>
      </c>
      <c r="K85" s="43">
        <f t="shared" si="44"/>
        <v>2.3256827859760288E-2</v>
      </c>
      <c r="L85" s="43">
        <f t="shared" si="44"/>
        <v>0</v>
      </c>
      <c r="M85" s="52">
        <f t="shared" si="32"/>
        <v>0.55651331898607281</v>
      </c>
      <c r="N85" s="53">
        <f t="shared" si="33"/>
        <v>1</v>
      </c>
      <c r="O85" s="2" t="s">
        <v>59</v>
      </c>
    </row>
    <row r="86" spans="1:15" ht="13">
      <c r="A86" s="73"/>
      <c r="B86" s="51" t="s">
        <v>60</v>
      </c>
      <c r="C86" s="43">
        <f t="shared" ref="C86:L86" si="45">C53*C$71</f>
        <v>3.488524178964043E-3</v>
      </c>
      <c r="D86" s="43">
        <f t="shared" si="45"/>
        <v>8.7688856261520454E-2</v>
      </c>
      <c r="E86" s="43">
        <f t="shared" si="45"/>
        <v>4.6831042870306178E-2</v>
      </c>
      <c r="F86" s="43">
        <f t="shared" si="45"/>
        <v>7.604982710141614E-2</v>
      </c>
      <c r="G86" s="43">
        <f t="shared" si="45"/>
        <v>-8.6409584536813727E-3</v>
      </c>
      <c r="H86" s="43">
        <f t="shared" si="45"/>
        <v>0</v>
      </c>
      <c r="I86" s="43">
        <f t="shared" si="45"/>
        <v>0</v>
      </c>
      <c r="J86" s="43">
        <f t="shared" si="45"/>
        <v>0.10465572536892129</v>
      </c>
      <c r="K86" s="43">
        <f t="shared" si="45"/>
        <v>1.418666499445378E-2</v>
      </c>
      <c r="L86" s="43">
        <f t="shared" si="45"/>
        <v>0</v>
      </c>
      <c r="M86" s="52">
        <f t="shared" si="32"/>
        <v>0.3242596823219005</v>
      </c>
      <c r="N86" s="53">
        <f t="shared" si="33"/>
        <v>16</v>
      </c>
      <c r="O86" s="2" t="s">
        <v>60</v>
      </c>
    </row>
    <row r="87" spans="1:15" ht="13">
      <c r="A87" s="73"/>
      <c r="B87" s="51" t="s">
        <v>61</v>
      </c>
      <c r="C87" s="43">
        <f t="shared" ref="C87:L87" si="46">C54*C$71</f>
        <v>3.4885241789640434E-2</v>
      </c>
      <c r="D87" s="43">
        <f t="shared" si="46"/>
        <v>8.748569740459293E-2</v>
      </c>
      <c r="E87" s="43">
        <f t="shared" si="46"/>
        <v>1.555627319235935E-2</v>
      </c>
      <c r="F87" s="43">
        <f t="shared" si="46"/>
        <v>3.4675930338902615E-2</v>
      </c>
      <c r="G87" s="43">
        <f t="shared" si="46"/>
        <v>-3.0264535710135675E-2</v>
      </c>
      <c r="H87" s="43">
        <f t="shared" si="46"/>
        <v>1.3954096715856172E-2</v>
      </c>
      <c r="I87" s="43">
        <f t="shared" si="46"/>
        <v>9.6797126950968981E-2</v>
      </c>
      <c r="J87" s="43">
        <f t="shared" si="46"/>
        <v>0</v>
      </c>
      <c r="K87" s="43">
        <f t="shared" si="46"/>
        <v>0</v>
      </c>
      <c r="L87" s="43">
        <f t="shared" si="46"/>
        <v>4.6061169423129329E-3</v>
      </c>
      <c r="M87" s="52">
        <f t="shared" si="32"/>
        <v>0.25769594762449777</v>
      </c>
      <c r="N87" s="53">
        <f t="shared" si="33"/>
        <v>21</v>
      </c>
      <c r="O87" s="2" t="s">
        <v>61</v>
      </c>
    </row>
    <row r="88" spans="1:15" ht="13">
      <c r="A88" s="73"/>
      <c r="B88" s="51" t="s">
        <v>62</v>
      </c>
      <c r="C88" s="43">
        <f t="shared" ref="C88:L88" si="47">C55*C$71</f>
        <v>8.0236056116172988E-2</v>
      </c>
      <c r="D88" s="43">
        <f t="shared" si="47"/>
        <v>9.0939055263621935E-2</v>
      </c>
      <c r="E88" s="43">
        <f t="shared" si="47"/>
        <v>6.1151887784244428E-2</v>
      </c>
      <c r="F88" s="43">
        <f t="shared" si="47"/>
        <v>9.4469234766346347E-2</v>
      </c>
      <c r="G88" s="43">
        <f t="shared" si="47"/>
        <v>-4.1182311584571522E-2</v>
      </c>
      <c r="H88" s="43">
        <f t="shared" si="47"/>
        <v>3.488524178964043E-3</v>
      </c>
      <c r="I88" s="43">
        <f t="shared" si="47"/>
        <v>3.0175908574247918E-2</v>
      </c>
      <c r="J88" s="43">
        <f t="shared" si="47"/>
        <v>6.9770483579280854E-2</v>
      </c>
      <c r="K88" s="43">
        <f t="shared" si="47"/>
        <v>4.2792563261958932E-2</v>
      </c>
      <c r="L88" s="43">
        <f t="shared" si="47"/>
        <v>5.9743592957893459E-5</v>
      </c>
      <c r="M88" s="52">
        <f t="shared" si="32"/>
        <v>0.43190114553322378</v>
      </c>
      <c r="N88" s="53">
        <f t="shared" si="33"/>
        <v>2</v>
      </c>
      <c r="O88" s="2" t="s">
        <v>62</v>
      </c>
    </row>
    <row r="89" spans="1:15" ht="13">
      <c r="A89" s="73"/>
      <c r="B89" s="51" t="s">
        <v>63</v>
      </c>
      <c r="C89" s="43">
        <f t="shared" ref="C89:L89" si="48">C56*C$71</f>
        <v>1.0465572536892129E-2</v>
      </c>
      <c r="D89" s="43">
        <f t="shared" si="48"/>
        <v>9.3312220429720594E-2</v>
      </c>
      <c r="E89" s="43">
        <f t="shared" si="48"/>
        <v>4.790245527734982E-2</v>
      </c>
      <c r="F89" s="43">
        <f t="shared" si="48"/>
        <v>0.10458595488534207</v>
      </c>
      <c r="G89" s="43">
        <f t="shared" si="48"/>
        <v>-4.2957459120537604E-2</v>
      </c>
      <c r="H89" s="43">
        <f t="shared" si="48"/>
        <v>0.10465572536892129</v>
      </c>
      <c r="I89" s="43">
        <f t="shared" si="48"/>
        <v>1.9776443570547158E-3</v>
      </c>
      <c r="J89" s="43">
        <f t="shared" si="48"/>
        <v>3.4885241789640427E-2</v>
      </c>
      <c r="K89" s="43">
        <f t="shared" si="48"/>
        <v>6.3956276614340795E-3</v>
      </c>
      <c r="L89" s="43">
        <f t="shared" si="48"/>
        <v>0</v>
      </c>
      <c r="M89" s="52">
        <f t="shared" si="32"/>
        <v>0.36122298318581753</v>
      </c>
      <c r="N89" s="53">
        <f t="shared" si="33"/>
        <v>11</v>
      </c>
      <c r="O89" s="2" t="s">
        <v>63</v>
      </c>
    </row>
    <row r="90" spans="1:15" ht="13">
      <c r="A90" s="73"/>
      <c r="B90" s="51" t="s">
        <v>64</v>
      </c>
      <c r="C90" s="43">
        <f t="shared" ref="C90:L90" si="49">C57*C$71</f>
        <v>4.8839338505496599E-2</v>
      </c>
      <c r="D90" s="43">
        <f t="shared" si="49"/>
        <v>9.0016701215401923E-2</v>
      </c>
      <c r="E90" s="43">
        <f t="shared" si="49"/>
        <v>6.5083288247617693E-2</v>
      </c>
      <c r="F90" s="43">
        <f t="shared" si="49"/>
        <v>8.8817825596424496E-2</v>
      </c>
      <c r="G90" s="43">
        <f t="shared" si="49"/>
        <v>-4.7153687396804339E-2</v>
      </c>
      <c r="H90" s="43">
        <f t="shared" si="49"/>
        <v>1.3954096715856172E-2</v>
      </c>
      <c r="I90" s="43">
        <f t="shared" si="49"/>
        <v>2.6687209969074928E-2</v>
      </c>
      <c r="J90" s="43">
        <f t="shared" si="49"/>
        <v>6.9770483579280854E-2</v>
      </c>
      <c r="K90" s="43">
        <f t="shared" si="49"/>
        <v>1.5582074666039392E-2</v>
      </c>
      <c r="L90" s="43">
        <f t="shared" si="49"/>
        <v>5.7983283657188203E-5</v>
      </c>
      <c r="M90" s="52">
        <f t="shared" si="32"/>
        <v>0.37165531438204485</v>
      </c>
      <c r="N90" s="53">
        <f t="shared" si="33"/>
        <v>9</v>
      </c>
      <c r="O90" s="2" t="s">
        <v>64</v>
      </c>
    </row>
    <row r="91" spans="1:15" ht="13">
      <c r="A91" s="73"/>
      <c r="B91" s="51" t="s">
        <v>65</v>
      </c>
      <c r="C91" s="43">
        <f t="shared" ref="C91:L91" si="50">C58*C$71</f>
        <v>0</v>
      </c>
      <c r="D91" s="43">
        <f t="shared" si="50"/>
        <v>0</v>
      </c>
      <c r="E91" s="43">
        <f t="shared" si="50"/>
        <v>1.7277070817022483E-2</v>
      </c>
      <c r="F91" s="43">
        <f t="shared" si="50"/>
        <v>9.9353168616895998E-2</v>
      </c>
      <c r="G91" s="43">
        <f t="shared" si="50"/>
        <v>-3.3486619110538463E-2</v>
      </c>
      <c r="H91" s="43">
        <f t="shared" si="50"/>
        <v>0</v>
      </c>
      <c r="I91" s="43">
        <f t="shared" si="50"/>
        <v>0</v>
      </c>
      <c r="J91" s="43">
        <f t="shared" si="50"/>
        <v>0.10465572536892129</v>
      </c>
      <c r="K91" s="43">
        <f t="shared" si="50"/>
        <v>2.7094204456620741E-2</v>
      </c>
      <c r="L91" s="43">
        <f t="shared" si="50"/>
        <v>0</v>
      </c>
      <c r="M91" s="52">
        <f t="shared" si="32"/>
        <v>0.21489355014892206</v>
      </c>
      <c r="N91" s="53">
        <f t="shared" si="33"/>
        <v>26</v>
      </c>
      <c r="O91" s="2" t="s">
        <v>65</v>
      </c>
    </row>
    <row r="92" spans="1:15" ht="13">
      <c r="A92" s="73"/>
      <c r="B92" s="51" t="s">
        <v>66</v>
      </c>
      <c r="C92" s="43">
        <f t="shared" ref="C92:L92" si="51">C59*C$71</f>
        <v>4.5350814326532561E-2</v>
      </c>
      <c r="D92" s="43">
        <f t="shared" si="51"/>
        <v>9.1597338632731728E-2</v>
      </c>
      <c r="E92" s="43">
        <f t="shared" si="51"/>
        <v>1.7708427075948087E-2</v>
      </c>
      <c r="F92" s="43">
        <f t="shared" si="51"/>
        <v>8.2817564008606404E-2</v>
      </c>
      <c r="G92" s="43">
        <f t="shared" si="51"/>
        <v>-3.9869954024429159E-2</v>
      </c>
      <c r="H92" s="43">
        <f t="shared" si="51"/>
        <v>3.488524178964043E-3</v>
      </c>
      <c r="I92" s="43">
        <f t="shared" si="51"/>
        <v>4.4145529222700481E-3</v>
      </c>
      <c r="J92" s="43">
        <f t="shared" si="51"/>
        <v>6.9770483579280854E-2</v>
      </c>
      <c r="K92" s="43">
        <f t="shared" si="51"/>
        <v>2.1047429213083065E-2</v>
      </c>
      <c r="L92" s="43">
        <f t="shared" si="51"/>
        <v>2.3152898910261983E-6</v>
      </c>
      <c r="M92" s="52">
        <f t="shared" si="32"/>
        <v>0.29632749520287865</v>
      </c>
      <c r="N92" s="53">
        <f t="shared" si="33"/>
        <v>18</v>
      </c>
      <c r="O92" s="2" t="s">
        <v>66</v>
      </c>
    </row>
    <row r="93" spans="1:15" ht="13">
      <c r="A93" s="73"/>
      <c r="B93" s="51" t="s">
        <v>67</v>
      </c>
      <c r="C93" s="43">
        <f t="shared" ref="C93:L93" si="52">C60*C$71</f>
        <v>2.4419669252748299E-2</v>
      </c>
      <c r="D93" s="43">
        <f t="shared" si="52"/>
        <v>8.6731462352366909E-2</v>
      </c>
      <c r="E93" s="43">
        <f t="shared" si="52"/>
        <v>4.9318803303625862E-2</v>
      </c>
      <c r="F93" s="43">
        <f t="shared" si="52"/>
        <v>6.9212319710646647E-2</v>
      </c>
      <c r="G93" s="43">
        <f t="shared" si="52"/>
        <v>-3.1530616210919703E-2</v>
      </c>
      <c r="H93" s="43">
        <f t="shared" si="52"/>
        <v>2.4419669252748299E-2</v>
      </c>
      <c r="I93" s="43">
        <f t="shared" si="52"/>
        <v>6.2326496259998442E-2</v>
      </c>
      <c r="J93" s="43">
        <f t="shared" si="52"/>
        <v>3.4885241789640427E-2</v>
      </c>
      <c r="K93" s="43">
        <f t="shared" si="52"/>
        <v>3.2559559003664403E-3</v>
      </c>
      <c r="L93" s="43">
        <f t="shared" si="52"/>
        <v>3.0891162430923005E-3</v>
      </c>
      <c r="M93" s="52">
        <f t="shared" si="32"/>
        <v>0.32612811785431389</v>
      </c>
      <c r="N93" s="53">
        <f t="shared" si="33"/>
        <v>15</v>
      </c>
      <c r="O93" s="2" t="s">
        <v>67</v>
      </c>
    </row>
    <row r="94" spans="1:15" ht="13">
      <c r="A94" s="73"/>
      <c r="B94" s="51" t="s">
        <v>68</v>
      </c>
      <c r="C94" s="43">
        <f t="shared" ref="C94:L94" si="53">C61*C$71</f>
        <v>1.7442620894820217E-2</v>
      </c>
      <c r="D94" s="43">
        <f t="shared" si="53"/>
        <v>8.9013432864442563E-2</v>
      </c>
      <c r="E94" s="43">
        <f t="shared" si="53"/>
        <v>5.0374135416608639E-3</v>
      </c>
      <c r="F94" s="43">
        <f t="shared" si="53"/>
        <v>8.3933891745874845E-2</v>
      </c>
      <c r="G94" s="43">
        <f t="shared" si="53"/>
        <v>-2.8888101175093748E-2</v>
      </c>
      <c r="H94" s="43">
        <f t="shared" si="53"/>
        <v>0</v>
      </c>
      <c r="I94" s="43">
        <f t="shared" si="53"/>
        <v>3.6090003614845663E-2</v>
      </c>
      <c r="J94" s="43">
        <f t="shared" si="53"/>
        <v>3.4885241789640427E-2</v>
      </c>
      <c r="K94" s="43">
        <f t="shared" si="53"/>
        <v>6.9770483579280926E-4</v>
      </c>
      <c r="L94" s="43">
        <f t="shared" si="53"/>
        <v>4.6668517122031747E-5</v>
      </c>
      <c r="M94" s="52">
        <f t="shared" si="32"/>
        <v>0.23825887662910566</v>
      </c>
      <c r="N94" s="53">
        <f t="shared" si="33"/>
        <v>25</v>
      </c>
      <c r="O94" s="2" t="s">
        <v>68</v>
      </c>
    </row>
    <row r="95" spans="1:15" ht="13">
      <c r="A95" s="73"/>
      <c r="B95" s="51" t="s">
        <v>69</v>
      </c>
      <c r="C95" s="43">
        <f t="shared" ref="C95:L95" si="54">C62*C$71</f>
        <v>2.0931145073784258E-2</v>
      </c>
      <c r="D95" s="43">
        <f t="shared" si="54"/>
        <v>8.7784253172388749E-2</v>
      </c>
      <c r="E95" s="43">
        <f t="shared" si="54"/>
        <v>4.3492678377249044E-2</v>
      </c>
      <c r="F95" s="43">
        <f t="shared" si="54"/>
        <v>7.6817302420788158E-2</v>
      </c>
      <c r="G95" s="43">
        <f t="shared" si="54"/>
        <v>-3.4363548676104021E-2</v>
      </c>
      <c r="H95" s="43">
        <f t="shared" si="54"/>
        <v>0</v>
      </c>
      <c r="I95" s="43">
        <f t="shared" si="54"/>
        <v>6.4103376050553773E-2</v>
      </c>
      <c r="J95" s="43">
        <f t="shared" si="54"/>
        <v>6.9770483579280854E-2</v>
      </c>
      <c r="K95" s="43">
        <f t="shared" si="54"/>
        <v>7.3259007758244912E-3</v>
      </c>
      <c r="L95" s="43">
        <f t="shared" si="54"/>
        <v>2.3804468013787994E-6</v>
      </c>
      <c r="M95" s="52">
        <f t="shared" si="32"/>
        <v>0.33586397122056671</v>
      </c>
      <c r="N95" s="53">
        <f t="shared" si="33"/>
        <v>13</v>
      </c>
      <c r="O95" s="2" t="s">
        <v>69</v>
      </c>
    </row>
    <row r="96" spans="1:15" ht="13">
      <c r="A96" s="73"/>
      <c r="B96" s="51" t="s">
        <v>70</v>
      </c>
      <c r="C96" s="43">
        <f t="shared" ref="C96:L96" si="55">C63*C$71</f>
        <v>5.5816386863424688E-2</v>
      </c>
      <c r="D96" s="43">
        <f t="shared" si="55"/>
        <v>8.5956860443233751E-2</v>
      </c>
      <c r="E96" s="43">
        <f t="shared" si="55"/>
        <v>7.0439476988949742E-2</v>
      </c>
      <c r="F96" s="43">
        <f t="shared" si="55"/>
        <v>2.2326554745369875E-2</v>
      </c>
      <c r="G96" s="43">
        <f t="shared" si="55"/>
        <v>-2.3659227279537343E-2</v>
      </c>
      <c r="H96" s="43">
        <f t="shared" si="55"/>
        <v>3.488524178964043E-3</v>
      </c>
      <c r="I96" s="43">
        <f t="shared" si="55"/>
        <v>0.12928400836757165</v>
      </c>
      <c r="J96" s="43">
        <f t="shared" si="55"/>
        <v>3.4885241789640427E-2</v>
      </c>
      <c r="K96" s="43">
        <f t="shared" si="55"/>
        <v>1.046557253689214E-3</v>
      </c>
      <c r="L96" s="43">
        <f t="shared" si="55"/>
        <v>3.9849824214290425E-3</v>
      </c>
      <c r="M96" s="52">
        <f t="shared" si="32"/>
        <v>0.38356936577273509</v>
      </c>
      <c r="N96" s="53">
        <f t="shared" si="33"/>
        <v>6</v>
      </c>
      <c r="O96" s="2" t="s">
        <v>70</v>
      </c>
    </row>
    <row r="97" spans="1:15" ht="13">
      <c r="A97" s="73"/>
      <c r="B97" s="51" t="s">
        <v>71</v>
      </c>
      <c r="C97" s="43">
        <f t="shared" ref="C97:L97" si="56">C64*C$71</f>
        <v>5.9304911042388733E-2</v>
      </c>
      <c r="D97" s="43">
        <f t="shared" si="56"/>
        <v>8.8857728208114564E-2</v>
      </c>
      <c r="E97" s="43">
        <f t="shared" si="56"/>
        <v>3.0557214732581231E-2</v>
      </c>
      <c r="F97" s="43">
        <f t="shared" si="56"/>
        <v>7.8491794026690972E-2</v>
      </c>
      <c r="G97" s="43">
        <f t="shared" si="56"/>
        <v>-4.1631410665851638E-2</v>
      </c>
      <c r="H97" s="43">
        <f t="shared" si="56"/>
        <v>6.9770483579280861E-3</v>
      </c>
      <c r="I97" s="43">
        <f t="shared" si="56"/>
        <v>6.524865853850767E-2</v>
      </c>
      <c r="J97" s="43">
        <f t="shared" si="56"/>
        <v>6.9770483579280854E-2</v>
      </c>
      <c r="K97" s="43">
        <f t="shared" si="56"/>
        <v>9.4190152832029205E-3</v>
      </c>
      <c r="L97" s="43">
        <f t="shared" si="56"/>
        <v>2.510010589385524E-6</v>
      </c>
      <c r="M97" s="52">
        <f t="shared" si="32"/>
        <v>0.36699795311343281</v>
      </c>
      <c r="N97" s="53">
        <f t="shared" si="33"/>
        <v>10</v>
      </c>
      <c r="O97" s="2" t="s">
        <v>71</v>
      </c>
    </row>
    <row r="98" spans="1:15" ht="13">
      <c r="A98" s="73"/>
      <c r="B98" s="51" t="s">
        <v>72</v>
      </c>
      <c r="C98" s="43">
        <f t="shared" ref="C98:L98" si="57">C65*C$71</f>
        <v>5.5816386863424688E-2</v>
      </c>
      <c r="D98" s="43">
        <f t="shared" si="57"/>
        <v>8.5782356265770146E-2</v>
      </c>
      <c r="E98" s="43">
        <f t="shared" si="57"/>
        <v>5.3010978919131521E-2</v>
      </c>
      <c r="F98" s="43">
        <f t="shared" si="57"/>
        <v>5.2537174135198456E-2</v>
      </c>
      <c r="G98" s="43">
        <f t="shared" si="57"/>
        <v>-1.6729046818353691E-2</v>
      </c>
      <c r="H98" s="43">
        <f t="shared" si="57"/>
        <v>4.1862290147568516E-2</v>
      </c>
      <c r="I98" s="43">
        <f t="shared" si="57"/>
        <v>8.4506532989851821E-2</v>
      </c>
      <c r="J98" s="43">
        <f t="shared" si="57"/>
        <v>0</v>
      </c>
      <c r="K98" s="43">
        <f t="shared" si="57"/>
        <v>4.4187972933544557E-3</v>
      </c>
      <c r="L98" s="43">
        <f t="shared" si="57"/>
        <v>4.440756901869853E-2</v>
      </c>
      <c r="M98" s="52">
        <f t="shared" si="32"/>
        <v>0.4056130388146445</v>
      </c>
      <c r="N98" s="53">
        <f t="shared" si="33"/>
        <v>5</v>
      </c>
      <c r="O98" s="2" t="s">
        <v>72</v>
      </c>
    </row>
    <row r="99" spans="1:15" ht="13">
      <c r="A99" s="74"/>
      <c r="B99" s="54" t="s">
        <v>73</v>
      </c>
      <c r="C99" s="46">
        <f t="shared" ref="C99:L99" si="58">C66*C$71</f>
        <v>2.4419669252748299E-2</v>
      </c>
      <c r="D99" s="46">
        <f t="shared" si="58"/>
        <v>9.0143226925223946E-2</v>
      </c>
      <c r="E99" s="46">
        <f t="shared" si="58"/>
        <v>7.1269636320168112E-2</v>
      </c>
      <c r="F99" s="46">
        <f t="shared" si="58"/>
        <v>9.2864513644022761E-2</v>
      </c>
      <c r="G99" s="46">
        <f t="shared" si="58"/>
        <v>-4.5282301058228037E-2</v>
      </c>
      <c r="H99" s="46">
        <f t="shared" si="58"/>
        <v>1.3954096715856172E-2</v>
      </c>
      <c r="I99" s="46">
        <f t="shared" si="58"/>
        <v>8.536575649513066E-2</v>
      </c>
      <c r="J99" s="46">
        <f t="shared" si="58"/>
        <v>6.9770483579280854E-2</v>
      </c>
      <c r="K99" s="46">
        <f t="shared" si="58"/>
        <v>6.8607642186292849E-3</v>
      </c>
      <c r="L99" s="46">
        <f t="shared" si="58"/>
        <v>2.653284277415577E-5</v>
      </c>
      <c r="M99" s="52">
        <f t="shared" si="32"/>
        <v>0.4093923789356062</v>
      </c>
      <c r="N99" s="55">
        <f t="shared" si="33"/>
        <v>4</v>
      </c>
      <c r="O99" s="2" t="s">
        <v>73</v>
      </c>
    </row>
  </sheetData>
  <mergeCells count="3">
    <mergeCell ref="A7:A32"/>
    <mergeCell ref="A41:A66"/>
    <mergeCell ref="A74:A99"/>
  </mergeCells>
  <conditionalFormatting sqref="N74:N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Legend  Sources</vt:lpstr>
      <vt:lpstr>All Metrics</vt:lpstr>
      <vt:lpstr>Solar Use Case</vt:lpstr>
      <vt:lpstr>Wind Use Case</vt:lpstr>
      <vt:lpstr>Mixed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Dawley, Abby (ahd5mtw)</cp:lastModifiedBy>
  <dcterms:created xsi:type="dcterms:W3CDTF">2024-04-29T23:21:10Z</dcterms:created>
  <dcterms:modified xsi:type="dcterms:W3CDTF">2024-04-29T23:21:10Z</dcterms:modified>
</cp:coreProperties>
</file>