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ckland/Documents/Research/Elephant_Butte/Paper drafts/Submission-Items/Data_Repo/EBRD/Field_Data/"/>
    </mc:Choice>
  </mc:AlternateContent>
  <xr:revisionPtr revIDLastSave="0" documentId="13_ncr:1_{9D4D5916-1BE0-2C44-BC48-33E1FFA92140}" xr6:coauthVersionLast="47" xr6:coauthVersionMax="47" xr10:uidLastSave="{00000000-0000-0000-0000-000000000000}"/>
  <bookViews>
    <workbookView xWindow="360" yWindow="2240" windowWidth="32660" windowHeight="17400" activeTab="7" xr2:uid="{BA70D5FC-4917-4640-80C2-D7E643BE99C8}"/>
  </bookViews>
  <sheets>
    <sheet name="AB-1-3" sheetId="1" r:id="rId1"/>
    <sheet name="AC-1-3" sheetId="2" r:id="rId2"/>
    <sheet name="AC-1-5" sheetId="3" r:id="rId3"/>
    <sheet name="AC-2-5" sheetId="4" r:id="rId4"/>
    <sheet name="AC-3-5" sheetId="5" r:id="rId5"/>
    <sheet name="AC-4-5" sheetId="6" r:id="rId6"/>
    <sheet name="MS-3-5" sheetId="7" r:id="rId7"/>
    <sheet name="Figure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7" l="1"/>
  <c r="B22" i="3"/>
  <c r="B19" i="6"/>
  <c r="B19" i="5"/>
  <c r="B19" i="4"/>
</calcChain>
</file>

<file path=xl/sharedStrings.xml><?xml version="1.0" encoding="utf-8"?>
<sst xmlns="http://schemas.openxmlformats.org/spreadsheetml/2006/main" count="121" uniqueCount="28">
  <si>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</si>
  <si>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</si>
  <si>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</si>
  <si>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</si>
  <si>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</si>
  <si>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</si>
  <si>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</si>
  <si>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</si>
  <si>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CC2125003_20220322_185134</t>
  </si>
  <si>
    <t>AB-1</t>
  </si>
  <si>
    <t>AC1</t>
  </si>
  <si>
    <t>CC2125003_20220322_193757</t>
  </si>
  <si>
    <t>Site</t>
  </si>
  <si>
    <t>Date Time (local)</t>
  </si>
  <si>
    <t>Start Lat</t>
  </si>
  <si>
    <t>Start Long</t>
  </si>
  <si>
    <t>Filename</t>
  </si>
  <si>
    <t>CC2125003_20220506_172301</t>
  </si>
  <si>
    <t>AC2</t>
  </si>
  <si>
    <t>CC2125003_20220506_180641</t>
  </si>
  <si>
    <t>AC3</t>
  </si>
  <si>
    <t>CC2125003_20220506_181339</t>
  </si>
  <si>
    <t>CC2125003_20220506_185444</t>
  </si>
  <si>
    <t>AC-4</t>
  </si>
  <si>
    <t>MS3</t>
  </si>
  <si>
    <t>CC2125003_20220507_162356</t>
  </si>
  <si>
    <t>SSC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</si>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</sst>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8F54"/>
      <color rgb="FF81C06D"/>
      <color rgb="FF6A9C5C"/>
      <color rgb="FFACFB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2000" b="1" i="0">
                <a:solidFill>
                  <a:srgbClr val="002060"/>
                </a:solidFill>
                <a:latin typeface="Helvetica" pitchFamily="2" charset="0"/>
              </a:rPr>
              <a:t>March 2022</a:t>
            </a:r>
          </a:p>
        </c:rich>
      </c:tx>
      <c:layout>
        <c:manualLayout>
          <c:xMode val="edge"/>
          <c:yMode val="edge"/>
          <c:x val="0.26557606822083279"/>
          <c:y val="2.73567791535552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236220472440945"/>
          <c:y val="9.1994960629921255E-2"/>
          <c:w val="0.6791444038245219"/>
          <c:h val="0.84642267716535435"/>
        </c:manualLayout>
      </c:layout>
      <c:scatterChart>
        <c:scatterStyle val="lineMarker"/>
        <c:varyColors val="0"/>
        <c:ser>
          <c:idx val="0"/>
          <c:order val="0"/>
          <c:tx>
            <c:v>AB-1-3</c:v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triangle"/>
            <c:size val="13"/>
            <c:spPr>
              <a:solidFill>
                <a:schemeClr val="accent5">
                  <a:lumMod val="40000"/>
                  <a:lumOff val="60000"/>
                </a:schemeClr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'AB-1-3'!$C$8:$C$10</c:f>
              <c:numCache>
                <c:formatCode>General</c:formatCode>
                <c:ptCount val="3"/>
                <c:pt idx="0">
                  <c:v>12.0534670025416</c:v>
                </c:pt>
                <c:pt idx="1">
                  <c:v>11.896795516420299</c:v>
                </c:pt>
                <c:pt idx="2">
                  <c:v>11.9943095247269</c:v>
                </c:pt>
              </c:numCache>
            </c:numRef>
          </c:xVal>
          <c:yVal>
            <c:numRef>
              <c:f>'AB-1-3'!$B$8:$B$10</c:f>
              <c:numCache>
                <c:formatCode>General</c:formatCode>
                <c:ptCount val="3"/>
                <c:pt idx="0">
                  <c:v>0.15322015696195801</c:v>
                </c:pt>
                <c:pt idx="1">
                  <c:v>0.45928028140466898</c:v>
                </c:pt>
                <c:pt idx="2">
                  <c:v>0.64446826456946904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D7-5241-A119-54161D31C67F}"/>
            </c:ext>
          </c:extLst>
        </c:ser>
        <c:ser>
          <c:idx val="1"/>
          <c:order val="1"/>
          <c:tx>
            <c:v>AC-1-3</c:v>
          </c:tx>
          <c:spPr>
            <a:ln>
              <a:solidFill>
                <a:srgbClr val="0070C0"/>
              </a:solidFill>
            </a:ln>
          </c:spPr>
          <c:marker>
            <c:symbol val="triangle"/>
            <c:size val="13"/>
            <c:spPr>
              <a:solidFill>
                <a:srgbClr val="0070C0"/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'AC-1-3'!$C$8:$C$16</c:f>
              <c:numCache>
                <c:formatCode>General</c:formatCode>
                <c:ptCount val="9"/>
                <c:pt idx="0">
                  <c:v>11.030145698697201</c:v>
                </c:pt>
                <c:pt idx="1">
                  <c:v>10.894516770942699</c:v>
                </c:pt>
                <c:pt idx="2">
                  <c:v>10.6907362302978</c:v>
                </c:pt>
                <c:pt idx="3">
                  <c:v>10.5466260597907</c:v>
                </c:pt>
                <c:pt idx="4">
                  <c:v>10.2304172826325</c:v>
                </c:pt>
                <c:pt idx="5">
                  <c:v>10.0454611919517</c:v>
                </c:pt>
                <c:pt idx="6">
                  <c:v>10.0201572416556</c:v>
                </c:pt>
                <c:pt idx="7">
                  <c:v>9.95814960853928</c:v>
                </c:pt>
                <c:pt idx="8">
                  <c:v>9.9475192991318906</c:v>
                </c:pt>
              </c:numCache>
            </c:numRef>
          </c:xVal>
          <c:yVal>
            <c:numRef>
              <c:f>'AC-1-3'!$B$8:$B$16</c:f>
              <c:numCache>
                <c:formatCode>General</c:formatCode>
                <c:ptCount val="9"/>
                <c:pt idx="0">
                  <c:v>0.15320485830577299</c:v>
                </c:pt>
                <c:pt idx="1">
                  <c:v>0.45923531760448499</c:v>
                </c:pt>
                <c:pt idx="2">
                  <c:v>0.76538574761413902</c:v>
                </c:pt>
                <c:pt idx="3">
                  <c:v>1.07153063489029</c:v>
                </c:pt>
                <c:pt idx="4">
                  <c:v>1.3776685882556099</c:v>
                </c:pt>
                <c:pt idx="5">
                  <c:v>1.6837991118083799</c:v>
                </c:pt>
                <c:pt idx="6">
                  <c:v>1.9899263518391701</c:v>
                </c:pt>
                <c:pt idx="7">
                  <c:v>2.2960520123045298</c:v>
                </c:pt>
                <c:pt idx="8">
                  <c:v>2.5038005579045399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D7-5241-A119-54161D31C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43152"/>
        <c:axId val="1467645152"/>
      </c:scatterChart>
      <c:valAx>
        <c:axId val="1467643152"/>
        <c:scaling>
          <c:orientation val="minMax"/>
          <c:max val="12.75"/>
          <c:min val="9.7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5152"/>
        <c:crossesAt val="3.5"/>
        <c:crossBetween val="midCat"/>
        <c:majorUnit val="1"/>
      </c:valAx>
      <c:valAx>
        <c:axId val="1467645152"/>
        <c:scaling>
          <c:orientation val="maxMin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315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44769614735658042"/>
          <c:y val="0.76983417322834646"/>
          <c:w val="0.36353592519685046"/>
          <c:h val="0.10816582677165354"/>
        </c:manualLayout>
      </c:layout>
      <c:overlay val="0"/>
      <c:spPr>
        <a:solidFill>
          <a:schemeClr val="bg1">
            <a:alpha val="76000"/>
          </a:schemeClr>
        </a:solidFill>
        <a:ln>
          <a:solidFill>
            <a:schemeClr val="bg1">
              <a:lumMod val="50000"/>
            </a:schemeClr>
          </a:solidFill>
        </a:ln>
      </c:spPr>
      <c:txPr>
        <a:bodyPr/>
        <a:lstStyle/>
        <a:p>
          <a:pPr>
            <a:defRPr sz="1400">
              <a:latin typeface="Helvetica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2000" b="1" i="0">
                <a:solidFill>
                  <a:schemeClr val="accent6"/>
                </a:solidFill>
                <a:latin typeface="Helvetica" pitchFamily="2" charset="0"/>
              </a:rPr>
              <a:t>May 2022</a:t>
            </a:r>
          </a:p>
        </c:rich>
      </c:tx>
      <c:layout>
        <c:manualLayout>
          <c:xMode val="edge"/>
          <c:yMode val="edge"/>
          <c:x val="0.32252683399587467"/>
          <c:y val="2.930894554677662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091687806806577"/>
          <c:y val="9.197469791304079E-2"/>
          <c:w val="0.69928178433762722"/>
          <c:h val="0.84527716771759487"/>
        </c:manualLayout>
      </c:layout>
      <c:scatterChart>
        <c:scatterStyle val="lineMarker"/>
        <c:varyColors val="0"/>
        <c:ser>
          <c:idx val="1"/>
          <c:order val="0"/>
          <c:tx>
            <c:v>AC-1-5</c:v>
          </c:tx>
          <c:spPr>
            <a:ln>
              <a:solidFill>
                <a:schemeClr val="accent6">
                  <a:lumMod val="50000"/>
                </a:schemeClr>
              </a:solidFill>
            </a:ln>
          </c:spPr>
          <c:marker>
            <c:symbol val="triangle"/>
            <c:size val="13"/>
            <c:spPr>
              <a:solidFill>
                <a:schemeClr val="accent6">
                  <a:lumMod val="50000"/>
                </a:schemeClr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'AC-1-5'!$C$8:$C$18</c:f>
              <c:numCache>
                <c:formatCode>General</c:formatCode>
                <c:ptCount val="11"/>
                <c:pt idx="0">
                  <c:v>20.106570747588201</c:v>
                </c:pt>
                <c:pt idx="1">
                  <c:v>19.3278529195684</c:v>
                </c:pt>
                <c:pt idx="2">
                  <c:v>19.024381447846601</c:v>
                </c:pt>
                <c:pt idx="3">
                  <c:v>18.7620668389334</c:v>
                </c:pt>
                <c:pt idx="4">
                  <c:v>18.426685949627998</c:v>
                </c:pt>
                <c:pt idx="5">
                  <c:v>18.091260562128401</c:v>
                </c:pt>
                <c:pt idx="6">
                  <c:v>17.904441208624199</c:v>
                </c:pt>
                <c:pt idx="7">
                  <c:v>17.7581794074421</c:v>
                </c:pt>
                <c:pt idx="8">
                  <c:v>17.387198267139201</c:v>
                </c:pt>
                <c:pt idx="9">
                  <c:v>17.166347230445901</c:v>
                </c:pt>
                <c:pt idx="10">
                  <c:v>17.209511785650001</c:v>
                </c:pt>
              </c:numCache>
            </c:numRef>
          </c:xVal>
          <c:yVal>
            <c:numRef>
              <c:f>'AC-1-5'!$B$8:$B$18</c:f>
              <c:numCache>
                <c:formatCode>General</c:formatCode>
                <c:ptCount val="11"/>
                <c:pt idx="0">
                  <c:v>0.153428458859693</c:v>
                </c:pt>
                <c:pt idx="1">
                  <c:v>0.45988305171002902</c:v>
                </c:pt>
                <c:pt idx="2">
                  <c:v>0.76643307941553895</c:v>
                </c:pt>
                <c:pt idx="3">
                  <c:v>1.0729688839915901</c:v>
                </c:pt>
                <c:pt idx="4">
                  <c:v>1.3794903200462101</c:v>
                </c:pt>
                <c:pt idx="5">
                  <c:v>1.6859958280357199</c:v>
                </c:pt>
                <c:pt idx="6">
                  <c:v>1.99248772187958</c:v>
                </c:pt>
                <c:pt idx="7">
                  <c:v>2.2989713501656301</c:v>
                </c:pt>
                <c:pt idx="8">
                  <c:v>2.6054419620207701</c:v>
                </c:pt>
                <c:pt idx="9">
                  <c:v>2.9118961492584599</c:v>
                </c:pt>
                <c:pt idx="10">
                  <c:v>3.2484075026088099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1-A746-B457-0AB048E769B1}"/>
            </c:ext>
          </c:extLst>
        </c:ser>
        <c:ser>
          <c:idx val="0"/>
          <c:order val="1"/>
          <c:tx>
            <c:v>AC-2-5</c:v>
          </c:tx>
          <c:spPr>
            <a:ln>
              <a:solidFill>
                <a:srgbClr val="5D8F54"/>
              </a:solidFill>
            </a:ln>
          </c:spPr>
          <c:marker>
            <c:symbol val="triangle"/>
            <c:size val="13"/>
            <c:spPr>
              <a:solidFill>
                <a:srgbClr val="5D8F54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'AC-2-5'!$C$8:$C$15</c:f>
              <c:numCache>
                <c:formatCode>General</c:formatCode>
                <c:ptCount val="8"/>
                <c:pt idx="0">
                  <c:v>18.688595491855999</c:v>
                </c:pt>
                <c:pt idx="1">
                  <c:v>18.056903331209</c:v>
                </c:pt>
                <c:pt idx="2">
                  <c:v>17.541008955069799</c:v>
                </c:pt>
                <c:pt idx="3">
                  <c:v>17.439597014874</c:v>
                </c:pt>
                <c:pt idx="4">
                  <c:v>17.444759024940499</c:v>
                </c:pt>
                <c:pt idx="5">
                  <c:v>17.4711060955728</c:v>
                </c:pt>
                <c:pt idx="6">
                  <c:v>17.438981380460302</c:v>
                </c:pt>
                <c:pt idx="7">
                  <c:v>17.5112427467527</c:v>
                </c:pt>
              </c:numCache>
            </c:numRef>
          </c:xVal>
          <c:yVal>
            <c:numRef>
              <c:f>'AC-2-5'!$B$8:$B$15</c:f>
              <c:numCache>
                <c:formatCode>General</c:formatCode>
                <c:ptCount val="8"/>
                <c:pt idx="0">
                  <c:v>0.15339423431093199</c:v>
                </c:pt>
                <c:pt idx="1">
                  <c:v>0.45978587894679701</c:v>
                </c:pt>
                <c:pt idx="2">
                  <c:v>0.76627106570706804</c:v>
                </c:pt>
                <c:pt idx="3">
                  <c:v>1.0727392319523199</c:v>
                </c:pt>
                <c:pt idx="4">
                  <c:v>1.37920460609613</c:v>
                </c:pt>
                <c:pt idx="5">
                  <c:v>1.6856704883090901</c:v>
                </c:pt>
                <c:pt idx="6">
                  <c:v>1.9921358134479099</c:v>
                </c:pt>
                <c:pt idx="7">
                  <c:v>2.3379325653105698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1-A746-B457-0AB048E769B1}"/>
            </c:ext>
          </c:extLst>
        </c:ser>
        <c:ser>
          <c:idx val="2"/>
          <c:order val="2"/>
          <c:tx>
            <c:v>AC-3-5</c:v>
          </c:tx>
          <c:spPr>
            <a:ln>
              <a:solidFill>
                <a:srgbClr val="81C06D"/>
              </a:solidFill>
            </a:ln>
          </c:spPr>
          <c:marker>
            <c:symbol val="triangle"/>
            <c:size val="13"/>
            <c:spPr>
              <a:solidFill>
                <a:srgbClr val="81C06D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'AC-3-5'!$C$8:$C$15</c:f>
              <c:numCache>
                <c:formatCode>General</c:formatCode>
                <c:ptCount val="8"/>
                <c:pt idx="0">
                  <c:v>19.129392439327798</c:v>
                </c:pt>
                <c:pt idx="1">
                  <c:v>18.720427584766501</c:v>
                </c:pt>
                <c:pt idx="2">
                  <c:v>18.142232890924301</c:v>
                </c:pt>
                <c:pt idx="3">
                  <c:v>17.8585818097513</c:v>
                </c:pt>
                <c:pt idx="4">
                  <c:v>17.767927028482799</c:v>
                </c:pt>
                <c:pt idx="5">
                  <c:v>17.7588229336354</c:v>
                </c:pt>
                <c:pt idx="6">
                  <c:v>17.7541616568686</c:v>
                </c:pt>
                <c:pt idx="7">
                  <c:v>17.807517419015401</c:v>
                </c:pt>
              </c:numCache>
            </c:numRef>
          </c:xVal>
          <c:yVal>
            <c:numRef>
              <c:f>'AC-3-5'!$B$8:$B$15</c:f>
              <c:numCache>
                <c:formatCode>General</c:formatCode>
                <c:ptCount val="8"/>
                <c:pt idx="0">
                  <c:v>0.15340752702284599</c:v>
                </c:pt>
                <c:pt idx="1">
                  <c:v>0.45983328902106801</c:v>
                </c:pt>
                <c:pt idx="2">
                  <c:v>0.76635543856393895</c:v>
                </c:pt>
                <c:pt idx="3">
                  <c:v>1.07285257940547</c:v>
                </c:pt>
                <c:pt idx="4">
                  <c:v>1.3793390193753401</c:v>
                </c:pt>
                <c:pt idx="5">
                  <c:v>1.6858223448928</c:v>
                </c:pt>
                <c:pt idx="6">
                  <c:v>1.9923047811287</c:v>
                </c:pt>
                <c:pt idx="7">
                  <c:v>2.3036390222380301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41-A746-B457-0AB048E769B1}"/>
            </c:ext>
          </c:extLst>
        </c:ser>
        <c:ser>
          <c:idx val="3"/>
          <c:order val="3"/>
          <c:tx>
            <c:v>AC-4-5</c:v>
          </c:tx>
          <c:spPr>
            <a:ln>
              <a:solidFill>
                <a:srgbClr val="ACFB89"/>
              </a:solidFill>
            </a:ln>
          </c:spPr>
          <c:marker>
            <c:symbol val="triangle"/>
            <c:size val="13"/>
            <c:spPr>
              <a:solidFill>
                <a:srgbClr val="ACFB89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'AC-4-5'!$C$8:$C$15</c:f>
              <c:numCache>
                <c:formatCode>General</c:formatCode>
                <c:ptCount val="8"/>
                <c:pt idx="0">
                  <c:v>18.7273305439372</c:v>
                </c:pt>
                <c:pt idx="1">
                  <c:v>18.6490309718696</c:v>
                </c:pt>
                <c:pt idx="2">
                  <c:v>18.562723590621701</c:v>
                </c:pt>
                <c:pt idx="3">
                  <c:v>18.4493249000333</c:v>
                </c:pt>
                <c:pt idx="4">
                  <c:v>18.308386739618999</c:v>
                </c:pt>
                <c:pt idx="5">
                  <c:v>18.336966695609298</c:v>
                </c:pt>
                <c:pt idx="6">
                  <c:v>18.220115302778702</c:v>
                </c:pt>
                <c:pt idx="7">
                  <c:v>18.1668395996093</c:v>
                </c:pt>
              </c:numCache>
            </c:numRef>
          </c:xVal>
          <c:yVal>
            <c:numRef>
              <c:f>'AC-4-5'!$B$8:$B$15</c:f>
              <c:numCache>
                <c:formatCode>General</c:formatCode>
                <c:ptCount val="8"/>
                <c:pt idx="0">
                  <c:v>0.15339596048295401</c:v>
                </c:pt>
                <c:pt idx="1">
                  <c:v>0.45980701906695198</c:v>
                </c:pt>
                <c:pt idx="2">
                  <c:v>0.76633921976582697</c:v>
                </c:pt>
                <c:pt idx="3">
                  <c:v>1.0728652779171599</c:v>
                </c:pt>
                <c:pt idx="4">
                  <c:v>1.3793836635713199</c:v>
                </c:pt>
                <c:pt idx="5">
                  <c:v>1.6858988371100601</c:v>
                </c:pt>
                <c:pt idx="6">
                  <c:v>1.9924115364717301</c:v>
                </c:pt>
                <c:pt idx="7">
                  <c:v>2.2020643121505898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41-A746-B457-0AB048E769B1}"/>
            </c:ext>
          </c:extLst>
        </c:ser>
        <c:ser>
          <c:idx val="4"/>
          <c:order val="4"/>
          <c:tx>
            <c:v>MS-3</c:v>
          </c:tx>
          <c:spPr>
            <a:ln>
              <a:solidFill>
                <a:schemeClr val="tx1"/>
              </a:solidFill>
            </a:ln>
          </c:spPr>
          <c:marker>
            <c:symbol val="triangle"/>
            <c:size val="13"/>
            <c:spPr>
              <a:solidFill>
                <a:schemeClr val="bg1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'MS-3-5'!$C$8:$C$13</c:f>
              <c:numCache>
                <c:formatCode>General</c:formatCode>
                <c:ptCount val="6"/>
                <c:pt idx="0">
                  <c:v>17.491955218089199</c:v>
                </c:pt>
                <c:pt idx="1">
                  <c:v>17.4961110405597</c:v>
                </c:pt>
                <c:pt idx="2">
                  <c:v>17.491922909351999</c:v>
                </c:pt>
                <c:pt idx="3">
                  <c:v>17.477600154584501</c:v>
                </c:pt>
                <c:pt idx="4">
                  <c:v>17.464490283267999</c:v>
                </c:pt>
                <c:pt idx="5">
                  <c:v>17.4650104695572</c:v>
                </c:pt>
              </c:numCache>
            </c:numRef>
          </c:xVal>
          <c:yVal>
            <c:numRef>
              <c:f>'MS-3-5'!$B$8:$B$13</c:f>
              <c:numCache>
                <c:formatCode>General</c:formatCode>
                <c:ptCount val="6"/>
                <c:pt idx="0">
                  <c:v>0.15336151058761499</c:v>
                </c:pt>
                <c:pt idx="1">
                  <c:v>0.45970544185843898</c:v>
                </c:pt>
                <c:pt idx="2">
                  <c:v>0.76617534308027002</c:v>
                </c:pt>
                <c:pt idx="3">
                  <c:v>1.07264436376867</c:v>
                </c:pt>
                <c:pt idx="4">
                  <c:v>1.37911222501116</c:v>
                </c:pt>
                <c:pt idx="5">
                  <c:v>1.6549077160872401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41-A746-B457-0AB048E76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43152"/>
        <c:axId val="1467645152"/>
      </c:scatterChart>
      <c:valAx>
        <c:axId val="1467643152"/>
        <c:scaling>
          <c:orientation val="minMax"/>
          <c:max val="20.25"/>
          <c:min val="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5152"/>
        <c:crossesAt val="3.5"/>
        <c:crossBetween val="midCat"/>
        <c:majorUnit val="1"/>
      </c:valAx>
      <c:valAx>
        <c:axId val="1467645152"/>
        <c:scaling>
          <c:orientation val="maxMin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noFill/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315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42442427437156127"/>
          <c:y val="0.67866834645669294"/>
          <c:w val="0.33943564062860343"/>
          <c:h val="0.22333165354330708"/>
        </c:manualLayout>
      </c:layout>
      <c:overlay val="0"/>
      <c:spPr>
        <a:solidFill>
          <a:schemeClr val="bg1">
            <a:alpha val="71000"/>
          </a:schemeClr>
        </a:solidFill>
        <a:ln>
          <a:solidFill>
            <a:schemeClr val="bg1">
              <a:lumMod val="50000"/>
            </a:schemeClr>
          </a:solidFill>
        </a:ln>
      </c:spPr>
      <c:txPr>
        <a:bodyPr/>
        <a:lstStyle/>
        <a:p>
          <a:pPr>
            <a:defRPr sz="1400">
              <a:latin typeface="Helvetica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2000" b="1" i="0">
                <a:solidFill>
                  <a:srgbClr val="002060"/>
                </a:solidFill>
                <a:latin typeface="Helvetica" pitchFamily="2" charset="0"/>
              </a:rPr>
              <a:t>March</a:t>
            </a:r>
            <a:r>
              <a:rPr lang="en-US" sz="2000" b="1" i="0" baseline="0">
                <a:solidFill>
                  <a:srgbClr val="002060"/>
                </a:solidFill>
                <a:latin typeface="Helvetica" pitchFamily="2" charset="0"/>
              </a:rPr>
              <a:t> 2022</a:t>
            </a:r>
            <a:endParaRPr lang="en-US" sz="2000" b="1" i="0">
              <a:solidFill>
                <a:srgbClr val="002060"/>
              </a:solidFill>
              <a:latin typeface="Helvetica" pitchFamily="2" charset="0"/>
            </a:endParaRPr>
          </a:p>
        </c:rich>
      </c:tx>
      <c:layout>
        <c:manualLayout>
          <c:xMode val="edge"/>
          <c:yMode val="edge"/>
          <c:x val="0.23916820336731737"/>
          <c:y val="3.136877206199095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018264833803006"/>
          <c:y val="9.3981838127666278E-2"/>
          <c:w val="0.6791444038245219"/>
          <c:h val="0.84443569719699374"/>
        </c:manualLayout>
      </c:layout>
      <c:scatterChart>
        <c:scatterStyle val="lineMarker"/>
        <c:varyColors val="0"/>
        <c:ser>
          <c:idx val="1"/>
          <c:order val="0"/>
          <c:tx>
            <c:v>AC-1-3</c:v>
          </c:tx>
          <c:spPr>
            <a:ln>
              <a:solidFill>
                <a:srgbClr val="0070C0"/>
              </a:solidFill>
              <a:prstDash val="sysDash"/>
            </a:ln>
          </c:spPr>
          <c:marker>
            <c:symbol val="triangle"/>
            <c:size val="13"/>
            <c:spPr>
              <a:solidFill>
                <a:srgbClr val="0070C0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'AC-1-3'!$A$19:$A$20</c:f>
              <c:numCache>
                <c:formatCode>General</c:formatCode>
                <c:ptCount val="2"/>
                <c:pt idx="0">
                  <c:v>0.08</c:v>
                </c:pt>
                <c:pt idx="1">
                  <c:v>0.16</c:v>
                </c:pt>
              </c:numCache>
            </c:numRef>
          </c:xVal>
          <c:yVal>
            <c:numRef>
              <c:f>'AC-1-3'!$B$19:$B$20</c:f>
              <c:numCache>
                <c:formatCode>General</c:formatCode>
                <c:ptCount val="2"/>
                <c:pt idx="0">
                  <c:v>0.5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7-3E48-B16D-456BE4A9026F}"/>
            </c:ext>
          </c:extLst>
        </c:ser>
        <c:ser>
          <c:idx val="0"/>
          <c:order val="1"/>
          <c:tx>
            <c:v>AB-1-3</c:v>
          </c:tx>
          <c:spPr>
            <a:ln>
              <a:solidFill>
                <a:schemeClr val="accent5">
                  <a:lumMod val="40000"/>
                  <a:lumOff val="60000"/>
                </a:schemeClr>
              </a:solidFill>
            </a:ln>
          </c:spPr>
          <c:marker>
            <c:symbol val="triangle"/>
            <c:size val="13"/>
            <c:spPr>
              <a:solidFill>
                <a:schemeClr val="accent5">
                  <a:lumMod val="40000"/>
                  <a:lumOff val="60000"/>
                </a:schemeClr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'AB-1-3'!$A$14</c:f>
              <c:numCache>
                <c:formatCode>General</c:formatCode>
                <c:ptCount val="1"/>
                <c:pt idx="0">
                  <c:v>0.03</c:v>
                </c:pt>
              </c:numCache>
            </c:numRef>
          </c:xVal>
          <c:yVal>
            <c:numRef>
              <c:f>'AB-1-3'!$B$14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7-3E48-B16D-456BE4A9026F}"/>
            </c:ext>
          </c:extLst>
        </c:ser>
        <c:ser>
          <c:idx val="2"/>
          <c:order val="2"/>
          <c:tx>
            <c:v>HPT</c:v>
          </c:tx>
          <c:spPr>
            <a:ln w="19050"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numRef>
              <c:f>'MS-3-5'!$D$16:$D$17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'MS-3-5'!$E$16:$E$17</c:f>
              <c:numCache>
                <c:formatCode>General</c:formatCode>
                <c:ptCount val="2"/>
                <c:pt idx="0">
                  <c:v>0</c:v>
                </c:pt>
                <c:pt idx="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9-1B49-AD5F-155DAD177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43152"/>
        <c:axId val="1467645152"/>
      </c:scatterChart>
      <c:valAx>
        <c:axId val="1467643152"/>
        <c:scaling>
          <c:orientation val="minMax"/>
          <c:max val="2.5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5152"/>
        <c:crossesAt val="3.5"/>
        <c:crossBetween val="midCat"/>
        <c:majorUnit val="1"/>
      </c:valAx>
      <c:valAx>
        <c:axId val="1467645152"/>
        <c:scaling>
          <c:orientation val="maxMin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noFill/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315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47946967930647111"/>
          <c:y val="0.77297255595517966"/>
          <c:w val="0.37696362081999762"/>
          <c:h val="0.1051120886301706"/>
        </c:manualLayout>
      </c:layout>
      <c:overlay val="0"/>
      <c:spPr>
        <a:solidFill>
          <a:schemeClr val="bg1">
            <a:alpha val="76000"/>
          </a:schemeClr>
        </a:solidFill>
        <a:ln>
          <a:solidFill>
            <a:schemeClr val="bg1">
              <a:lumMod val="50000"/>
            </a:schemeClr>
          </a:solidFill>
        </a:ln>
      </c:spPr>
      <c:txPr>
        <a:bodyPr/>
        <a:lstStyle/>
        <a:p>
          <a:pPr>
            <a:defRPr sz="1400">
              <a:latin typeface="Helvetica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2000" b="1" i="0">
                <a:solidFill>
                  <a:schemeClr val="accent6"/>
                </a:solidFill>
                <a:latin typeface="Helvetica" pitchFamily="2" charset="0"/>
              </a:rPr>
              <a:t>May 2022</a:t>
            </a:r>
          </a:p>
        </c:rich>
      </c:tx>
      <c:layout>
        <c:manualLayout>
          <c:xMode val="edge"/>
          <c:yMode val="edge"/>
          <c:x val="0.322763438594034"/>
          <c:y val="3.339851111759405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091687806806577"/>
          <c:y val="9.4000351345410071E-2"/>
          <c:w val="0.69928178433762722"/>
          <c:h val="0.84325137691761598"/>
        </c:manualLayout>
      </c:layout>
      <c:scatterChart>
        <c:scatterStyle val="lineMarker"/>
        <c:varyColors val="0"/>
        <c:ser>
          <c:idx val="1"/>
          <c:order val="0"/>
          <c:tx>
            <c:v>AC-1-5</c:v>
          </c:tx>
          <c:spPr>
            <a:ln>
              <a:solidFill>
                <a:schemeClr val="accent6">
                  <a:lumMod val="50000"/>
                </a:schemeClr>
              </a:solidFill>
              <a:prstDash val="sysDash"/>
            </a:ln>
          </c:spPr>
          <c:marker>
            <c:symbol val="triangle"/>
            <c:size val="13"/>
            <c:spPr>
              <a:solidFill>
                <a:schemeClr val="accent6">
                  <a:lumMod val="50000"/>
                </a:schemeClr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'AC-1-5'!$A$21:$A$22</c:f>
              <c:numCache>
                <c:formatCode>General</c:formatCode>
                <c:ptCount val="2"/>
                <c:pt idx="0">
                  <c:v>0.41</c:v>
                </c:pt>
                <c:pt idx="1">
                  <c:v>0.53</c:v>
                </c:pt>
              </c:numCache>
            </c:numRef>
          </c:xVal>
          <c:yVal>
            <c:numRef>
              <c:f>'AC-1-5'!$B$21:$B$22</c:f>
              <c:numCache>
                <c:formatCode>General</c:formatCode>
                <c:ptCount val="2"/>
                <c:pt idx="0">
                  <c:v>0.5</c:v>
                </c:pt>
                <c:pt idx="1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2-E041-974C-DEC890A00988}"/>
            </c:ext>
          </c:extLst>
        </c:ser>
        <c:ser>
          <c:idx val="0"/>
          <c:order val="1"/>
          <c:tx>
            <c:v>AC-2-5</c:v>
          </c:tx>
          <c:spPr>
            <a:ln>
              <a:solidFill>
                <a:srgbClr val="5D8F54"/>
              </a:solidFill>
              <a:prstDash val="sysDash"/>
            </a:ln>
          </c:spPr>
          <c:marker>
            <c:symbol val="triangle"/>
            <c:size val="13"/>
            <c:spPr>
              <a:solidFill>
                <a:srgbClr val="5D8F54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'AC-2-5'!$A$18:$A$19</c:f>
              <c:numCache>
                <c:formatCode>General</c:formatCode>
                <c:ptCount val="2"/>
                <c:pt idx="0">
                  <c:v>0.51</c:v>
                </c:pt>
                <c:pt idx="1">
                  <c:v>1.24</c:v>
                </c:pt>
              </c:numCache>
            </c:numRef>
          </c:xVal>
          <c:yVal>
            <c:numRef>
              <c:f>'AC-2-5'!$B$18:$B$19</c:f>
              <c:numCache>
                <c:formatCode>General</c:formatCode>
                <c:ptCount val="2"/>
                <c:pt idx="0">
                  <c:v>0.5</c:v>
                </c:pt>
                <c:pt idx="1">
                  <c:v>1.8399999999999999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82-E041-974C-DEC890A00988}"/>
            </c:ext>
          </c:extLst>
        </c:ser>
        <c:ser>
          <c:idx val="2"/>
          <c:order val="2"/>
          <c:tx>
            <c:v>AC-3-5</c:v>
          </c:tx>
          <c:spPr>
            <a:ln>
              <a:solidFill>
                <a:srgbClr val="81C06D"/>
              </a:solidFill>
              <a:prstDash val="sysDash"/>
            </a:ln>
          </c:spPr>
          <c:marker>
            <c:symbol val="triangle"/>
            <c:size val="13"/>
            <c:spPr>
              <a:solidFill>
                <a:srgbClr val="81C06D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'AC-3-5'!$A$18:$A$19</c:f>
              <c:numCache>
                <c:formatCode>General</c:formatCode>
                <c:ptCount val="2"/>
                <c:pt idx="0">
                  <c:v>0.55000000000000004</c:v>
                </c:pt>
                <c:pt idx="1">
                  <c:v>1.08</c:v>
                </c:pt>
              </c:numCache>
            </c:numRef>
          </c:xVal>
          <c:yVal>
            <c:numRef>
              <c:f>'AC-3-5'!$B$18:$B$19</c:f>
              <c:numCache>
                <c:formatCode>General</c:formatCode>
                <c:ptCount val="2"/>
                <c:pt idx="0">
                  <c:v>0.5</c:v>
                </c:pt>
                <c:pt idx="1">
                  <c:v>1.7999999999999998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82-E041-974C-DEC890A00988}"/>
            </c:ext>
          </c:extLst>
        </c:ser>
        <c:ser>
          <c:idx val="3"/>
          <c:order val="3"/>
          <c:tx>
            <c:v>AC-4-5</c:v>
          </c:tx>
          <c:spPr>
            <a:ln>
              <a:solidFill>
                <a:srgbClr val="ACFB89"/>
              </a:solidFill>
              <a:prstDash val="sysDash"/>
            </a:ln>
          </c:spPr>
          <c:marker>
            <c:symbol val="triangle"/>
            <c:size val="13"/>
            <c:spPr>
              <a:solidFill>
                <a:srgbClr val="ACFB89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'AC-4-5'!$A$18:$A$19</c:f>
              <c:numCache>
                <c:formatCode>General</c:formatCode>
                <c:ptCount val="2"/>
                <c:pt idx="0">
                  <c:v>0.88</c:v>
                </c:pt>
                <c:pt idx="1">
                  <c:v>1.54</c:v>
                </c:pt>
              </c:numCache>
            </c:numRef>
          </c:xVal>
          <c:yVal>
            <c:numRef>
              <c:f>'AC-4-5'!$B$18:$B$19</c:f>
              <c:numCache>
                <c:formatCode>General</c:formatCode>
                <c:ptCount val="2"/>
                <c:pt idx="0">
                  <c:v>0.5</c:v>
                </c:pt>
                <c:pt idx="1">
                  <c:v>1.7000000000000002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82-E041-974C-DEC890A00988}"/>
            </c:ext>
          </c:extLst>
        </c:ser>
        <c:ser>
          <c:idx val="4"/>
          <c:order val="4"/>
          <c:tx>
            <c:v>MS-3</c:v>
          </c:tx>
          <c:spPr>
            <a:ln>
              <a:noFill/>
            </a:ln>
          </c:spPr>
          <c:marker>
            <c:symbol val="triangle"/>
            <c:size val="13"/>
            <c:spPr>
              <a:solidFill>
                <a:schemeClr val="bg1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'MS-3-5'!$A$16</c:f>
              <c:numCache>
                <c:formatCode>General</c:formatCode>
                <c:ptCount val="1"/>
                <c:pt idx="0">
                  <c:v>2.2200000000000002</c:v>
                </c:pt>
              </c:numCache>
            </c:numRef>
          </c:xVal>
          <c:yVal>
            <c:numRef>
              <c:f>'MS-3-5'!$B$16</c:f>
              <c:numCache>
                <c:formatCode>General</c:formatCode>
                <c:ptCount val="1"/>
                <c:pt idx="0">
                  <c:v>1.0999999999999999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82-E041-974C-DEC890A00988}"/>
            </c:ext>
          </c:extLst>
        </c:ser>
        <c:ser>
          <c:idx val="5"/>
          <c:order val="5"/>
          <c:tx>
            <c:v>HPT</c:v>
          </c:tx>
          <c:spPr>
            <a:ln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numRef>
              <c:f>'MS-3-5'!$D$16:$D$17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'MS-3-5'!$E$16:$E$17</c:f>
              <c:numCache>
                <c:formatCode>General</c:formatCode>
                <c:ptCount val="2"/>
                <c:pt idx="0">
                  <c:v>0</c:v>
                </c:pt>
                <c:pt idx="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40-E042-92DE-00309B15E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643152"/>
        <c:axId val="1467645152"/>
      </c:scatterChart>
      <c:valAx>
        <c:axId val="1467643152"/>
        <c:scaling>
          <c:orientation val="minMax"/>
          <c:max val="2.5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5152"/>
        <c:crossesAt val="3.5"/>
        <c:crossBetween val="midCat"/>
        <c:majorUnit val="1"/>
      </c:valAx>
      <c:valAx>
        <c:axId val="1467645152"/>
        <c:scaling>
          <c:orientation val="maxMin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noFill/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46764315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52081554036191313"/>
          <c:y val="0.68007605474466015"/>
          <c:w val="0.36558551658200028"/>
          <c:h val="0.21876145124995389"/>
        </c:manualLayout>
      </c:layout>
      <c:overlay val="0"/>
      <c:spPr>
        <a:solidFill>
          <a:schemeClr val="bg1">
            <a:alpha val="71000"/>
          </a:schemeClr>
        </a:solidFill>
        <a:ln>
          <a:solidFill>
            <a:schemeClr val="bg1">
              <a:lumMod val="50000"/>
            </a:schemeClr>
          </a:solidFill>
        </a:ln>
      </c:spPr>
      <c:txPr>
        <a:bodyPr/>
        <a:lstStyle/>
        <a:p>
          <a:pPr>
            <a:defRPr sz="1400">
              <a:latin typeface="Helvetica" pitchFamily="2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63500</xdr:rowOff>
    </xdr:from>
    <xdr:to>
      <xdr:col>4</xdr:col>
      <xdr:colOff>114300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4A3AD-349D-1442-9E5E-9531FBC10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253448</xdr:colOff>
      <xdr:row>32</xdr:row>
      <xdr:rowOff>136387</xdr:rowOff>
    </xdr:from>
    <xdr:to>
      <xdr:col>3</xdr:col>
      <xdr:colOff>827708</xdr:colOff>
      <xdr:row>34</xdr:row>
      <xdr:rowOff>60187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E0ADC80-94F0-4640-8571-85E1B08EA890}"/>
            </a:ext>
          </a:extLst>
        </xdr:cNvPr>
        <xdr:cNvSpPr txBox="1"/>
      </xdr:nvSpPr>
      <xdr:spPr>
        <a:xfrm>
          <a:off x="1081709" y="6762474"/>
          <a:ext cx="2230782" cy="337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Helvetica" pitchFamily="2" charset="0"/>
            </a:rPr>
            <a:t>Temperature (℃)</a:t>
          </a:r>
        </a:p>
      </xdr:txBody>
    </xdr:sp>
    <xdr:clientData/>
  </xdr:twoCellAnchor>
  <xdr:twoCellAnchor>
    <xdr:from>
      <xdr:col>0</xdr:col>
      <xdr:colOff>279400</xdr:colOff>
      <xdr:row>12</xdr:row>
      <xdr:rowOff>107950</xdr:rowOff>
    </xdr:from>
    <xdr:to>
      <xdr:col>0</xdr:col>
      <xdr:colOff>609600</xdr:colOff>
      <xdr:row>19</xdr:row>
      <xdr:rowOff>69850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E6D994-8A68-0849-A2B0-EC41B0D81A64}"/>
            </a:ext>
          </a:extLst>
        </xdr:cNvPr>
        <xdr:cNvSpPr txBox="1"/>
      </xdr:nvSpPr>
      <xdr:spPr>
        <a:xfrm rot="16200000">
          <a:off x="-247650" y="3073400"/>
          <a:ext cx="13843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latin typeface="Helvetica" pitchFamily="2" charset="0"/>
            </a:rPr>
            <a:t>Depth (m)</a:t>
          </a:r>
        </a:p>
      </xdr:txBody>
    </xdr:sp>
    <xdr:clientData/>
  </xdr:twoCellAnchor>
  <xdr:twoCellAnchor>
    <xdr:from>
      <xdr:col>3</xdr:col>
      <xdr:colOff>535940</xdr:colOff>
      <xdr:row>1</xdr:row>
      <xdr:rowOff>60946</xdr:rowOff>
    </xdr:from>
    <xdr:to>
      <xdr:col>7</xdr:col>
      <xdr:colOff>269240</xdr:colOff>
      <xdr:row>34</xdr:row>
      <xdr:rowOff>74402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4B105F5C-3ED8-0156-E920-20404A7C7D2A}"/>
            </a:ext>
          </a:extLst>
        </xdr:cNvPr>
        <xdr:cNvGrpSpPr/>
      </xdr:nvGrpSpPr>
      <xdr:grpSpPr>
        <a:xfrm>
          <a:off x="3009098" y="261472"/>
          <a:ext cx="3030844" cy="6630825"/>
          <a:chOff x="3012440" y="264146"/>
          <a:chExt cx="3035300" cy="6719056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DE08A48D-4716-4A4C-9D59-4FCD7DF10145}"/>
              </a:ext>
            </a:extLst>
          </xdr:cNvPr>
          <xdr:cNvGraphicFramePr>
            <a:graphicFrameLocks/>
          </xdr:cNvGraphicFramePr>
        </xdr:nvGraphicFramePr>
        <xdr:xfrm>
          <a:off x="3012440" y="264146"/>
          <a:ext cx="3035300" cy="635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0B29DD1-97B0-0040-9C4A-2A202EAD55F4}"/>
              </a:ext>
            </a:extLst>
          </xdr:cNvPr>
          <xdr:cNvSpPr txBox="1"/>
        </xdr:nvSpPr>
        <xdr:spPr>
          <a:xfrm>
            <a:off x="3507935" y="6653002"/>
            <a:ext cx="2223783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latin typeface="Helvetica" pitchFamily="2" charset="0"/>
              </a:rPr>
              <a:t>Temperature (℃)</a:t>
            </a:r>
          </a:p>
        </xdr:txBody>
      </xdr:sp>
    </xdr:grpSp>
    <xdr:clientData/>
  </xdr:twoCellAnchor>
  <xdr:twoCellAnchor>
    <xdr:from>
      <xdr:col>6</xdr:col>
      <xdr:colOff>750398</xdr:colOff>
      <xdr:row>1</xdr:row>
      <xdr:rowOff>49546</xdr:rowOff>
    </xdr:from>
    <xdr:to>
      <xdr:col>10</xdr:col>
      <xdr:colOff>291630</xdr:colOff>
      <xdr:row>34</xdr:row>
      <xdr:rowOff>91643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B1B83ED-54C3-4638-C68A-CE857086BDD8}"/>
            </a:ext>
          </a:extLst>
        </xdr:cNvPr>
        <xdr:cNvGrpSpPr/>
      </xdr:nvGrpSpPr>
      <xdr:grpSpPr>
        <a:xfrm>
          <a:off x="5696714" y="250072"/>
          <a:ext cx="2838776" cy="6659466"/>
          <a:chOff x="5900954" y="247102"/>
          <a:chExt cx="2871455" cy="655997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FDB6FDF1-F243-A34A-8CD7-0BA4754D890D}"/>
              </a:ext>
            </a:extLst>
          </xdr:cNvPr>
          <xdr:cNvGraphicFramePr>
            <a:graphicFrameLocks/>
          </xdr:cNvGraphicFramePr>
        </xdr:nvGraphicFramePr>
        <xdr:xfrm>
          <a:off x="5900954" y="247102"/>
          <a:ext cx="2871455" cy="61750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6D74528C-5692-3A41-AB79-3581A7479182}"/>
              </a:ext>
            </a:extLst>
          </xdr:cNvPr>
          <xdr:cNvSpPr txBox="1"/>
        </xdr:nvSpPr>
        <xdr:spPr>
          <a:xfrm>
            <a:off x="6489276" y="6488161"/>
            <a:ext cx="2243666" cy="3189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latin typeface="Helvetica" pitchFamily="2" charset="0"/>
              </a:rPr>
              <a:t>SSC (kg/m</a:t>
            </a:r>
            <a:r>
              <a:rPr lang="en-US" sz="2000" baseline="30000">
                <a:latin typeface="Helvetica" pitchFamily="2" charset="0"/>
              </a:rPr>
              <a:t>3</a:t>
            </a:r>
            <a:r>
              <a:rPr lang="en-US" sz="2000">
                <a:latin typeface="Helvetica" pitchFamily="2" charset="0"/>
              </a:rPr>
              <a:t>)</a:t>
            </a:r>
          </a:p>
        </xdr:txBody>
      </xdr:sp>
    </xdr:grpSp>
    <xdr:clientData/>
  </xdr:twoCellAnchor>
  <xdr:twoCellAnchor>
    <xdr:from>
      <xdr:col>9</xdr:col>
      <xdr:colOff>661382</xdr:colOff>
      <xdr:row>1</xdr:row>
      <xdr:rowOff>41106</xdr:rowOff>
    </xdr:from>
    <xdr:to>
      <xdr:col>13</xdr:col>
      <xdr:colOff>390387</xdr:colOff>
      <xdr:row>34</xdr:row>
      <xdr:rowOff>90794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32437E29-E6AD-A212-E3A9-398D654101BA}"/>
            </a:ext>
          </a:extLst>
        </xdr:cNvPr>
        <xdr:cNvGrpSpPr/>
      </xdr:nvGrpSpPr>
      <xdr:grpSpPr>
        <a:xfrm>
          <a:off x="8080856" y="241632"/>
          <a:ext cx="3026549" cy="6667057"/>
          <a:chOff x="8408382" y="252774"/>
          <a:chExt cx="3059227" cy="6568293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D3AFEDFC-D1CA-9849-A7AF-981173808152}"/>
              </a:ext>
            </a:extLst>
          </xdr:cNvPr>
          <xdr:cNvGraphicFramePr>
            <a:graphicFrameLocks/>
          </xdr:cNvGraphicFramePr>
        </xdr:nvGraphicFramePr>
        <xdr:xfrm>
          <a:off x="8408382" y="252774"/>
          <a:ext cx="3059227" cy="617502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A7AC7E38-6C4D-094D-9042-88883010757F}"/>
              </a:ext>
            </a:extLst>
          </xdr:cNvPr>
          <xdr:cNvSpPr txBox="1"/>
        </xdr:nvSpPr>
        <xdr:spPr>
          <a:xfrm>
            <a:off x="9166967" y="6502156"/>
            <a:ext cx="2236610" cy="3189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latin typeface="Helvetica" pitchFamily="2" charset="0"/>
              </a:rPr>
              <a:t>SSC (kg/m</a:t>
            </a:r>
            <a:r>
              <a:rPr lang="en-US" sz="2000" baseline="30000">
                <a:latin typeface="Helvetica" pitchFamily="2" charset="0"/>
              </a:rPr>
              <a:t>3</a:t>
            </a:r>
            <a:r>
              <a:rPr lang="en-US" sz="2000">
                <a:latin typeface="Helvetica" pitchFamily="2" charset="0"/>
              </a:rPr>
              <a:t>)</a:t>
            </a:r>
          </a:p>
        </xdr:txBody>
      </xdr:sp>
    </xdr:grpSp>
    <xdr:clientData/>
  </xdr:twoCellAnchor>
  <xdr:oneCellAnchor>
    <xdr:from>
      <xdr:col>8</xdr:col>
      <xdr:colOff>621671</xdr:colOff>
      <xdr:row>4</xdr:row>
      <xdr:rowOff>29619</xdr:rowOff>
    </xdr:from>
    <xdr:ext cx="2071558" cy="49744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F19F374-B5E8-E8BB-9047-991AA19B5CBF}"/>
            </a:ext>
          </a:extLst>
        </xdr:cNvPr>
        <xdr:cNvSpPr txBox="1"/>
      </xdr:nvSpPr>
      <xdr:spPr>
        <a:xfrm>
          <a:off x="7268400" y="836722"/>
          <a:ext cx="2071558" cy="4974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91440" tIns="45720" rIns="45720" bIns="45720" rtlCol="0" anchor="ctr">
          <a:noAutofit/>
        </a:bodyPr>
        <a:lstStyle/>
        <a:p>
          <a:pPr algn="ctr"/>
          <a:r>
            <a:rPr lang="en-US" sz="1400" b="1">
              <a:solidFill>
                <a:srgbClr val="C00000"/>
              </a:solidFill>
              <a:latin typeface="Helvetica" pitchFamily="2" charset="0"/>
            </a:rPr>
            <a:t>Hyperpycnal threshold </a:t>
          </a:r>
        </a:p>
      </xdr:txBody>
    </xdr:sp>
    <xdr:clientData/>
  </xdr:oneCellAnchor>
  <xdr:twoCellAnchor>
    <xdr:from>
      <xdr:col>10</xdr:col>
      <xdr:colOff>617196</xdr:colOff>
      <xdr:row>6</xdr:row>
      <xdr:rowOff>11869</xdr:rowOff>
    </xdr:from>
    <xdr:to>
      <xdr:col>11</xdr:col>
      <xdr:colOff>333114</xdr:colOff>
      <xdr:row>6</xdr:row>
      <xdr:rowOff>187377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1841C6B-1DD7-25C1-124F-E9F8DE92F8EF}"/>
            </a:ext>
          </a:extLst>
        </xdr:cNvPr>
        <xdr:cNvCxnSpPr/>
      </xdr:nvCxnSpPr>
      <xdr:spPr>
        <a:xfrm>
          <a:off x="8925607" y="1222523"/>
          <a:ext cx="546759" cy="17550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426804</xdr:colOff>
      <xdr:row>6</xdr:row>
      <xdr:rowOff>27482</xdr:rowOff>
    </xdr:from>
    <xdr:to>
      <xdr:col>9</xdr:col>
      <xdr:colOff>225269</xdr:colOff>
      <xdr:row>7</xdr:row>
      <xdr:rowOff>20819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BFA0B45-0BFB-A347-BD12-110A6455BDE6}"/>
            </a:ext>
          </a:extLst>
        </xdr:cNvPr>
        <xdr:cNvCxnSpPr/>
      </xdr:nvCxnSpPr>
      <xdr:spPr>
        <a:xfrm flipH="1">
          <a:off x="7005820" y="1276662"/>
          <a:ext cx="620842" cy="2015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672911</xdr:colOff>
      <xdr:row>1</xdr:row>
      <xdr:rowOff>180076</xdr:rowOff>
    </xdr:from>
    <xdr:to>
      <xdr:col>1</xdr:col>
      <xdr:colOff>274851</xdr:colOff>
      <xdr:row>4</xdr:row>
      <xdr:rowOff>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88AF6A7-CF81-D8A4-902F-B0278BA2E022}"/>
            </a:ext>
          </a:extLst>
        </xdr:cNvPr>
        <xdr:cNvSpPr txBox="1"/>
      </xdr:nvSpPr>
      <xdr:spPr>
        <a:xfrm>
          <a:off x="672911" y="379106"/>
          <a:ext cx="426492" cy="417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ctr" anchorCtr="0"/>
        <a:lstStyle/>
        <a:p>
          <a:pPr algn="ctr"/>
          <a:r>
            <a:rPr lang="en-US" sz="2000" b="0">
              <a:latin typeface="Helvetica" pitchFamily="2" charset="0"/>
            </a:rPr>
            <a:t>(a)</a:t>
          </a:r>
        </a:p>
      </xdr:txBody>
    </xdr:sp>
    <xdr:clientData/>
  </xdr:twoCellAnchor>
  <xdr:twoCellAnchor>
    <xdr:from>
      <xdr:col>3</xdr:col>
      <xdr:colOff>588370</xdr:colOff>
      <xdr:row>1</xdr:row>
      <xdr:rowOff>180833</xdr:rowOff>
    </xdr:from>
    <xdr:to>
      <xdr:col>4</xdr:col>
      <xdr:colOff>190310</xdr:colOff>
      <xdr:row>4</xdr:row>
      <xdr:rowOff>759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5E7F5F9-1D6D-E04B-B9B4-39D466921E9D}"/>
            </a:ext>
          </a:extLst>
        </xdr:cNvPr>
        <xdr:cNvSpPr txBox="1"/>
      </xdr:nvSpPr>
      <xdr:spPr>
        <a:xfrm>
          <a:off x="3062027" y="379863"/>
          <a:ext cx="426492" cy="417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ctr" anchorCtr="0"/>
        <a:lstStyle/>
        <a:p>
          <a:pPr algn="ctr"/>
          <a:r>
            <a:rPr lang="en-US" sz="2000" b="0">
              <a:latin typeface="Helvetica" pitchFamily="2" charset="0"/>
            </a:rPr>
            <a:t>(b)</a:t>
          </a:r>
        </a:p>
      </xdr:txBody>
    </xdr:sp>
    <xdr:clientData/>
  </xdr:twoCellAnchor>
  <xdr:twoCellAnchor>
    <xdr:from>
      <xdr:col>6</xdr:col>
      <xdr:colOff>759726</xdr:colOff>
      <xdr:row>1</xdr:row>
      <xdr:rowOff>181591</xdr:rowOff>
    </xdr:from>
    <xdr:to>
      <xdr:col>7</xdr:col>
      <xdr:colOff>361665</xdr:colOff>
      <xdr:row>4</xdr:row>
      <xdr:rowOff>1517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55A0A05-9AE6-AB4E-B92A-5198C1930890}"/>
            </a:ext>
          </a:extLst>
        </xdr:cNvPr>
        <xdr:cNvSpPr txBox="1"/>
      </xdr:nvSpPr>
      <xdr:spPr>
        <a:xfrm>
          <a:off x="5707039" y="380621"/>
          <a:ext cx="426492" cy="417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ctr" anchorCtr="0"/>
        <a:lstStyle/>
        <a:p>
          <a:pPr algn="ctr"/>
          <a:r>
            <a:rPr lang="en-US" sz="2000" b="0">
              <a:latin typeface="Helvetica" pitchFamily="2" charset="0"/>
            </a:rPr>
            <a:t>(c)</a:t>
          </a:r>
        </a:p>
      </xdr:txBody>
    </xdr:sp>
    <xdr:clientData/>
  </xdr:twoCellAnchor>
  <xdr:twoCellAnchor>
    <xdr:from>
      <xdr:col>9</xdr:col>
      <xdr:colOff>694140</xdr:colOff>
      <xdr:row>1</xdr:row>
      <xdr:rowOff>182349</xdr:rowOff>
    </xdr:from>
    <xdr:to>
      <xdr:col>10</xdr:col>
      <xdr:colOff>296080</xdr:colOff>
      <xdr:row>4</xdr:row>
      <xdr:rowOff>2275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D9A487C-1A65-6540-B018-5E5A48387CE6}"/>
            </a:ext>
          </a:extLst>
        </xdr:cNvPr>
        <xdr:cNvSpPr txBox="1"/>
      </xdr:nvSpPr>
      <xdr:spPr>
        <a:xfrm>
          <a:off x="8115110" y="381379"/>
          <a:ext cx="426492" cy="417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ctr" anchorCtr="0"/>
        <a:lstStyle/>
        <a:p>
          <a:pPr algn="ctr"/>
          <a:r>
            <a:rPr lang="en-US" sz="2000" b="0">
              <a:latin typeface="Helvetica" pitchFamily="2" charset="0"/>
            </a:rPr>
            <a:t>(d)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22F7-1D99-904A-86E2-89E0301927CA}">
  <dimension ref="A1:H14"/>
  <sheetViews>
    <sheetView workbookViewId="0">
      <selection activeCell="B24" sqref="B24"/>
    </sheetView>
  </sheetViews>
  <sheetFormatPr baseColWidth="10" defaultRowHeight="16" x14ac:dyDescent="0.2"/>
  <cols>
    <col min="1" max="1" width="15" customWidth="1"/>
    <col min="2" max="2" width="17.5" customWidth="1"/>
  </cols>
  <sheetData>
    <row r="1" spans="1:8" x14ac:dyDescent="0.2">
      <c r="A1" t="s">
        <v>12</v>
      </c>
      <c r="B1" t="s">
        <v>9</v>
      </c>
    </row>
    <row r="2" spans="1:8" x14ac:dyDescent="0.2">
      <c r="A2" t="s">
        <v>13</v>
      </c>
      <c r="B2" s="1">
        <v>44642.535810185182</v>
      </c>
    </row>
    <row r="3" spans="1:8" x14ac:dyDescent="0.2">
      <c r="A3" t="s">
        <v>14</v>
      </c>
      <c r="B3">
        <v>33.290476900000002</v>
      </c>
    </row>
    <row r="4" spans="1:8" x14ac:dyDescent="0.2">
      <c r="A4" t="s">
        <v>15</v>
      </c>
      <c r="B4">
        <v>-107.1626978</v>
      </c>
    </row>
    <row r="5" spans="1:8" x14ac:dyDescent="0.2">
      <c r="A5" t="s">
        <v>16</v>
      </c>
      <c r="B5" t="s">
        <v>8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0.15</v>
      </c>
      <c r="B8">
        <v>0.15322015696195801</v>
      </c>
      <c r="C8">
        <v>12.0534670025416</v>
      </c>
      <c r="D8">
        <v>575.03639535818797</v>
      </c>
      <c r="E8">
        <v>775.95491309726003</v>
      </c>
      <c r="F8">
        <v>0.37604875772382301</v>
      </c>
      <c r="G8">
        <v>1455.6976369844399</v>
      </c>
      <c r="H8">
        <v>999.78839071210302</v>
      </c>
    </row>
    <row r="9" spans="1:8" x14ac:dyDescent="0.2">
      <c r="A9">
        <v>0.44999999999999901</v>
      </c>
      <c r="B9">
        <v>0.45928028140466898</v>
      </c>
      <c r="C9">
        <v>11.896795516420299</v>
      </c>
      <c r="D9">
        <v>571.19294067464</v>
      </c>
      <c r="E9">
        <v>774.04139394766605</v>
      </c>
      <c r="F9">
        <v>0.37495980755265101</v>
      </c>
      <c r="G9">
        <v>1455.1094195440701</v>
      </c>
      <c r="H9">
        <v>999.80694231217103</v>
      </c>
    </row>
    <row r="10" spans="1:8" x14ac:dyDescent="0.2">
      <c r="A10">
        <v>0.631447203805514</v>
      </c>
      <c r="B10">
        <v>0.64446826456946904</v>
      </c>
      <c r="C10">
        <v>11.9943095247269</v>
      </c>
      <c r="D10">
        <v>569.68987321142095</v>
      </c>
      <c r="E10">
        <v>769.96959874415495</v>
      </c>
      <c r="F10">
        <v>0.37299479241401201</v>
      </c>
      <c r="G10">
        <v>1455.4784684054</v>
      </c>
      <c r="H10">
        <v>999.795108919271</v>
      </c>
    </row>
    <row r="13" spans="1:8" x14ac:dyDescent="0.2">
      <c r="A13" t="s">
        <v>26</v>
      </c>
      <c r="B13" t="s">
        <v>27</v>
      </c>
    </row>
    <row r="14" spans="1:8" x14ac:dyDescent="0.2">
      <c r="A14">
        <v>0.03</v>
      </c>
      <c r="B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E880-C4CC-A64D-B129-A839C6F1689F}">
  <dimension ref="A1:H20"/>
  <sheetViews>
    <sheetView workbookViewId="0">
      <selection activeCell="E23" sqref="E23"/>
    </sheetView>
  </sheetViews>
  <sheetFormatPr baseColWidth="10" defaultRowHeight="16" x14ac:dyDescent="0.2"/>
  <cols>
    <col min="1" max="1" width="14.83203125" customWidth="1"/>
    <col min="2" max="2" width="14.5" customWidth="1"/>
  </cols>
  <sheetData>
    <row r="1" spans="1:8" x14ac:dyDescent="0.2">
      <c r="A1" t="s">
        <v>12</v>
      </c>
      <c r="B1" t="s">
        <v>10</v>
      </c>
    </row>
    <row r="2" spans="1:8" x14ac:dyDescent="0.2">
      <c r="A2" t="s">
        <v>13</v>
      </c>
      <c r="B2" s="1">
        <v>44642.568020833336</v>
      </c>
    </row>
    <row r="3" spans="1:8" x14ac:dyDescent="0.2">
      <c r="A3" t="s">
        <v>14</v>
      </c>
      <c r="B3">
        <v>33.284662300000001</v>
      </c>
    </row>
    <row r="4" spans="1:8" x14ac:dyDescent="0.2">
      <c r="A4" t="s">
        <v>15</v>
      </c>
      <c r="B4">
        <v>-107.1625875</v>
      </c>
    </row>
    <row r="5" spans="1:8" x14ac:dyDescent="0.2">
      <c r="A5" t="s">
        <v>16</v>
      </c>
      <c r="B5" t="s">
        <v>11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0.15</v>
      </c>
      <c r="B8">
        <v>0.15320485830577299</v>
      </c>
      <c r="C8">
        <v>11.030145698697201</v>
      </c>
      <c r="D8">
        <v>538.50012207031205</v>
      </c>
      <c r="E8">
        <v>747.29106922510005</v>
      </c>
      <c r="F8">
        <v>0.36081623370925198</v>
      </c>
      <c r="G8">
        <v>1451.7717822709701</v>
      </c>
      <c r="H8">
        <v>999.88825139461096</v>
      </c>
    </row>
    <row r="9" spans="1:8" x14ac:dyDescent="0.2">
      <c r="A9">
        <v>0.44999999999999901</v>
      </c>
      <c r="B9">
        <v>0.45923531760448499</v>
      </c>
      <c r="C9">
        <v>10.894516770942699</v>
      </c>
      <c r="D9">
        <v>537.18619847455602</v>
      </c>
      <c r="E9">
        <v>748.284482979053</v>
      </c>
      <c r="F9">
        <v>0.36118813708847097</v>
      </c>
      <c r="G9">
        <v>1451.25170537695</v>
      </c>
      <c r="H9">
        <v>999.90376927200998</v>
      </c>
    </row>
    <row r="10" spans="1:8" x14ac:dyDescent="0.2">
      <c r="A10">
        <v>0.749999999999999</v>
      </c>
      <c r="B10">
        <v>0.76538574761413902</v>
      </c>
      <c r="C10">
        <v>10.6907362302978</v>
      </c>
      <c r="D10">
        <v>534.35261121236897</v>
      </c>
      <c r="E10">
        <v>748.58726332290803</v>
      </c>
      <c r="F10">
        <v>0.36114820495794198</v>
      </c>
      <c r="G10">
        <v>1450.4637974263901</v>
      </c>
      <c r="H10">
        <v>999.92545057085101</v>
      </c>
    </row>
    <row r="11" spans="1:8" x14ac:dyDescent="0.2">
      <c r="A11">
        <v>1.05</v>
      </c>
      <c r="B11">
        <v>1.07153063489029</v>
      </c>
      <c r="C11">
        <v>10.5466260597907</v>
      </c>
      <c r="D11">
        <v>531.41265154666996</v>
      </c>
      <c r="E11">
        <v>747.48676661015998</v>
      </c>
      <c r="F11">
        <v>0.36045938208799699</v>
      </c>
      <c r="G11">
        <v>1449.90475723497</v>
      </c>
      <c r="H11">
        <v>999.94035657447796</v>
      </c>
    </row>
    <row r="12" spans="1:8" x14ac:dyDescent="0.2">
      <c r="A12">
        <v>1.35</v>
      </c>
      <c r="B12">
        <v>1.3776685882556099</v>
      </c>
      <c r="C12">
        <v>10.2304172826325</v>
      </c>
      <c r="D12">
        <v>526.29854125042698</v>
      </c>
      <c r="E12">
        <v>746.93770588671896</v>
      </c>
      <c r="F12">
        <v>0.359873060284914</v>
      </c>
      <c r="G12">
        <v>1448.6664502214901</v>
      </c>
      <c r="H12">
        <v>999.97112778370797</v>
      </c>
    </row>
    <row r="13" spans="1:8" x14ac:dyDescent="0.2">
      <c r="A13">
        <v>1.65</v>
      </c>
      <c r="B13">
        <v>1.6837991118083799</v>
      </c>
      <c r="C13">
        <v>10.0454611919517</v>
      </c>
      <c r="D13">
        <v>523.61710230091796</v>
      </c>
      <c r="E13">
        <v>747.05408987622002</v>
      </c>
      <c r="F13">
        <v>0.35974176240223599</v>
      </c>
      <c r="G13">
        <v>1447.93988030273</v>
      </c>
      <c r="H13">
        <v>999.989274916922</v>
      </c>
    </row>
    <row r="14" spans="1:8" x14ac:dyDescent="0.2">
      <c r="A14">
        <v>1.95</v>
      </c>
      <c r="B14">
        <v>1.9899263518391701</v>
      </c>
      <c r="C14">
        <v>10.0201572416556</v>
      </c>
      <c r="D14">
        <v>523.254022950587</v>
      </c>
      <c r="E14">
        <v>747.07549046665702</v>
      </c>
      <c r="F14">
        <v>0.35972473412476402</v>
      </c>
      <c r="G14">
        <v>1447.8443568397099</v>
      </c>
      <c r="H14">
        <v>999.99295992472196</v>
      </c>
    </row>
    <row r="15" spans="1:8" x14ac:dyDescent="0.2">
      <c r="A15">
        <v>2.25</v>
      </c>
      <c r="B15">
        <v>2.2960520123045298</v>
      </c>
      <c r="C15">
        <v>9.95814960853928</v>
      </c>
      <c r="D15">
        <v>522.53733910873802</v>
      </c>
      <c r="E15">
        <v>747.37556901623998</v>
      </c>
      <c r="F15">
        <v>0.35980858362949802</v>
      </c>
      <c r="G15">
        <v>1447.60321273506</v>
      </c>
      <c r="H15">
        <v>999.999975309099</v>
      </c>
    </row>
    <row r="16" spans="1:8" x14ac:dyDescent="0.2">
      <c r="A16">
        <v>2.4535923318548498</v>
      </c>
      <c r="B16">
        <v>2.5038005579045399</v>
      </c>
      <c r="C16">
        <v>9.9475192991318906</v>
      </c>
      <c r="D16">
        <v>522.68664948018602</v>
      </c>
      <c r="E16">
        <v>747.81652598324695</v>
      </c>
      <c r="F16">
        <v>0.360016385567137</v>
      </c>
      <c r="G16">
        <v>1447.56450790744</v>
      </c>
      <c r="H16">
        <v>1000.00205205893</v>
      </c>
    </row>
    <row r="18" spans="1:2" x14ac:dyDescent="0.2">
      <c r="A18" t="s">
        <v>26</v>
      </c>
      <c r="B18" t="s">
        <v>27</v>
      </c>
    </row>
    <row r="19" spans="1:2" x14ac:dyDescent="0.2">
      <c r="A19">
        <v>0.08</v>
      </c>
      <c r="B19">
        <v>0.5</v>
      </c>
    </row>
    <row r="20" spans="1:2" x14ac:dyDescent="0.2">
      <c r="A20">
        <v>0.16</v>
      </c>
      <c r="B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B8DA-2A71-E949-8E8E-7758C2C5C365}">
  <dimension ref="A1:H22"/>
  <sheetViews>
    <sheetView workbookViewId="0">
      <selection activeCell="G35" sqref="G35"/>
    </sheetView>
  </sheetViews>
  <sheetFormatPr baseColWidth="10" defaultRowHeight="16" x14ac:dyDescent="0.2"/>
  <cols>
    <col min="1" max="1" width="15" customWidth="1"/>
    <col min="2" max="2" width="17.6640625" customWidth="1"/>
  </cols>
  <sheetData>
    <row r="1" spans="1:8" x14ac:dyDescent="0.2">
      <c r="A1" t="s">
        <v>12</v>
      </c>
      <c r="B1" t="s">
        <v>10</v>
      </c>
    </row>
    <row r="2" spans="1:8" x14ac:dyDescent="0.2">
      <c r="A2" t="s">
        <v>13</v>
      </c>
      <c r="B2" s="1">
        <v>44687.474317129629</v>
      </c>
    </row>
    <row r="3" spans="1:8" x14ac:dyDescent="0.2">
      <c r="A3" t="s">
        <v>14</v>
      </c>
      <c r="B3">
        <v>33.284737200000002</v>
      </c>
    </row>
    <row r="4" spans="1:8" x14ac:dyDescent="0.2">
      <c r="A4" t="s">
        <v>15</v>
      </c>
      <c r="B4">
        <v>-107.1624466</v>
      </c>
    </row>
    <row r="5" spans="1:8" x14ac:dyDescent="0.2">
      <c r="A5" t="s">
        <v>16</v>
      </c>
      <c r="B5" t="s">
        <v>17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0.15</v>
      </c>
      <c r="B8">
        <v>0.153428458859693</v>
      </c>
      <c r="C8">
        <v>20.106570747588201</v>
      </c>
      <c r="D8">
        <v>600.42111425582698</v>
      </c>
      <c r="E8">
        <v>665.55837021586296</v>
      </c>
      <c r="F8">
        <v>0.32390715736520198</v>
      </c>
      <c r="G8">
        <v>1483.06439689698</v>
      </c>
      <c r="H8">
        <v>998.43276006313999</v>
      </c>
    </row>
    <row r="9" spans="1:8" x14ac:dyDescent="0.2">
      <c r="A9">
        <v>0.44999999999999901</v>
      </c>
      <c r="B9">
        <v>0.45988305171002902</v>
      </c>
      <c r="C9">
        <v>19.3278529195684</v>
      </c>
      <c r="D9">
        <v>571.11941759963804</v>
      </c>
      <c r="E9">
        <v>644.19927876488396</v>
      </c>
      <c r="F9">
        <v>0.31311256696721701</v>
      </c>
      <c r="G9">
        <v>1480.64970305469</v>
      </c>
      <c r="H9">
        <v>998.58465638181201</v>
      </c>
    </row>
    <row r="10" spans="1:8" x14ac:dyDescent="0.2">
      <c r="A10">
        <v>0.749999999999999</v>
      </c>
      <c r="B10">
        <v>0.76643307941553895</v>
      </c>
      <c r="C10">
        <v>19.024381447846601</v>
      </c>
      <c r="D10">
        <v>539.97017906863096</v>
      </c>
      <c r="E10">
        <v>613.26265277378695</v>
      </c>
      <c r="F10">
        <v>0.29761832955592399</v>
      </c>
      <c r="G10">
        <v>1479.68477132103</v>
      </c>
      <c r="H10">
        <v>998.63430015407403</v>
      </c>
    </row>
    <row r="11" spans="1:8" x14ac:dyDescent="0.2">
      <c r="A11">
        <v>1.05</v>
      </c>
      <c r="B11">
        <v>1.0729688839915901</v>
      </c>
      <c r="C11">
        <v>18.7620668389334</v>
      </c>
      <c r="D11">
        <v>515.85338717360196</v>
      </c>
      <c r="E11">
        <v>589.38416811093805</v>
      </c>
      <c r="F11">
        <v>0.28567888759378002</v>
      </c>
      <c r="G11">
        <v>1478.84676824029</v>
      </c>
      <c r="H11">
        <v>998.67770618808697</v>
      </c>
    </row>
    <row r="12" spans="1:8" x14ac:dyDescent="0.2">
      <c r="A12">
        <v>1.35</v>
      </c>
      <c r="B12">
        <v>1.3794903200462101</v>
      </c>
      <c r="C12">
        <v>18.426685949627998</v>
      </c>
      <c r="D12">
        <v>477.52402492686099</v>
      </c>
      <c r="E12">
        <v>549.80481987591202</v>
      </c>
      <c r="F12">
        <v>0.26596007164366398</v>
      </c>
      <c r="G12">
        <v>1477.76018531297</v>
      </c>
      <c r="H12">
        <v>998.72830665765696</v>
      </c>
    </row>
    <row r="13" spans="1:8" x14ac:dyDescent="0.2">
      <c r="A13">
        <v>1.65</v>
      </c>
      <c r="B13">
        <v>1.6859958280357199</v>
      </c>
      <c r="C13">
        <v>18.091260562128401</v>
      </c>
      <c r="D13">
        <v>449.173325492034</v>
      </c>
      <c r="E13">
        <v>521.18842618263795</v>
      </c>
      <c r="F13">
        <v>0.251725990861633</v>
      </c>
      <c r="G13">
        <v>1476.6702448497199</v>
      </c>
      <c r="H13">
        <v>998.78188486816703</v>
      </c>
    </row>
    <row r="14" spans="1:8" x14ac:dyDescent="0.2">
      <c r="A14">
        <v>1.95</v>
      </c>
      <c r="B14">
        <v>1.99248772187958</v>
      </c>
      <c r="C14">
        <v>17.904441208624199</v>
      </c>
      <c r="D14">
        <v>446.21874011470697</v>
      </c>
      <c r="E14">
        <v>520.01462732605501</v>
      </c>
      <c r="F14">
        <v>0.25110318127013198</v>
      </c>
      <c r="G14">
        <v>1476.06978813008</v>
      </c>
      <c r="H14">
        <v>998.817413879931</v>
      </c>
    </row>
    <row r="15" spans="1:8" x14ac:dyDescent="0.2">
      <c r="A15">
        <v>2.25</v>
      </c>
      <c r="B15">
        <v>2.2989713501656301</v>
      </c>
      <c r="C15">
        <v>17.7581794074421</v>
      </c>
      <c r="D15">
        <v>423.34155121280702</v>
      </c>
      <c r="E15">
        <v>495.041600320246</v>
      </c>
      <c r="F15">
        <v>0.238744824076629</v>
      </c>
      <c r="G15">
        <v>1475.5846408457301</v>
      </c>
      <c r="H15">
        <v>998.83613786369995</v>
      </c>
    </row>
    <row r="16" spans="1:8" x14ac:dyDescent="0.2">
      <c r="A16">
        <v>2.5499999999999998</v>
      </c>
      <c r="B16">
        <v>2.6054419620207701</v>
      </c>
      <c r="C16">
        <v>17.387198267139201</v>
      </c>
      <c r="D16">
        <v>415.580982811897</v>
      </c>
      <c r="E16">
        <v>490.21992464889701</v>
      </c>
      <c r="F16">
        <v>0.23627826777875799</v>
      </c>
      <c r="G16">
        <v>1474.3723673013601</v>
      </c>
      <c r="H16">
        <v>998.90264047023595</v>
      </c>
    </row>
    <row r="17" spans="1:8" x14ac:dyDescent="0.2">
      <c r="A17">
        <v>2.85</v>
      </c>
      <c r="B17">
        <v>2.9118961492584599</v>
      </c>
      <c r="C17">
        <v>17.166347230445901</v>
      </c>
      <c r="D17">
        <v>414.37686567830201</v>
      </c>
      <c r="E17">
        <v>491.359689533535</v>
      </c>
      <c r="F17">
        <v>0.23678206046066799</v>
      </c>
      <c r="G17">
        <v>1473.64935913353</v>
      </c>
      <c r="H17">
        <v>998.94358675263095</v>
      </c>
    </row>
    <row r="18" spans="1:8" x14ac:dyDescent="0.2">
      <c r="A18">
        <v>3.1794297988402</v>
      </c>
      <c r="B18">
        <v>3.2484075026088099</v>
      </c>
      <c r="C18">
        <v>17.209511785650001</v>
      </c>
      <c r="D18">
        <v>414.51962014897299</v>
      </c>
      <c r="E18">
        <v>491.02631446438198</v>
      </c>
      <c r="F18">
        <v>0.23662817300717401</v>
      </c>
      <c r="G18">
        <v>1473.79728529559</v>
      </c>
      <c r="H18">
        <v>998.93737882912205</v>
      </c>
    </row>
    <row r="20" spans="1:8" x14ac:dyDescent="0.2">
      <c r="A20" s="2" t="s">
        <v>26</v>
      </c>
      <c r="B20" s="3" t="s">
        <v>27</v>
      </c>
    </row>
    <row r="21" spans="1:8" x14ac:dyDescent="0.2">
      <c r="A21" s="4">
        <v>0.41</v>
      </c>
      <c r="B21" s="5">
        <v>0.5</v>
      </c>
    </row>
    <row r="22" spans="1:8" x14ac:dyDescent="0.2">
      <c r="A22" s="6">
        <v>0.53</v>
      </c>
      <c r="B22" s="7">
        <f>3.2-0.5</f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FD4E-38DF-0741-B835-F7B1509D733C}">
  <dimension ref="A1:H19"/>
  <sheetViews>
    <sheetView zoomScaleNormal="100" workbookViewId="0">
      <selection activeCell="A17" sqref="A17:B19"/>
    </sheetView>
  </sheetViews>
  <sheetFormatPr baseColWidth="10" defaultRowHeight="16" x14ac:dyDescent="0.2"/>
  <cols>
    <col min="1" max="1" width="15.6640625" customWidth="1"/>
    <col min="2" max="2" width="15.33203125" customWidth="1"/>
  </cols>
  <sheetData>
    <row r="1" spans="1:8" x14ac:dyDescent="0.2">
      <c r="A1" t="s">
        <v>12</v>
      </c>
      <c r="B1" t="s">
        <v>18</v>
      </c>
    </row>
    <row r="2" spans="1:8" x14ac:dyDescent="0.2">
      <c r="A2" t="s">
        <v>13</v>
      </c>
      <c r="B2" s="1">
        <v>44687.504641203705</v>
      </c>
    </row>
    <row r="3" spans="1:8" x14ac:dyDescent="0.2">
      <c r="A3" t="s">
        <v>14</v>
      </c>
      <c r="B3">
        <v>33.285006600000003</v>
      </c>
    </row>
    <row r="4" spans="1:8" x14ac:dyDescent="0.2">
      <c r="A4" t="s">
        <v>15</v>
      </c>
      <c r="B4">
        <v>-107.1716952</v>
      </c>
    </row>
    <row r="5" spans="1:8" x14ac:dyDescent="0.2">
      <c r="A5" t="s">
        <v>16</v>
      </c>
      <c r="B5" t="s">
        <v>19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0.15</v>
      </c>
      <c r="B8">
        <v>0.15339423431093199</v>
      </c>
      <c r="C8">
        <v>18.688595491855999</v>
      </c>
      <c r="D8">
        <v>439.67580556998502</v>
      </c>
      <c r="E8">
        <v>503.19288205539198</v>
      </c>
      <c r="F8">
        <v>0.24296789289624399</v>
      </c>
      <c r="G8">
        <v>1478.5486553753301</v>
      </c>
      <c r="H8">
        <v>998.65501183286597</v>
      </c>
    </row>
    <row r="9" spans="1:8" x14ac:dyDescent="0.2">
      <c r="A9">
        <v>0.44999999999999901</v>
      </c>
      <c r="B9">
        <v>0.45978587894679701</v>
      </c>
      <c r="C9">
        <v>18.056903331209</v>
      </c>
      <c r="D9">
        <v>430.35903998916802</v>
      </c>
      <c r="E9">
        <v>499.75614441973897</v>
      </c>
      <c r="F9">
        <v>0.24114200446314099</v>
      </c>
      <c r="G9">
        <v>1476.5271061425001</v>
      </c>
      <c r="H9">
        <v>998.77461678204304</v>
      </c>
    </row>
    <row r="10" spans="1:8" x14ac:dyDescent="0.2">
      <c r="A10">
        <v>0.749999999999999</v>
      </c>
      <c r="B10">
        <v>0.76627106570706804</v>
      </c>
      <c r="C10">
        <v>17.541008955069799</v>
      </c>
      <c r="D10">
        <v>419.46140686709902</v>
      </c>
      <c r="E10">
        <v>493.00829619499399</v>
      </c>
      <c r="F10">
        <v>0.23769524014430299</v>
      </c>
      <c r="G10">
        <v>1474.8494411699601</v>
      </c>
      <c r="H10">
        <v>998.86781458801795</v>
      </c>
    </row>
    <row r="11" spans="1:8" x14ac:dyDescent="0.2">
      <c r="A11">
        <v>1.05</v>
      </c>
      <c r="B11">
        <v>1.0727392319523199</v>
      </c>
      <c r="C11">
        <v>17.439597014874</v>
      </c>
      <c r="D11">
        <v>415.173950984138</v>
      </c>
      <c r="E11">
        <v>489.13512401947298</v>
      </c>
      <c r="F11">
        <v>0.23576139128647</v>
      </c>
      <c r="G11">
        <v>1474.5194187571899</v>
      </c>
      <c r="H11">
        <v>998.885936949388</v>
      </c>
    </row>
    <row r="12" spans="1:8" x14ac:dyDescent="0.2">
      <c r="A12">
        <v>1.35</v>
      </c>
      <c r="B12">
        <v>1.37920460609613</v>
      </c>
      <c r="C12">
        <v>17.444759024940499</v>
      </c>
      <c r="D12">
        <v>415.21691783827799</v>
      </c>
      <c r="E12">
        <v>489.12625183511602</v>
      </c>
      <c r="F12">
        <v>0.235757444202636</v>
      </c>
      <c r="G12">
        <v>1474.54128056945</v>
      </c>
      <c r="H12">
        <v>998.88639557494105</v>
      </c>
    </row>
    <row r="13" spans="1:8" x14ac:dyDescent="0.2">
      <c r="A13">
        <v>1.65</v>
      </c>
      <c r="B13">
        <v>1.6856704883090901</v>
      </c>
      <c r="C13">
        <v>17.4711060955728</v>
      </c>
      <c r="D13">
        <v>415.349937601205</v>
      </c>
      <c r="E13">
        <v>488.97942128766499</v>
      </c>
      <c r="F13">
        <v>0.23569080132297299</v>
      </c>
      <c r="G13">
        <v>1474.6326115013001</v>
      </c>
      <c r="H13">
        <v>998.88300533929498</v>
      </c>
    </row>
    <row r="14" spans="1:8" x14ac:dyDescent="0.2">
      <c r="A14">
        <v>1.95</v>
      </c>
      <c r="B14">
        <v>1.9921358134479099</v>
      </c>
      <c r="C14">
        <v>17.438981380460302</v>
      </c>
      <c r="D14">
        <v>415.62152391202699</v>
      </c>
      <c r="E14">
        <v>489.66953304796601</v>
      </c>
      <c r="F14">
        <v>0.236021860833764</v>
      </c>
      <c r="G14">
        <v>1474.53244351227</v>
      </c>
      <c r="H14">
        <v>998.89040735941501</v>
      </c>
    </row>
    <row r="15" spans="1:8" x14ac:dyDescent="0.2">
      <c r="A15">
        <v>2.2885008967199898</v>
      </c>
      <c r="B15">
        <v>2.3379325653105698</v>
      </c>
      <c r="C15">
        <v>17.5112427467527</v>
      </c>
      <c r="D15">
        <v>415.910651765674</v>
      </c>
      <c r="E15">
        <v>489.17724452720699</v>
      </c>
      <c r="F15">
        <v>0.235796289601755</v>
      </c>
      <c r="G15">
        <v>1474.77484782428</v>
      </c>
      <c r="H15">
        <v>998.87882323668703</v>
      </c>
    </row>
    <row r="17" spans="1:2" x14ac:dyDescent="0.2">
      <c r="A17" s="2" t="s">
        <v>26</v>
      </c>
      <c r="B17" s="3" t="s">
        <v>27</v>
      </c>
    </row>
    <row r="18" spans="1:2" x14ac:dyDescent="0.2">
      <c r="A18" s="4">
        <v>0.51</v>
      </c>
      <c r="B18" s="5">
        <v>0.5</v>
      </c>
    </row>
    <row r="19" spans="1:2" x14ac:dyDescent="0.2">
      <c r="A19" s="6">
        <v>1.24</v>
      </c>
      <c r="B19" s="7">
        <f>2.34-0.5</f>
        <v>1.8399999999999999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15CC-E1FA-CC41-8E42-3228720EDDFC}">
  <dimension ref="A1:H19"/>
  <sheetViews>
    <sheetView workbookViewId="0">
      <selection activeCell="A17" sqref="A17:B19"/>
    </sheetView>
  </sheetViews>
  <sheetFormatPr baseColWidth="10" defaultRowHeight="16" x14ac:dyDescent="0.2"/>
  <cols>
    <col min="1" max="1" width="15.1640625" customWidth="1"/>
    <col min="2" max="2" width="15" customWidth="1"/>
  </cols>
  <sheetData>
    <row r="1" spans="1:8" x14ac:dyDescent="0.2">
      <c r="A1" t="s">
        <v>12</v>
      </c>
      <c r="B1" t="s">
        <v>20</v>
      </c>
    </row>
    <row r="2" spans="1:8" x14ac:dyDescent="0.2">
      <c r="A2" t="s">
        <v>13</v>
      </c>
      <c r="B2" s="1">
        <v>44687.509479166663</v>
      </c>
    </row>
    <row r="3" spans="1:8" x14ac:dyDescent="0.2">
      <c r="A3" t="s">
        <v>14</v>
      </c>
      <c r="B3">
        <v>33.2854119</v>
      </c>
    </row>
    <row r="4" spans="1:8" x14ac:dyDescent="0.2">
      <c r="A4" t="s">
        <v>15</v>
      </c>
      <c r="B4">
        <v>-107.1716699</v>
      </c>
    </row>
    <row r="5" spans="1:8" x14ac:dyDescent="0.2">
      <c r="A5" t="s">
        <v>16</v>
      </c>
      <c r="B5" t="s">
        <v>21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0.15</v>
      </c>
      <c r="B8">
        <v>0.15340752702284599</v>
      </c>
      <c r="C8">
        <v>19.129392439327798</v>
      </c>
      <c r="D8">
        <v>438.79714965820301</v>
      </c>
      <c r="E8">
        <v>497.17107510769802</v>
      </c>
      <c r="F8">
        <v>0.24007863464557899</v>
      </c>
      <c r="G8">
        <v>1479.9378679254301</v>
      </c>
      <c r="H8">
        <v>998.56677217633603</v>
      </c>
    </row>
    <row r="9" spans="1:8" x14ac:dyDescent="0.2">
      <c r="A9">
        <v>0.44999999999999901</v>
      </c>
      <c r="B9">
        <v>0.45983328902106801</v>
      </c>
      <c r="C9">
        <v>18.720427584766501</v>
      </c>
      <c r="D9">
        <v>432.714382018545</v>
      </c>
      <c r="E9">
        <v>494.865221960128</v>
      </c>
      <c r="F9">
        <v>0.23886696818665701</v>
      </c>
      <c r="G9">
        <v>1478.64989103168</v>
      </c>
      <c r="H9">
        <v>998.64710414711897</v>
      </c>
    </row>
    <row r="10" spans="1:8" x14ac:dyDescent="0.2">
      <c r="A10">
        <v>0.749999999999999</v>
      </c>
      <c r="B10">
        <v>0.76635543856393895</v>
      </c>
      <c r="C10">
        <v>18.142232890924301</v>
      </c>
      <c r="D10">
        <v>425.763913907009</v>
      </c>
      <c r="E10">
        <v>493.44213938052297</v>
      </c>
      <c r="F10">
        <v>0.23804733280305801</v>
      </c>
      <c r="G10">
        <v>1476.80381472572</v>
      </c>
      <c r="H10">
        <v>998.75771705880197</v>
      </c>
    </row>
    <row r="11" spans="1:8" x14ac:dyDescent="0.2">
      <c r="A11">
        <v>1.05</v>
      </c>
      <c r="B11">
        <v>1.07285257940547</v>
      </c>
      <c r="C11">
        <v>17.8585818097513</v>
      </c>
      <c r="D11">
        <v>420.34007925620398</v>
      </c>
      <c r="E11">
        <v>490.380294338819</v>
      </c>
      <c r="F11">
        <v>0.23647479803263899</v>
      </c>
      <c r="G11">
        <v>1475.8888788208901</v>
      </c>
      <c r="H11">
        <v>998.810457941864</v>
      </c>
    </row>
    <row r="12" spans="1:8" x14ac:dyDescent="0.2">
      <c r="A12">
        <v>1.35</v>
      </c>
      <c r="B12">
        <v>1.3793390193753401</v>
      </c>
      <c r="C12">
        <v>17.767927028482799</v>
      </c>
      <c r="D12">
        <v>418.09655597898501</v>
      </c>
      <c r="E12">
        <v>488.79684500553401</v>
      </c>
      <c r="F12">
        <v>0.235673046961491</v>
      </c>
      <c r="G12">
        <v>1475.5980032948801</v>
      </c>
      <c r="H12">
        <v>998.82784037326701</v>
      </c>
    </row>
    <row r="13" spans="1:8" x14ac:dyDescent="0.2">
      <c r="A13">
        <v>1.65</v>
      </c>
      <c r="B13">
        <v>1.6858223448928</v>
      </c>
      <c r="C13">
        <v>17.7588229336354</v>
      </c>
      <c r="D13">
        <v>418.57522298706999</v>
      </c>
      <c r="E13">
        <v>489.46064726422202</v>
      </c>
      <c r="F13">
        <v>0.23599701084507799</v>
      </c>
      <c r="G13">
        <v>1475.57365448424</v>
      </c>
      <c r="H13">
        <v>998.83113786548302</v>
      </c>
    </row>
    <row r="14" spans="1:8" x14ac:dyDescent="0.2">
      <c r="A14">
        <v>1.95</v>
      </c>
      <c r="B14">
        <v>1.9923047811287</v>
      </c>
      <c r="C14">
        <v>17.7541616568686</v>
      </c>
      <c r="D14">
        <v>419.984399255249</v>
      </c>
      <c r="E14">
        <v>491.16200970786298</v>
      </c>
      <c r="F14">
        <v>0.23683313920732299</v>
      </c>
      <c r="G14">
        <v>1475.56437699414</v>
      </c>
      <c r="H14">
        <v>998.83401703963796</v>
      </c>
    </row>
    <row r="15" spans="1:8" x14ac:dyDescent="0.2">
      <c r="A15">
        <v>2.25474999716918</v>
      </c>
      <c r="B15">
        <v>2.3036390222380301</v>
      </c>
      <c r="C15">
        <v>17.807517419015401</v>
      </c>
      <c r="D15">
        <v>445.74455109802301</v>
      </c>
      <c r="E15">
        <v>520.63817055181505</v>
      </c>
      <c r="F15">
        <v>0.25138797055293899</v>
      </c>
      <c r="G15">
        <v>1475.7602483609501</v>
      </c>
      <c r="H15">
        <v>998.83685204235906</v>
      </c>
    </row>
    <row r="17" spans="1:2" x14ac:dyDescent="0.2">
      <c r="A17" s="2" t="s">
        <v>26</v>
      </c>
      <c r="B17" s="3" t="s">
        <v>27</v>
      </c>
    </row>
    <row r="18" spans="1:2" x14ac:dyDescent="0.2">
      <c r="A18" s="4">
        <v>0.55000000000000004</v>
      </c>
      <c r="B18" s="5">
        <v>0.5</v>
      </c>
    </row>
    <row r="19" spans="1:2" x14ac:dyDescent="0.2">
      <c r="A19" s="6">
        <v>1.08</v>
      </c>
      <c r="B19" s="7">
        <f>2.3-0.5</f>
        <v>1.7999999999999998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BE09-E713-F649-84C3-5A2C2E15B5F6}">
  <dimension ref="A1:H19"/>
  <sheetViews>
    <sheetView workbookViewId="0">
      <selection activeCell="C30" sqref="C30"/>
    </sheetView>
  </sheetViews>
  <sheetFormatPr baseColWidth="10" defaultRowHeight="16" x14ac:dyDescent="0.2"/>
  <cols>
    <col min="1" max="1" width="15.1640625" customWidth="1"/>
    <col min="2" max="2" width="18.5" customWidth="1"/>
  </cols>
  <sheetData>
    <row r="1" spans="1:8" x14ac:dyDescent="0.2">
      <c r="A1" t="s">
        <v>12</v>
      </c>
      <c r="B1" t="s">
        <v>23</v>
      </c>
    </row>
    <row r="2" spans="1:8" x14ac:dyDescent="0.2">
      <c r="A2" t="s">
        <v>13</v>
      </c>
      <c r="B2" s="1">
        <v>44687.53800925926</v>
      </c>
    </row>
    <row r="3" spans="1:8" x14ac:dyDescent="0.2">
      <c r="A3" t="s">
        <v>14</v>
      </c>
      <c r="B3">
        <v>33.286696999999997</v>
      </c>
    </row>
    <row r="4" spans="1:8" x14ac:dyDescent="0.2">
      <c r="A4" t="s">
        <v>15</v>
      </c>
      <c r="B4">
        <v>-107.1730584</v>
      </c>
    </row>
    <row r="5" spans="1:8" x14ac:dyDescent="0.2">
      <c r="A5" t="s">
        <v>16</v>
      </c>
      <c r="B5" t="s">
        <v>22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0.15</v>
      </c>
      <c r="B8">
        <v>0.15339596048295401</v>
      </c>
      <c r="C8">
        <v>18.7273305439372</v>
      </c>
      <c r="D8">
        <v>431.06981718231901</v>
      </c>
      <c r="E8">
        <v>492.90662363802397</v>
      </c>
      <c r="F8">
        <v>0.237903911442542</v>
      </c>
      <c r="G8">
        <v>1478.66574500357</v>
      </c>
      <c r="H8">
        <v>998.64365209384096</v>
      </c>
    </row>
    <row r="9" spans="1:8" x14ac:dyDescent="0.2">
      <c r="A9">
        <v>0.44999999999999901</v>
      </c>
      <c r="B9">
        <v>0.45980701906695198</v>
      </c>
      <c r="C9">
        <v>18.6490309718696</v>
      </c>
      <c r="D9">
        <v>427.92517040666201</v>
      </c>
      <c r="E9">
        <v>490.18862604584001</v>
      </c>
      <c r="F9">
        <v>0.23654894318091199</v>
      </c>
      <c r="G9">
        <v>1478.4202569981701</v>
      </c>
      <c r="H9">
        <v>998.65908743181706</v>
      </c>
    </row>
    <row r="10" spans="1:8" x14ac:dyDescent="0.2">
      <c r="A10">
        <v>0.749999999999999</v>
      </c>
      <c r="B10">
        <v>0.76633921976582697</v>
      </c>
      <c r="C10">
        <v>18.562723590621701</v>
      </c>
      <c r="D10">
        <v>426.182339652792</v>
      </c>
      <c r="E10">
        <v>489.15942866407602</v>
      </c>
      <c r="F10">
        <v>0.236024274083103</v>
      </c>
      <c r="G10">
        <v>1478.14969113035</v>
      </c>
      <c r="H10">
        <v>998.67662733382997</v>
      </c>
    </row>
    <row r="11" spans="1:8" x14ac:dyDescent="0.2">
      <c r="A11">
        <v>1.05</v>
      </c>
      <c r="B11">
        <v>1.0728652779171599</v>
      </c>
      <c r="C11">
        <v>18.4493249000333</v>
      </c>
      <c r="D11">
        <v>424.75987433732399</v>
      </c>
      <c r="E11">
        <v>488.79916467585701</v>
      </c>
      <c r="F11">
        <v>0.23582333101102201</v>
      </c>
      <c r="G11">
        <v>1477.79225998734</v>
      </c>
      <c r="H11">
        <v>998.69949277725402</v>
      </c>
    </row>
    <row r="12" spans="1:8" x14ac:dyDescent="0.2">
      <c r="A12">
        <v>1.35</v>
      </c>
      <c r="B12">
        <v>1.3793836635713199</v>
      </c>
      <c r="C12">
        <v>18.308386739618999</v>
      </c>
      <c r="D12">
        <v>422.12793304610199</v>
      </c>
      <c r="E12">
        <v>487.35125552475699</v>
      </c>
      <c r="F12">
        <v>0.235080447754488</v>
      </c>
      <c r="G12">
        <v>1477.3447227056899</v>
      </c>
      <c r="H12">
        <v>998.72700414827705</v>
      </c>
    </row>
    <row r="13" spans="1:8" x14ac:dyDescent="0.2">
      <c r="A13">
        <v>1.65</v>
      </c>
      <c r="B13">
        <v>1.6858988371100601</v>
      </c>
      <c r="C13">
        <v>18.336966695609298</v>
      </c>
      <c r="D13">
        <v>417.38798112333001</v>
      </c>
      <c r="E13">
        <v>481.56113930975499</v>
      </c>
      <c r="F13">
        <v>0.23223507054689599</v>
      </c>
      <c r="G13">
        <v>1477.4380131021601</v>
      </c>
      <c r="H13">
        <v>998.72080461119106</v>
      </c>
    </row>
    <row r="14" spans="1:8" x14ac:dyDescent="0.2">
      <c r="A14">
        <v>1.95</v>
      </c>
      <c r="B14">
        <v>1.9924115364717301</v>
      </c>
      <c r="C14">
        <v>18.220115302778702</v>
      </c>
      <c r="D14">
        <v>414.73190381326498</v>
      </c>
      <c r="E14">
        <v>479.79037180703699</v>
      </c>
      <c r="F14">
        <v>0.23133833012140601</v>
      </c>
      <c r="G14">
        <v>1477.0664674094601</v>
      </c>
      <c r="H14">
        <v>998.74350807553003</v>
      </c>
    </row>
    <row r="15" spans="1:8" x14ac:dyDescent="0.2">
      <c r="A15">
        <v>2.1552015472860901</v>
      </c>
      <c r="B15">
        <v>2.2020643121505898</v>
      </c>
      <c r="C15">
        <v>18.1668395996093</v>
      </c>
      <c r="D15">
        <v>414.12927246093699</v>
      </c>
      <c r="E15">
        <v>479.68449428098103</v>
      </c>
      <c r="F15">
        <v>0.23127428796024899</v>
      </c>
      <c r="G15">
        <v>1476.89821157954</v>
      </c>
      <c r="H15">
        <v>998.75439034232795</v>
      </c>
    </row>
    <row r="17" spans="1:2" x14ac:dyDescent="0.2">
      <c r="A17" s="2" t="s">
        <v>26</v>
      </c>
      <c r="B17" s="3" t="s">
        <v>27</v>
      </c>
    </row>
    <row r="18" spans="1:2" x14ac:dyDescent="0.2">
      <c r="A18" s="4">
        <v>0.88</v>
      </c>
      <c r="B18" s="5">
        <v>0.5</v>
      </c>
    </row>
    <row r="19" spans="1:2" x14ac:dyDescent="0.2">
      <c r="A19" s="6">
        <v>1.54</v>
      </c>
      <c r="B19" s="7">
        <f>2.2-0.5</f>
        <v>1.7000000000000002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2F7F-6FD8-714D-96F2-9BF5529F379D}">
  <dimension ref="A1:H17"/>
  <sheetViews>
    <sheetView workbookViewId="0">
      <selection activeCell="D33" sqref="D33"/>
    </sheetView>
  </sheetViews>
  <sheetFormatPr baseColWidth="10" defaultRowHeight="16" x14ac:dyDescent="0.2"/>
  <cols>
    <col min="1" max="1" width="16.33203125" customWidth="1"/>
    <col min="2" max="2" width="15.5" customWidth="1"/>
  </cols>
  <sheetData>
    <row r="1" spans="1:8" x14ac:dyDescent="0.2">
      <c r="A1" t="s">
        <v>12</v>
      </c>
      <c r="B1" t="s">
        <v>24</v>
      </c>
    </row>
    <row r="2" spans="1:8" x14ac:dyDescent="0.2">
      <c r="A2" t="s">
        <v>13</v>
      </c>
      <c r="B2" s="1">
        <v>44688.433287037034</v>
      </c>
    </row>
    <row r="3" spans="1:8" x14ac:dyDescent="0.2">
      <c r="A3" t="s">
        <v>14</v>
      </c>
      <c r="B3">
        <v>33.300546199999999</v>
      </c>
    </row>
    <row r="4" spans="1:8" x14ac:dyDescent="0.2">
      <c r="A4" t="s">
        <v>15</v>
      </c>
      <c r="B4">
        <v>-107.1770854</v>
      </c>
    </row>
    <row r="5" spans="1:8" x14ac:dyDescent="0.2">
      <c r="A5" t="s">
        <v>16</v>
      </c>
      <c r="B5" t="s">
        <v>25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0.15</v>
      </c>
      <c r="B8">
        <v>0.15336151058761499</v>
      </c>
      <c r="C8">
        <v>17.491955218089199</v>
      </c>
      <c r="D8">
        <v>404.58655735675802</v>
      </c>
      <c r="E8">
        <v>476.07430074731099</v>
      </c>
      <c r="F8">
        <v>0.229348708349841</v>
      </c>
      <c r="G8">
        <v>1474.6689383267601</v>
      </c>
      <c r="H8">
        <v>998.86744911037499</v>
      </c>
    </row>
    <row r="9" spans="1:8" x14ac:dyDescent="0.2">
      <c r="A9">
        <v>0.44999999999999901</v>
      </c>
      <c r="B9">
        <v>0.45970544185843898</v>
      </c>
      <c r="C9">
        <v>17.4961110405597</v>
      </c>
      <c r="D9">
        <v>404.523354146418</v>
      </c>
      <c r="E9">
        <v>475.95338048736602</v>
      </c>
      <c r="F9">
        <v>0.229289419563311</v>
      </c>
      <c r="G9">
        <v>1474.6874121983401</v>
      </c>
      <c r="H9">
        <v>998.86804293335899</v>
      </c>
    </row>
    <row r="10" spans="1:8" x14ac:dyDescent="0.2">
      <c r="A10">
        <v>0.749999999999999</v>
      </c>
      <c r="B10">
        <v>0.76617534308027002</v>
      </c>
      <c r="C10">
        <v>17.491922909351999</v>
      </c>
      <c r="D10">
        <v>404.22593893924699</v>
      </c>
      <c r="E10">
        <v>475.65032512365002</v>
      </c>
      <c r="F10">
        <v>0.229138511503578</v>
      </c>
      <c r="G10">
        <v>1474.67841050111</v>
      </c>
      <c r="H10">
        <v>998.87006583359801</v>
      </c>
    </row>
    <row r="11" spans="1:8" x14ac:dyDescent="0.2">
      <c r="A11">
        <v>1.05</v>
      </c>
      <c r="B11">
        <v>1.07264436376867</v>
      </c>
      <c r="C11">
        <v>17.477600154584501</v>
      </c>
      <c r="D11">
        <v>404.40734865228501</v>
      </c>
      <c r="E11">
        <v>476.024242401366</v>
      </c>
      <c r="F11">
        <v>0.22931805564555099</v>
      </c>
      <c r="G11">
        <v>1474.63654806103</v>
      </c>
      <c r="H11">
        <v>998.87416308091395</v>
      </c>
    </row>
    <row r="12" spans="1:8" x14ac:dyDescent="0.2">
      <c r="A12">
        <v>1.35</v>
      </c>
      <c r="B12">
        <v>1.37911222501116</v>
      </c>
      <c r="C12">
        <v>17.464490283267999</v>
      </c>
      <c r="D12">
        <v>404.51772666832397</v>
      </c>
      <c r="E12">
        <v>476.30116830545501</v>
      </c>
      <c r="F12">
        <v>0.22945019024327601</v>
      </c>
      <c r="G12">
        <v>1474.5985927040299</v>
      </c>
      <c r="H12">
        <v>998.87800413093601</v>
      </c>
    </row>
    <row r="13" spans="1:8" x14ac:dyDescent="0.2">
      <c r="A13">
        <v>1.6199755822458499</v>
      </c>
      <c r="B13">
        <v>1.6549077160872401</v>
      </c>
      <c r="C13">
        <v>17.4650104695572</v>
      </c>
      <c r="D13">
        <v>404.52538811657098</v>
      </c>
      <c r="E13">
        <v>476.30435462458098</v>
      </c>
      <c r="F13">
        <v>0.22945113253711</v>
      </c>
      <c r="G13">
        <v>1474.6047227577701</v>
      </c>
      <c r="H13">
        <v>998.879159210034</v>
      </c>
    </row>
    <row r="15" spans="1:8" x14ac:dyDescent="0.2">
      <c r="A15" s="2" t="s">
        <v>26</v>
      </c>
      <c r="B15" s="3" t="s">
        <v>27</v>
      </c>
      <c r="D15" s="2" t="s">
        <v>26</v>
      </c>
      <c r="E15" s="3" t="s">
        <v>27</v>
      </c>
    </row>
    <row r="16" spans="1:8" x14ac:dyDescent="0.2">
      <c r="A16" s="6">
        <v>2.2200000000000002</v>
      </c>
      <c r="B16" s="7">
        <f>1.65*(2/3)</f>
        <v>1.0999999999999999</v>
      </c>
      <c r="D16" s="4">
        <v>1</v>
      </c>
      <c r="E16" s="5">
        <v>0</v>
      </c>
    </row>
    <row r="17" spans="4:5" x14ac:dyDescent="0.2">
      <c r="D17" s="6">
        <v>1</v>
      </c>
      <c r="E17" s="7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2626-EBA5-8F4E-A0FC-32A543BC3DF1}">
  <dimension ref="A1"/>
  <sheetViews>
    <sheetView showGridLines="0" showRowColHeaders="0" tabSelected="1" zoomScale="114" zoomScaleNormal="122" workbookViewId="0">
      <selection activeCell="P14" sqref="P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AB-1-3</vt:lpstr>
      <vt:lpstr>AC-1-3</vt:lpstr>
      <vt:lpstr>AC-1-5</vt:lpstr>
      <vt:lpstr>AC-2-5</vt:lpstr>
      <vt:lpstr>AC-3-5</vt:lpstr>
      <vt:lpstr>AC-4-5</vt:lpstr>
      <vt:lpstr>MS-3-5</vt:lpstr>
      <vt:lpstr>Figure7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2023-03-30T14:34:23Z</dcterms:created>
  <dcterms:modified xsi:type="dcterms:W3CDTF">2023-04-16T22:19:32Z</dcterms:modified>
</cp:coreProperties>
</file>