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C058BDBF-C8F7-654D-ADB3-98A41E0E3B6E}" xr6:coauthVersionLast="47" xr6:coauthVersionMax="47" xr10:uidLastSave="{00000000-0000-0000-0000-000000000000}"/>
  <bookViews>
    <workbookView xWindow="0" yWindow="500" windowWidth="17460" windowHeight="16340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42" i="25" l="1"/>
  <c r="AB342" i="25"/>
  <c r="AE329" i="25"/>
  <c r="AD329" i="25"/>
  <c r="AC329" i="25"/>
  <c r="AB329" i="25"/>
  <c r="AE326" i="25"/>
  <c r="AD326" i="25"/>
  <c r="AC326" i="25"/>
  <c r="AB326" i="25"/>
  <c r="AE323" i="25"/>
  <c r="AD323" i="25"/>
  <c r="AC323" i="25"/>
  <c r="AB323" i="25"/>
  <c r="AE320" i="25"/>
  <c r="AD320" i="25"/>
  <c r="AC320" i="25"/>
  <c r="AB320" i="25"/>
  <c r="AE317" i="25"/>
  <c r="AD317" i="25"/>
  <c r="AC317" i="25"/>
  <c r="AB317" i="25"/>
  <c r="AE314" i="25"/>
  <c r="AD314" i="25"/>
  <c r="AC314" i="25"/>
  <c r="AB314" i="25"/>
  <c r="AE269" i="25"/>
  <c r="AB269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P314" i="25" s="1"/>
  <c r="V314" i="25" s="1"/>
  <c r="W314" i="25" s="1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N334" i="25"/>
  <c r="N335" i="25"/>
  <c r="N336" i="25"/>
  <c r="N337" i="25"/>
  <c r="O337" i="25" s="1"/>
  <c r="N338" i="25"/>
  <c r="O338" i="25" s="1"/>
  <c r="N339" i="25"/>
  <c r="O339" i="25" s="1"/>
  <c r="N340" i="25"/>
  <c r="O340" i="25" s="1"/>
  <c r="N341" i="25"/>
  <c r="O341" i="25" s="1"/>
  <c r="N342" i="25"/>
  <c r="N343" i="25"/>
  <c r="N344" i="25"/>
  <c r="N345" i="25"/>
  <c r="O345" i="25" s="1"/>
  <c r="N346" i="25"/>
  <c r="O346" i="25" s="1"/>
  <c r="N347" i="25"/>
  <c r="O347" i="25" s="1"/>
  <c r="N348" i="25"/>
  <c r="O348" i="25" s="1"/>
  <c r="N349" i="25"/>
  <c r="P349" i="25" s="1"/>
  <c r="V349" i="25" s="1"/>
  <c r="N350" i="25"/>
  <c r="N351" i="25"/>
  <c r="N352" i="25"/>
  <c r="N353" i="25"/>
  <c r="O353" i="25" s="1"/>
  <c r="N354" i="25"/>
  <c r="O354" i="25" s="1"/>
  <c r="N355" i="25"/>
  <c r="O355" i="25" s="1"/>
  <c r="N356" i="25"/>
  <c r="O356" i="25" s="1"/>
  <c r="N357" i="25"/>
  <c r="O357" i="25" s="1"/>
  <c r="N358" i="25"/>
  <c r="N359" i="25"/>
  <c r="N360" i="25"/>
  <c r="N361" i="25"/>
  <c r="O361" i="25" s="1"/>
  <c r="N362" i="25"/>
  <c r="O362" i="25" s="1"/>
  <c r="O334" i="25"/>
  <c r="O335" i="25"/>
  <c r="O336" i="25"/>
  <c r="O342" i="25"/>
  <c r="O343" i="25"/>
  <c r="O344" i="25"/>
  <c r="O350" i="25"/>
  <c r="O351" i="25"/>
  <c r="O352" i="25"/>
  <c r="O358" i="25"/>
  <c r="O359" i="25"/>
  <c r="O360" i="25"/>
  <c r="M333" i="25"/>
  <c r="M334" i="25"/>
  <c r="M335" i="25"/>
  <c r="M336" i="25"/>
  <c r="P336" i="25" s="1"/>
  <c r="V336" i="25" s="1"/>
  <c r="X336" i="25" s="1"/>
  <c r="M337" i="25"/>
  <c r="M338" i="25"/>
  <c r="M339" i="25"/>
  <c r="M340" i="25"/>
  <c r="M341" i="25"/>
  <c r="M342" i="25"/>
  <c r="M343" i="25"/>
  <c r="M344" i="25"/>
  <c r="M345" i="25"/>
  <c r="P345" i="25" s="1"/>
  <c r="V345" i="25" s="1"/>
  <c r="W345" i="25" s="1"/>
  <c r="M346" i="25"/>
  <c r="M347" i="25"/>
  <c r="M348" i="25"/>
  <c r="M349" i="25"/>
  <c r="M350" i="25"/>
  <c r="M351" i="25"/>
  <c r="M352" i="25"/>
  <c r="M353" i="25"/>
  <c r="M354" i="25"/>
  <c r="P354" i="25" s="1"/>
  <c r="V354" i="25" s="1"/>
  <c r="W354" i="25" s="1"/>
  <c r="M355" i="25"/>
  <c r="M356" i="25"/>
  <c r="M357" i="25"/>
  <c r="M358" i="25"/>
  <c r="M359" i="25"/>
  <c r="M360" i="25"/>
  <c r="P360" i="25" s="1"/>
  <c r="V360" i="25" s="1"/>
  <c r="M361" i="25"/>
  <c r="M362" i="25"/>
  <c r="P358" i="25"/>
  <c r="V358" i="25" s="1"/>
  <c r="P352" i="25"/>
  <c r="V352" i="25" s="1"/>
  <c r="P343" i="25"/>
  <c r="V343" i="25" s="1"/>
  <c r="W343" i="25" s="1"/>
  <c r="P334" i="25"/>
  <c r="V334" i="25" s="1"/>
  <c r="N333" i="25"/>
  <c r="O333" i="25" s="1"/>
  <c r="N331" i="25"/>
  <c r="O331" i="25" s="1"/>
  <c r="N330" i="25"/>
  <c r="P329" i="25"/>
  <c r="V329" i="25" s="1"/>
  <c r="X329" i="25" s="1"/>
  <c r="N329" i="25"/>
  <c r="O329" i="25" s="1"/>
  <c r="N328" i="25"/>
  <c r="O328" i="25" s="1"/>
  <c r="P327" i="25"/>
  <c r="V327" i="25" s="1"/>
  <c r="W327" i="25" s="1"/>
  <c r="O327" i="25"/>
  <c r="N327" i="25"/>
  <c r="N326" i="25"/>
  <c r="N325" i="25"/>
  <c r="O325" i="25" s="1"/>
  <c r="N324" i="25"/>
  <c r="N323" i="25"/>
  <c r="O322" i="25"/>
  <c r="N322" i="25"/>
  <c r="N321" i="25"/>
  <c r="P321" i="25" s="1"/>
  <c r="V321" i="25" s="1"/>
  <c r="O320" i="25"/>
  <c r="N320" i="25"/>
  <c r="N319" i="25"/>
  <c r="O319" i="25" s="1"/>
  <c r="N318" i="25"/>
  <c r="O318" i="25" s="1"/>
  <c r="P318" i="25"/>
  <c r="V318" i="25" s="1"/>
  <c r="N317" i="25"/>
  <c r="O316" i="25"/>
  <c r="N316" i="25"/>
  <c r="N315" i="25"/>
  <c r="O314" i="25"/>
  <c r="N314" i="25"/>
  <c r="N313" i="25"/>
  <c r="O313" i="25" s="1"/>
  <c r="N312" i="25"/>
  <c r="N311" i="25"/>
  <c r="N310" i="25"/>
  <c r="O310" i="25" s="1"/>
  <c r="O309" i="25"/>
  <c r="N309" i="25"/>
  <c r="N308" i="25"/>
  <c r="N307" i="25"/>
  <c r="O307" i="25" s="1"/>
  <c r="N306" i="25"/>
  <c r="P306" i="25" s="1"/>
  <c r="V306" i="25" s="1"/>
  <c r="N305" i="25"/>
  <c r="O305" i="25" s="1"/>
  <c r="P305" i="25"/>
  <c r="V305" i="25" s="1"/>
  <c r="N304" i="25"/>
  <c r="O304" i="25" s="1"/>
  <c r="O303" i="25"/>
  <c r="N303" i="25"/>
  <c r="P303" i="25"/>
  <c r="V303" i="25" s="1"/>
  <c r="W303" i="25" s="1"/>
  <c r="N302" i="25"/>
  <c r="N301" i="25"/>
  <c r="O301" i="25" s="1"/>
  <c r="N300" i="25"/>
  <c r="N299" i="25"/>
  <c r="O298" i="25"/>
  <c r="N298" i="25"/>
  <c r="N297" i="25"/>
  <c r="O296" i="25"/>
  <c r="N296" i="25"/>
  <c r="P296" i="25" s="1"/>
  <c r="V296" i="25" s="1"/>
  <c r="N295" i="25"/>
  <c r="O295" i="25" s="1"/>
  <c r="N294" i="25"/>
  <c r="O294" i="25" s="1"/>
  <c r="P294" i="25"/>
  <c r="V294" i="25" s="1"/>
  <c r="N293" i="25"/>
  <c r="O292" i="25"/>
  <c r="N292" i="25"/>
  <c r="N291" i="25"/>
  <c r="P290" i="25"/>
  <c r="V290" i="25" s="1"/>
  <c r="W290" i="25" s="1"/>
  <c r="O290" i="25"/>
  <c r="N290" i="25"/>
  <c r="N289" i="25"/>
  <c r="O289" i="25" s="1"/>
  <c r="N288" i="25"/>
  <c r="N287" i="25"/>
  <c r="N286" i="25"/>
  <c r="O286" i="25" s="1"/>
  <c r="O285" i="25"/>
  <c r="N285" i="25"/>
  <c r="N284" i="25"/>
  <c r="N283" i="25"/>
  <c r="O283" i="25" s="1"/>
  <c r="N282" i="25"/>
  <c r="P282" i="25" s="1"/>
  <c r="V282" i="25" s="1"/>
  <c r="N281" i="25"/>
  <c r="O281" i="25" s="1"/>
  <c r="P281" i="25"/>
  <c r="V281" i="25" s="1"/>
  <c r="W281" i="25" s="1"/>
  <c r="N280" i="25"/>
  <c r="O280" i="25" s="1"/>
  <c r="P279" i="25"/>
  <c r="V279" i="25" s="1"/>
  <c r="W279" i="25" s="1"/>
  <c r="O279" i="25"/>
  <c r="N279" i="25"/>
  <c r="N278" i="25"/>
  <c r="N277" i="25"/>
  <c r="O277" i="25" s="1"/>
  <c r="N276" i="25"/>
  <c r="N275" i="25"/>
  <c r="O274" i="25"/>
  <c r="N274" i="25"/>
  <c r="N273" i="25"/>
  <c r="O272" i="25"/>
  <c r="N272" i="25"/>
  <c r="P272" i="25" s="1"/>
  <c r="V272" i="25" s="1"/>
  <c r="V362" i="25"/>
  <c r="V353" i="25"/>
  <c r="V350" i="25"/>
  <c r="V347" i="25"/>
  <c r="V341" i="25"/>
  <c r="V338" i="25"/>
  <c r="V331" i="25"/>
  <c r="V328" i="25"/>
  <c r="V325" i="25"/>
  <c r="V319" i="25"/>
  <c r="V316" i="25"/>
  <c r="V313" i="25"/>
  <c r="V310" i="25"/>
  <c r="V307" i="25"/>
  <c r="V304" i="25"/>
  <c r="V301" i="25"/>
  <c r="V298" i="25"/>
  <c r="V295" i="25"/>
  <c r="V292" i="25"/>
  <c r="V289" i="25"/>
  <c r="V286" i="25"/>
  <c r="V283" i="25"/>
  <c r="V280" i="25"/>
  <c r="V277" i="25"/>
  <c r="V274" i="25"/>
  <c r="AD333" i="25"/>
  <c r="AC333" i="25"/>
  <c r="AD336" i="25"/>
  <c r="AC336" i="25"/>
  <c r="AD339" i="25"/>
  <c r="AC339" i="25"/>
  <c r="AD342" i="25"/>
  <c r="AC342" i="25"/>
  <c r="AD345" i="25"/>
  <c r="AC345" i="25"/>
  <c r="AD348" i="25"/>
  <c r="AC348" i="25"/>
  <c r="AD351" i="25"/>
  <c r="AC351" i="25"/>
  <c r="AD354" i="25"/>
  <c r="AC354" i="25"/>
  <c r="AD357" i="25"/>
  <c r="AC357" i="25"/>
  <c r="AD360" i="25"/>
  <c r="AC360" i="25"/>
  <c r="AD311" i="25"/>
  <c r="AC311" i="25"/>
  <c r="AD308" i="25"/>
  <c r="AC308" i="25"/>
  <c r="AD305" i="25"/>
  <c r="AC305" i="25"/>
  <c r="AD302" i="25"/>
  <c r="AC302" i="25"/>
  <c r="AD299" i="25"/>
  <c r="AC299" i="25"/>
  <c r="AD296" i="25"/>
  <c r="AC296" i="25"/>
  <c r="AD293" i="25"/>
  <c r="AC293" i="25"/>
  <c r="AD290" i="25"/>
  <c r="AC290" i="25"/>
  <c r="AD287" i="25"/>
  <c r="AC287" i="25"/>
  <c r="AD284" i="25"/>
  <c r="AC284" i="25"/>
  <c r="AD281" i="25"/>
  <c r="AC281" i="25"/>
  <c r="AD278" i="25"/>
  <c r="AC278" i="25"/>
  <c r="AD275" i="25"/>
  <c r="AC275" i="25"/>
  <c r="AD272" i="25"/>
  <c r="AC272" i="25"/>
  <c r="O271" i="25"/>
  <c r="N271" i="25"/>
  <c r="N270" i="25"/>
  <c r="M270" i="25"/>
  <c r="N269" i="25"/>
  <c r="O269" i="25" s="1"/>
  <c r="M269" i="25"/>
  <c r="P269" i="25" s="1"/>
  <c r="V269" i="25" s="1"/>
  <c r="W269" i="25" s="1"/>
  <c r="AD269" i="25"/>
  <c r="AC269" i="25"/>
  <c r="W332" i="25"/>
  <c r="X332" i="25"/>
  <c r="V332" i="25"/>
  <c r="V335" i="25"/>
  <c r="X335" i="25" s="1"/>
  <c r="V356" i="25"/>
  <c r="W356" i="25" s="1"/>
  <c r="V359" i="25"/>
  <c r="X359" i="25" s="1"/>
  <c r="AD266" i="25"/>
  <c r="AC266" i="25"/>
  <c r="AD263" i="25"/>
  <c r="AC263" i="25"/>
  <c r="AD260" i="25"/>
  <c r="AC260" i="25"/>
  <c r="AD257" i="25"/>
  <c r="AC257" i="25"/>
  <c r="AD254" i="25"/>
  <c r="AC254" i="25"/>
  <c r="AD251" i="25"/>
  <c r="AC251" i="25"/>
  <c r="AD248" i="25"/>
  <c r="AC248" i="25"/>
  <c r="AD245" i="25"/>
  <c r="AC245" i="25"/>
  <c r="AD242" i="25"/>
  <c r="AC242" i="25"/>
  <c r="AD239" i="25"/>
  <c r="AC239" i="25"/>
  <c r="AD236" i="25"/>
  <c r="AC236" i="25"/>
  <c r="V236" i="25"/>
  <c r="W236" i="25" s="1"/>
  <c r="V239" i="25"/>
  <c r="W239" i="25" s="1"/>
  <c r="X239" i="25"/>
  <c r="V242" i="25"/>
  <c r="W242" i="25" s="1"/>
  <c r="V245" i="25"/>
  <c r="W245" i="25" s="1"/>
  <c r="X245" i="25"/>
  <c r="V248" i="25"/>
  <c r="W248" i="25"/>
  <c r="X248" i="25"/>
  <c r="V251" i="25"/>
  <c r="W251" i="25" s="1"/>
  <c r="X251" i="25"/>
  <c r="V254" i="25"/>
  <c r="X254" i="25" s="1"/>
  <c r="W254" i="25"/>
  <c r="V257" i="25"/>
  <c r="W257" i="25" s="1"/>
  <c r="V260" i="25"/>
  <c r="W260" i="25" s="1"/>
  <c r="V263" i="25"/>
  <c r="W263" i="25" s="1"/>
  <c r="X263" i="25"/>
  <c r="V266" i="25"/>
  <c r="W266" i="25" s="1"/>
  <c r="N268" i="25"/>
  <c r="M268" i="25"/>
  <c r="N267" i="25"/>
  <c r="M267" i="25"/>
  <c r="N266" i="25"/>
  <c r="O266" i="25" s="1"/>
  <c r="M266" i="25"/>
  <c r="N265" i="25"/>
  <c r="P265" i="25" s="1"/>
  <c r="V265" i="25" s="1"/>
  <c r="W265" i="25" s="1"/>
  <c r="M265" i="25"/>
  <c r="N264" i="25"/>
  <c r="O264" i="25" s="1"/>
  <c r="M264" i="25"/>
  <c r="N263" i="25"/>
  <c r="O263" i="25" s="1"/>
  <c r="M263" i="25"/>
  <c r="N262" i="25"/>
  <c r="O262" i="25" s="1"/>
  <c r="M262" i="25"/>
  <c r="N261" i="25"/>
  <c r="O261" i="25" s="1"/>
  <c r="M261" i="25"/>
  <c r="N260" i="25"/>
  <c r="O260" i="25" s="1"/>
  <c r="M260" i="25"/>
  <c r="N259" i="25"/>
  <c r="M259" i="25"/>
  <c r="N258" i="25"/>
  <c r="O258" i="25" s="1"/>
  <c r="M258" i="25"/>
  <c r="P258" i="25" s="1"/>
  <c r="V258" i="25" s="1"/>
  <c r="N257" i="25"/>
  <c r="O257" i="25" s="1"/>
  <c r="M257" i="25"/>
  <c r="N256" i="25"/>
  <c r="M256" i="25"/>
  <c r="N255" i="25"/>
  <c r="M255" i="25"/>
  <c r="N254" i="25"/>
  <c r="O254" i="25" s="1"/>
  <c r="M254" i="25"/>
  <c r="N253" i="25"/>
  <c r="O253" i="25" s="1"/>
  <c r="M253" i="25"/>
  <c r="N252" i="25"/>
  <c r="O252" i="25" s="1"/>
  <c r="M252" i="25"/>
  <c r="N251" i="25"/>
  <c r="O251" i="25" s="1"/>
  <c r="M251" i="25"/>
  <c r="N250" i="25"/>
  <c r="O250" i="25" s="1"/>
  <c r="M250" i="25"/>
  <c r="N249" i="25"/>
  <c r="M249" i="25"/>
  <c r="N248" i="25"/>
  <c r="O248" i="25" s="1"/>
  <c r="M248" i="25"/>
  <c r="N247" i="25"/>
  <c r="M247" i="25"/>
  <c r="N246" i="25"/>
  <c r="M246" i="25"/>
  <c r="N245" i="25"/>
  <c r="O245" i="25" s="1"/>
  <c r="M245" i="25"/>
  <c r="N244" i="25"/>
  <c r="M244" i="25"/>
  <c r="N243" i="25"/>
  <c r="M243" i="25"/>
  <c r="N242" i="25"/>
  <c r="O242" i="25" s="1"/>
  <c r="M242" i="25"/>
  <c r="N241" i="25"/>
  <c r="P241" i="25" s="1"/>
  <c r="V241" i="25" s="1"/>
  <c r="W241" i="25" s="1"/>
  <c r="M241" i="25"/>
  <c r="N240" i="25"/>
  <c r="O240" i="25" s="1"/>
  <c r="M240" i="25"/>
  <c r="N239" i="25"/>
  <c r="O239" i="25" s="1"/>
  <c r="M239" i="25"/>
  <c r="N238" i="25"/>
  <c r="M238" i="25"/>
  <c r="N237" i="25"/>
  <c r="M237" i="25"/>
  <c r="N236" i="25"/>
  <c r="O236" i="25" s="1"/>
  <c r="M236" i="25"/>
  <c r="AD233" i="25"/>
  <c r="AC233" i="25"/>
  <c r="AD230" i="25"/>
  <c r="AC230" i="25"/>
  <c r="AD227" i="25"/>
  <c r="AC227" i="25"/>
  <c r="AD224" i="25"/>
  <c r="AC224" i="25"/>
  <c r="AD221" i="25"/>
  <c r="AC221" i="25"/>
  <c r="AD218" i="25"/>
  <c r="AC218" i="25"/>
  <c r="AD215" i="25"/>
  <c r="AC215" i="25"/>
  <c r="AD212" i="25"/>
  <c r="AC212" i="25"/>
  <c r="AD209" i="25"/>
  <c r="AC209" i="25"/>
  <c r="AD206" i="25"/>
  <c r="AC206" i="25"/>
  <c r="AD203" i="25"/>
  <c r="AC203" i="25"/>
  <c r="AD200" i="25"/>
  <c r="AC200" i="25"/>
  <c r="AD197" i="25"/>
  <c r="AC197" i="25"/>
  <c r="AD194" i="25"/>
  <c r="AC194" i="25"/>
  <c r="AD191" i="25"/>
  <c r="AC191" i="25"/>
  <c r="AD188" i="25"/>
  <c r="AC188" i="25"/>
  <c r="V188" i="25"/>
  <c r="W188" i="25" s="1"/>
  <c r="V191" i="25"/>
  <c r="W191" i="25" s="1"/>
  <c r="V194" i="25"/>
  <c r="W194" i="25" s="1"/>
  <c r="V197" i="25"/>
  <c r="W197" i="25" s="1"/>
  <c r="X197" i="25"/>
  <c r="V200" i="25"/>
  <c r="X200" i="25" s="1"/>
  <c r="V203" i="25"/>
  <c r="W203" i="25" s="1"/>
  <c r="V206" i="25"/>
  <c r="X206" i="25" s="1"/>
  <c r="W206" i="25"/>
  <c r="V209" i="25"/>
  <c r="W209" i="25" s="1"/>
  <c r="V212" i="25"/>
  <c r="W212" i="25" s="1"/>
  <c r="V215" i="25"/>
  <c r="X215" i="25" s="1"/>
  <c r="W215" i="25"/>
  <c r="V218" i="25"/>
  <c r="W218" i="25"/>
  <c r="X218" i="25"/>
  <c r="V221" i="25"/>
  <c r="W221" i="25"/>
  <c r="X221" i="25"/>
  <c r="V224" i="25"/>
  <c r="X224" i="25" s="1"/>
  <c r="W224" i="25"/>
  <c r="V227" i="25"/>
  <c r="W227" i="25" s="1"/>
  <c r="V230" i="25"/>
  <c r="X230" i="25" s="1"/>
  <c r="W230" i="25"/>
  <c r="V233" i="25"/>
  <c r="W233" i="25" s="1"/>
  <c r="O228" i="25"/>
  <c r="P223" i="25"/>
  <c r="V223" i="25" s="1"/>
  <c r="P213" i="25"/>
  <c r="V213" i="25" s="1"/>
  <c r="O208" i="25"/>
  <c r="O204" i="25"/>
  <c r="O198" i="25"/>
  <c r="O190" i="25"/>
  <c r="N188" i="25"/>
  <c r="O188" i="25" s="1"/>
  <c r="N189" i="25"/>
  <c r="O189" i="25" s="1"/>
  <c r="N190" i="25"/>
  <c r="P190" i="25" s="1"/>
  <c r="V190" i="25" s="1"/>
  <c r="N191" i="25"/>
  <c r="O191" i="25" s="1"/>
  <c r="N192" i="25"/>
  <c r="N193" i="25"/>
  <c r="P193" i="25" s="1"/>
  <c r="V193" i="25" s="1"/>
  <c r="W193" i="25" s="1"/>
  <c r="N194" i="25"/>
  <c r="O194" i="25" s="1"/>
  <c r="N195" i="25"/>
  <c r="O195" i="25" s="1"/>
  <c r="N196" i="25"/>
  <c r="N197" i="25"/>
  <c r="O197" i="25" s="1"/>
  <c r="N198" i="25"/>
  <c r="N199" i="25"/>
  <c r="N200" i="25"/>
  <c r="O200" i="25" s="1"/>
  <c r="N201" i="25"/>
  <c r="N202" i="25"/>
  <c r="O202" i="25" s="1"/>
  <c r="N203" i="25"/>
  <c r="O203" i="25" s="1"/>
  <c r="N204" i="25"/>
  <c r="P204" i="25" s="1"/>
  <c r="V204" i="25" s="1"/>
  <c r="W204" i="25" s="1"/>
  <c r="N205" i="25"/>
  <c r="O205" i="25" s="1"/>
  <c r="N206" i="25"/>
  <c r="O206" i="25" s="1"/>
  <c r="N207" i="25"/>
  <c r="O207" i="25" s="1"/>
  <c r="N208" i="25"/>
  <c r="N209" i="25"/>
  <c r="O209" i="25" s="1"/>
  <c r="N210" i="25"/>
  <c r="N211" i="25"/>
  <c r="N212" i="25"/>
  <c r="O212" i="25" s="1"/>
  <c r="N213" i="25"/>
  <c r="O213" i="25" s="1"/>
  <c r="N214" i="25"/>
  <c r="N215" i="25"/>
  <c r="O215" i="25" s="1"/>
  <c r="N216" i="25"/>
  <c r="N217" i="25"/>
  <c r="N218" i="25"/>
  <c r="O218" i="25" s="1"/>
  <c r="N219" i="25"/>
  <c r="O219" i="25" s="1"/>
  <c r="N220" i="25"/>
  <c r="N221" i="25"/>
  <c r="O221" i="25" s="1"/>
  <c r="N222" i="25"/>
  <c r="P222" i="25" s="1"/>
  <c r="V222" i="25" s="1"/>
  <c r="N223" i="25"/>
  <c r="O223" i="25" s="1"/>
  <c r="N224" i="25"/>
  <c r="O224" i="25" s="1"/>
  <c r="N225" i="25"/>
  <c r="N226" i="25"/>
  <c r="O226" i="25" s="1"/>
  <c r="N227" i="25"/>
  <c r="O227" i="25" s="1"/>
  <c r="N228" i="25"/>
  <c r="N229" i="25"/>
  <c r="N230" i="25"/>
  <c r="O230" i="25" s="1"/>
  <c r="N231" i="25"/>
  <c r="O231" i="25" s="1"/>
  <c r="N232" i="25"/>
  <c r="N233" i="25"/>
  <c r="O233" i="25" s="1"/>
  <c r="N234" i="25"/>
  <c r="N235" i="25"/>
  <c r="M188" i="25"/>
  <c r="M189" i="25"/>
  <c r="P189" i="25" s="1"/>
  <c r="V189" i="25" s="1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P202" i="25" s="1"/>
  <c r="V202" i="25" s="1"/>
  <c r="M203" i="25"/>
  <c r="M204" i="25"/>
  <c r="M205" i="25"/>
  <c r="M206" i="25"/>
  <c r="M207" i="25"/>
  <c r="M208" i="25"/>
  <c r="P208" i="25" s="1"/>
  <c r="V208" i="25" s="1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P228" i="25" s="1"/>
  <c r="V228" i="25" s="1"/>
  <c r="W228" i="25" s="1"/>
  <c r="M229" i="25"/>
  <c r="M230" i="25"/>
  <c r="M231" i="25"/>
  <c r="M232" i="25"/>
  <c r="M233" i="25"/>
  <c r="M234" i="25"/>
  <c r="M235" i="25"/>
  <c r="AD185" i="25"/>
  <c r="AC185" i="25"/>
  <c r="AD182" i="25"/>
  <c r="AC182" i="25"/>
  <c r="AD179" i="25"/>
  <c r="AC179" i="25"/>
  <c r="AD176" i="25"/>
  <c r="AC176" i="25"/>
  <c r="AD173" i="25"/>
  <c r="AC173" i="25"/>
  <c r="AD170" i="25"/>
  <c r="AC170" i="25"/>
  <c r="AD167" i="25"/>
  <c r="AC167" i="25"/>
  <c r="AD164" i="25"/>
  <c r="AC164" i="25"/>
  <c r="AD161" i="25"/>
  <c r="AC161" i="25"/>
  <c r="AD158" i="25"/>
  <c r="AC158" i="25"/>
  <c r="AD155" i="25"/>
  <c r="AC155" i="25"/>
  <c r="AD152" i="25"/>
  <c r="AC152" i="25"/>
  <c r="AD149" i="25"/>
  <c r="AC149" i="25"/>
  <c r="AD146" i="25"/>
  <c r="AC146" i="25"/>
  <c r="AD143" i="25"/>
  <c r="AC143" i="25"/>
  <c r="AD140" i="25"/>
  <c r="AC140" i="25"/>
  <c r="V140" i="25"/>
  <c r="W140" i="25" s="1"/>
  <c r="V143" i="25"/>
  <c r="W143" i="25" s="1"/>
  <c r="X143" i="25"/>
  <c r="V146" i="25"/>
  <c r="W146" i="25" s="1"/>
  <c r="X146" i="25"/>
  <c r="V149" i="25"/>
  <c r="X149" i="25" s="1"/>
  <c r="V152" i="25"/>
  <c r="W152" i="25" s="1"/>
  <c r="V155" i="25"/>
  <c r="X155" i="25" s="1"/>
  <c r="W155" i="25"/>
  <c r="V158" i="25"/>
  <c r="X158" i="25" s="1"/>
  <c r="V161" i="25"/>
  <c r="W161" i="25" s="1"/>
  <c r="V164" i="25"/>
  <c r="X164" i="25" s="1"/>
  <c r="W164" i="25"/>
  <c r="V167" i="25"/>
  <c r="W167" i="25" s="1"/>
  <c r="X167" i="25"/>
  <c r="V170" i="25"/>
  <c r="W170" i="25" s="1"/>
  <c r="X170" i="25"/>
  <c r="V173" i="25"/>
  <c r="W173" i="25" s="1"/>
  <c r="V176" i="25"/>
  <c r="W176" i="25" s="1"/>
  <c r="V179" i="25"/>
  <c r="W179" i="25" s="1"/>
  <c r="V182" i="25"/>
  <c r="X182" i="25" s="1"/>
  <c r="V185" i="25"/>
  <c r="W185" i="25" s="1"/>
  <c r="P187" i="25"/>
  <c r="V187" i="25" s="1"/>
  <c r="W187" i="25" s="1"/>
  <c r="P144" i="25"/>
  <c r="V144" i="25" s="1"/>
  <c r="W144" i="25" s="1"/>
  <c r="O187" i="25"/>
  <c r="O142" i="25"/>
  <c r="O143" i="25"/>
  <c r="O144" i="25"/>
  <c r="O146" i="25"/>
  <c r="O147" i="25"/>
  <c r="O150" i="25"/>
  <c r="O151" i="25"/>
  <c r="O152" i="25"/>
  <c r="O154" i="25"/>
  <c r="O155" i="25"/>
  <c r="O158" i="25"/>
  <c r="O159" i="25"/>
  <c r="O160" i="25"/>
  <c r="O162" i="25"/>
  <c r="O163" i="25"/>
  <c r="O166" i="25"/>
  <c r="O167" i="25"/>
  <c r="O168" i="25"/>
  <c r="O170" i="25"/>
  <c r="O171" i="25"/>
  <c r="O174" i="25"/>
  <c r="O175" i="25"/>
  <c r="O176" i="25"/>
  <c r="O177" i="25"/>
  <c r="O179" i="25"/>
  <c r="O182" i="25"/>
  <c r="O183" i="25"/>
  <c r="O184" i="25"/>
  <c r="O185" i="25"/>
  <c r="N140" i="25"/>
  <c r="O140" i="25" s="1"/>
  <c r="N141" i="25"/>
  <c r="O141" i="25" s="1"/>
  <c r="N142" i="25"/>
  <c r="N143" i="25"/>
  <c r="N144" i="25"/>
  <c r="N145" i="25"/>
  <c r="O145" i="25" s="1"/>
  <c r="N146" i="25"/>
  <c r="N147" i="25"/>
  <c r="N148" i="25"/>
  <c r="O148" i="25" s="1"/>
  <c r="N149" i="25"/>
  <c r="O149" i="25" s="1"/>
  <c r="N150" i="25"/>
  <c r="N151" i="25"/>
  <c r="N152" i="25"/>
  <c r="N153" i="25"/>
  <c r="O153" i="25" s="1"/>
  <c r="N154" i="25"/>
  <c r="N155" i="25"/>
  <c r="N156" i="25"/>
  <c r="O156" i="25" s="1"/>
  <c r="N157" i="25"/>
  <c r="O157" i="25" s="1"/>
  <c r="N158" i="25"/>
  <c r="N159" i="25"/>
  <c r="P159" i="25" s="1"/>
  <c r="V159" i="25" s="1"/>
  <c r="N160" i="25"/>
  <c r="N161" i="25"/>
  <c r="O161" i="25" s="1"/>
  <c r="N162" i="25"/>
  <c r="P162" i="25" s="1"/>
  <c r="V162" i="25" s="1"/>
  <c r="N163" i="25"/>
  <c r="N164" i="25"/>
  <c r="O164" i="25" s="1"/>
  <c r="N165" i="25"/>
  <c r="O165" i="25" s="1"/>
  <c r="N166" i="25"/>
  <c r="N167" i="25"/>
  <c r="N168" i="25"/>
  <c r="N169" i="25"/>
  <c r="P169" i="25" s="1"/>
  <c r="V169" i="25" s="1"/>
  <c r="W169" i="25" s="1"/>
  <c r="N170" i="25"/>
  <c r="N171" i="25"/>
  <c r="N172" i="25"/>
  <c r="P172" i="25" s="1"/>
  <c r="V172" i="25" s="1"/>
  <c r="N173" i="25"/>
  <c r="O173" i="25" s="1"/>
  <c r="N174" i="25"/>
  <c r="N175" i="25"/>
  <c r="P175" i="25" s="1"/>
  <c r="V175" i="25" s="1"/>
  <c r="N176" i="25"/>
  <c r="N177" i="25"/>
  <c r="N178" i="25"/>
  <c r="O178" i="25" s="1"/>
  <c r="N179" i="25"/>
  <c r="N180" i="25"/>
  <c r="P180" i="25" s="1"/>
  <c r="V180" i="25" s="1"/>
  <c r="N181" i="25"/>
  <c r="O181" i="25" s="1"/>
  <c r="N182" i="25"/>
  <c r="N183" i="25"/>
  <c r="N184" i="25"/>
  <c r="N185" i="25"/>
  <c r="N186" i="25"/>
  <c r="O186" i="25" s="1"/>
  <c r="N187" i="25"/>
  <c r="M141" i="25"/>
  <c r="P141" i="25" s="1"/>
  <c r="V141" i="25" s="1"/>
  <c r="M142" i="25"/>
  <c r="P142" i="25" s="1"/>
  <c r="V142" i="25" s="1"/>
  <c r="X142" i="25" s="1"/>
  <c r="M143" i="25"/>
  <c r="M144" i="25"/>
  <c r="M145" i="25"/>
  <c r="M146" i="25"/>
  <c r="M147" i="25"/>
  <c r="P147" i="25" s="1"/>
  <c r="V147" i="25" s="1"/>
  <c r="M148" i="25"/>
  <c r="M149" i="25"/>
  <c r="M150" i="25"/>
  <c r="P150" i="25" s="1"/>
  <c r="V150" i="25" s="1"/>
  <c r="X150" i="25" s="1"/>
  <c r="M151" i="25"/>
  <c r="M152" i="25"/>
  <c r="M153" i="25"/>
  <c r="M154" i="25"/>
  <c r="M155" i="25"/>
  <c r="M156" i="25"/>
  <c r="M157" i="25"/>
  <c r="P157" i="25" s="1"/>
  <c r="V157" i="25" s="1"/>
  <c r="M158" i="25"/>
  <c r="M159" i="25"/>
  <c r="M160" i="25"/>
  <c r="M161" i="25"/>
  <c r="M162" i="25"/>
  <c r="M163" i="25"/>
  <c r="P163" i="25" s="1"/>
  <c r="V163" i="25" s="1"/>
  <c r="W163" i="25" s="1"/>
  <c r="M164" i="25"/>
  <c r="M165" i="25"/>
  <c r="P165" i="25" s="1"/>
  <c r="V165" i="25" s="1"/>
  <c r="M166" i="25"/>
  <c r="P166" i="25" s="1"/>
  <c r="V166" i="25" s="1"/>
  <c r="X166" i="25" s="1"/>
  <c r="M167" i="25"/>
  <c r="M168" i="25"/>
  <c r="M169" i="25"/>
  <c r="M170" i="25"/>
  <c r="M171" i="25"/>
  <c r="P171" i="25" s="1"/>
  <c r="V171" i="25" s="1"/>
  <c r="W171" i="25" s="1"/>
  <c r="M172" i="25"/>
  <c r="M173" i="25"/>
  <c r="M174" i="25"/>
  <c r="M175" i="25"/>
  <c r="M176" i="25"/>
  <c r="M177" i="25"/>
  <c r="M178" i="25"/>
  <c r="M179" i="25"/>
  <c r="M180" i="25"/>
  <c r="M181" i="25"/>
  <c r="P181" i="25" s="1"/>
  <c r="V181" i="25" s="1"/>
  <c r="M182" i="25"/>
  <c r="M183" i="25"/>
  <c r="M184" i="25"/>
  <c r="M185" i="25"/>
  <c r="M186" i="25"/>
  <c r="M187" i="25"/>
  <c r="M140" i="25"/>
  <c r="AD137" i="25"/>
  <c r="AC137" i="25"/>
  <c r="AD134" i="25"/>
  <c r="AC134" i="25"/>
  <c r="AD131" i="25"/>
  <c r="AC131" i="25"/>
  <c r="N139" i="25"/>
  <c r="O139" i="25" s="1"/>
  <c r="N138" i="25"/>
  <c r="O138" i="25" s="1"/>
  <c r="N137" i="25"/>
  <c r="O137" i="25" s="1"/>
  <c r="N136" i="25"/>
  <c r="O136" i="25" s="1"/>
  <c r="N135" i="25"/>
  <c r="O135" i="25" s="1"/>
  <c r="N134" i="25"/>
  <c r="O134" i="25" s="1"/>
  <c r="N133" i="25"/>
  <c r="O133" i="25" s="1"/>
  <c r="N132" i="25"/>
  <c r="O132" i="25" s="1"/>
  <c r="N131" i="25"/>
  <c r="O131" i="25" s="1"/>
  <c r="N130" i="25"/>
  <c r="O130" i="25" s="1"/>
  <c r="N129" i="25"/>
  <c r="O129" i="25" s="1"/>
  <c r="M139" i="25"/>
  <c r="M138" i="25"/>
  <c r="M137" i="25"/>
  <c r="M136" i="25"/>
  <c r="M135" i="25"/>
  <c r="M134" i="25"/>
  <c r="M133" i="25"/>
  <c r="M132" i="25"/>
  <c r="M131" i="25"/>
  <c r="M130" i="25"/>
  <c r="M129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N93" i="25"/>
  <c r="O93" i="25" s="1"/>
  <c r="N94" i="25"/>
  <c r="O94" i="25" s="1"/>
  <c r="N95" i="25"/>
  <c r="O95" i="25" s="1"/>
  <c r="N96" i="25"/>
  <c r="O96" i="25" s="1"/>
  <c r="N97" i="25"/>
  <c r="O97" i="25" s="1"/>
  <c r="N98" i="25"/>
  <c r="O98" i="25" s="1"/>
  <c r="N99" i="25"/>
  <c r="O99" i="25" s="1"/>
  <c r="N100" i="25"/>
  <c r="O100" i="25" s="1"/>
  <c r="N101" i="25"/>
  <c r="O101" i="25" s="1"/>
  <c r="N102" i="25"/>
  <c r="O102" i="25" s="1"/>
  <c r="N103" i="25"/>
  <c r="O103" i="25" s="1"/>
  <c r="N104" i="25"/>
  <c r="O104" i="25" s="1"/>
  <c r="N105" i="25"/>
  <c r="O105" i="25" s="1"/>
  <c r="N106" i="25"/>
  <c r="O106" i="25" s="1"/>
  <c r="N107" i="25"/>
  <c r="O107" i="25" s="1"/>
  <c r="N108" i="25"/>
  <c r="O108" i="25" s="1"/>
  <c r="N109" i="25"/>
  <c r="O109" i="25" s="1"/>
  <c r="N110" i="25"/>
  <c r="O110" i="25" s="1"/>
  <c r="N111" i="25"/>
  <c r="O111" i="25" s="1"/>
  <c r="N112" i="25"/>
  <c r="O112" i="25" s="1"/>
  <c r="N113" i="25"/>
  <c r="O113" i="25" s="1"/>
  <c r="N114" i="25"/>
  <c r="O114" i="25" s="1"/>
  <c r="N115" i="25"/>
  <c r="O115" i="25" s="1"/>
  <c r="N116" i="25"/>
  <c r="O116" i="25" s="1"/>
  <c r="N117" i="25"/>
  <c r="O117" i="25" s="1"/>
  <c r="N118" i="25"/>
  <c r="O118" i="25" s="1"/>
  <c r="N119" i="25"/>
  <c r="O119" i="25" s="1"/>
  <c r="N120" i="25"/>
  <c r="O120" i="25" s="1"/>
  <c r="N121" i="25"/>
  <c r="O121" i="25" s="1"/>
  <c r="N122" i="25"/>
  <c r="O122" i="25" s="1"/>
  <c r="N123" i="25"/>
  <c r="O123" i="25" s="1"/>
  <c r="N124" i="25"/>
  <c r="O124" i="25" s="1"/>
  <c r="N125" i="25"/>
  <c r="O125" i="25" s="1"/>
  <c r="N126" i="25"/>
  <c r="O126" i="25" s="1"/>
  <c r="N127" i="25"/>
  <c r="O127" i="25" s="1"/>
  <c r="N128" i="25"/>
  <c r="O128" i="25" s="1"/>
  <c r="N92" i="25"/>
  <c r="O92" i="25" s="1"/>
  <c r="AD128" i="25"/>
  <c r="AC128" i="25"/>
  <c r="AD125" i="25"/>
  <c r="AC125" i="25"/>
  <c r="AD122" i="25"/>
  <c r="AC122" i="25"/>
  <c r="AD119" i="25"/>
  <c r="AC119" i="25"/>
  <c r="AD116" i="25"/>
  <c r="AC116" i="25"/>
  <c r="AD113" i="25"/>
  <c r="AC113" i="25"/>
  <c r="AD110" i="25"/>
  <c r="AC110" i="25"/>
  <c r="AD107" i="25"/>
  <c r="AC107" i="25"/>
  <c r="AD104" i="25"/>
  <c r="AC104" i="25"/>
  <c r="AD101" i="25"/>
  <c r="AC101" i="25"/>
  <c r="AD98" i="25"/>
  <c r="AC98" i="25"/>
  <c r="AD95" i="25"/>
  <c r="AC95" i="25"/>
  <c r="AD92" i="25"/>
  <c r="AC92" i="25"/>
  <c r="V92" i="25"/>
  <c r="W92" i="25" s="1"/>
  <c r="V95" i="25"/>
  <c r="W95" i="25" s="1"/>
  <c r="V98" i="25"/>
  <c r="W98" i="25" s="1"/>
  <c r="V101" i="25"/>
  <c r="W101" i="25" s="1"/>
  <c r="V104" i="25"/>
  <c r="X104" i="25" s="1"/>
  <c r="V107" i="25"/>
  <c r="X107" i="25" s="1"/>
  <c r="V110" i="25"/>
  <c r="X110" i="25" s="1"/>
  <c r="V113" i="25"/>
  <c r="W113" i="25" s="1"/>
  <c r="V116" i="25"/>
  <c r="W116" i="25" s="1"/>
  <c r="V119" i="25"/>
  <c r="W119" i="25" s="1"/>
  <c r="V122" i="25"/>
  <c r="W122" i="25" s="1"/>
  <c r="V125" i="25"/>
  <c r="X125" i="25" s="1"/>
  <c r="V128" i="25"/>
  <c r="W128" i="25" s="1"/>
  <c r="V131" i="25"/>
  <c r="W131" i="25" s="1"/>
  <c r="V134" i="25"/>
  <c r="X134" i="25" s="1"/>
  <c r="V137" i="25"/>
  <c r="W137" i="25" s="1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92" i="25"/>
  <c r="P259" i="25" l="1"/>
  <c r="V259" i="25" s="1"/>
  <c r="P293" i="25"/>
  <c r="V293" i="25" s="1"/>
  <c r="P317" i="25"/>
  <c r="V317" i="25" s="1"/>
  <c r="W317" i="25" s="1"/>
  <c r="P284" i="25"/>
  <c r="V284" i="25" s="1"/>
  <c r="P308" i="25"/>
  <c r="V308" i="25" s="1"/>
  <c r="P330" i="25"/>
  <c r="V330" i="25" s="1"/>
  <c r="P309" i="25"/>
  <c r="V309" i="25" s="1"/>
  <c r="W309" i="25" s="1"/>
  <c r="P326" i="25"/>
  <c r="V326" i="25" s="1"/>
  <c r="W326" i="25" s="1"/>
  <c r="P275" i="25"/>
  <c r="V275" i="25" s="1"/>
  <c r="W275" i="25" s="1"/>
  <c r="P315" i="25"/>
  <c r="V315" i="25" s="1"/>
  <c r="W315" i="25" s="1"/>
  <c r="P267" i="25"/>
  <c r="V267" i="25" s="1"/>
  <c r="P249" i="25"/>
  <c r="V249" i="25" s="1"/>
  <c r="W249" i="25" s="1"/>
  <c r="P247" i="25"/>
  <c r="V247" i="25" s="1"/>
  <c r="P246" i="25"/>
  <c r="V246" i="25" s="1"/>
  <c r="P243" i="25"/>
  <c r="V243" i="25" s="1"/>
  <c r="P237" i="25"/>
  <c r="V237" i="25" s="1"/>
  <c r="P238" i="25"/>
  <c r="V238" i="25" s="1"/>
  <c r="X238" i="25" s="1"/>
  <c r="P232" i="25"/>
  <c r="V232" i="25" s="1"/>
  <c r="P217" i="25"/>
  <c r="V217" i="25" s="1"/>
  <c r="W217" i="25" s="1"/>
  <c r="P214" i="25"/>
  <c r="V214" i="25" s="1"/>
  <c r="P273" i="25"/>
  <c r="V273" i="25" s="1"/>
  <c r="P276" i="25"/>
  <c r="V276" i="25" s="1"/>
  <c r="P278" i="25"/>
  <c r="V278" i="25" s="1"/>
  <c r="W278" i="25" s="1"/>
  <c r="P285" i="25"/>
  <c r="V285" i="25" s="1"/>
  <c r="W285" i="25" s="1"/>
  <c r="P287" i="25"/>
  <c r="V287" i="25" s="1"/>
  <c r="W287" i="25" s="1"/>
  <c r="P288" i="25"/>
  <c r="V288" i="25" s="1"/>
  <c r="P291" i="25"/>
  <c r="V291" i="25" s="1"/>
  <c r="X291" i="25" s="1"/>
  <c r="P297" i="25"/>
  <c r="V297" i="25" s="1"/>
  <c r="W297" i="25" s="1"/>
  <c r="O349" i="25"/>
  <c r="P339" i="25"/>
  <c r="V339" i="25" s="1"/>
  <c r="X339" i="25" s="1"/>
  <c r="P355" i="25"/>
  <c r="P300" i="25"/>
  <c r="V300" i="25" s="1"/>
  <c r="X300" i="25" s="1"/>
  <c r="P299" i="25"/>
  <c r="V299" i="25" s="1"/>
  <c r="W299" i="25" s="1"/>
  <c r="P302" i="25"/>
  <c r="V302" i="25" s="1"/>
  <c r="W302" i="25" s="1"/>
  <c r="P312" i="25"/>
  <c r="V312" i="25" s="1"/>
  <c r="P311" i="25"/>
  <c r="V311" i="25" s="1"/>
  <c r="W311" i="25" s="1"/>
  <c r="P320" i="25"/>
  <c r="V320" i="25" s="1"/>
  <c r="P324" i="25"/>
  <c r="V324" i="25" s="1"/>
  <c r="P323" i="25"/>
  <c r="V323" i="25" s="1"/>
  <c r="W323" i="25" s="1"/>
  <c r="P337" i="25"/>
  <c r="V337" i="25" s="1"/>
  <c r="P340" i="25"/>
  <c r="V340" i="25" s="1"/>
  <c r="W340" i="25" s="1"/>
  <c r="P342" i="25"/>
  <c r="V342" i="25" s="1"/>
  <c r="W342" i="25" s="1"/>
  <c r="P348" i="25"/>
  <c r="V348" i="25" s="1"/>
  <c r="W348" i="25" s="1"/>
  <c r="P361" i="25"/>
  <c r="V361" i="25" s="1"/>
  <c r="W361" i="25" s="1"/>
  <c r="P351" i="25"/>
  <c r="V351" i="25" s="1"/>
  <c r="X351" i="25" s="1"/>
  <c r="X360" i="25"/>
  <c r="W360" i="25"/>
  <c r="W336" i="25"/>
  <c r="P333" i="25"/>
  <c r="V333" i="25" s="1"/>
  <c r="P346" i="25"/>
  <c r="V346" i="25" s="1"/>
  <c r="W346" i="25" s="1"/>
  <c r="P357" i="25"/>
  <c r="V357" i="25" s="1"/>
  <c r="X345" i="25"/>
  <c r="W272" i="25"/>
  <c r="X272" i="25"/>
  <c r="X305" i="25"/>
  <c r="W305" i="25"/>
  <c r="W296" i="25"/>
  <c r="X296" i="25"/>
  <c r="X293" i="25"/>
  <c r="W293" i="25"/>
  <c r="W320" i="25"/>
  <c r="X320" i="25"/>
  <c r="W284" i="25"/>
  <c r="X284" i="25"/>
  <c r="X317" i="25"/>
  <c r="W308" i="25"/>
  <c r="X308" i="25"/>
  <c r="O275" i="25"/>
  <c r="O288" i="25"/>
  <c r="O299" i="25"/>
  <c r="O312" i="25"/>
  <c r="O323" i="25"/>
  <c r="O273" i="25"/>
  <c r="O284" i="25"/>
  <c r="O297" i="25"/>
  <c r="O308" i="25"/>
  <c r="O321" i="25"/>
  <c r="O282" i="25"/>
  <c r="O293" i="25"/>
  <c r="O306" i="25"/>
  <c r="O317" i="25"/>
  <c r="O330" i="25"/>
  <c r="O278" i="25"/>
  <c r="O291" i="25"/>
  <c r="O302" i="25"/>
  <c r="O315" i="25"/>
  <c r="O326" i="25"/>
  <c r="W329" i="25"/>
  <c r="X290" i="25"/>
  <c r="AB290" i="25" s="1"/>
  <c r="O276" i="25"/>
  <c r="O287" i="25"/>
  <c r="O300" i="25"/>
  <c r="O311" i="25"/>
  <c r="O324" i="25"/>
  <c r="W337" i="25"/>
  <c r="X337" i="25"/>
  <c r="AE336" i="25" s="1"/>
  <c r="W353" i="25"/>
  <c r="X353" i="25"/>
  <c r="W334" i="25"/>
  <c r="X334" i="25"/>
  <c r="W341" i="25"/>
  <c r="X341" i="25"/>
  <c r="W350" i="25"/>
  <c r="X350" i="25"/>
  <c r="W338" i="25"/>
  <c r="X338" i="25"/>
  <c r="X347" i="25"/>
  <c r="W347" i="25"/>
  <c r="W358" i="25"/>
  <c r="X358" i="25"/>
  <c r="W349" i="25"/>
  <c r="X349" i="25"/>
  <c r="W352" i="25"/>
  <c r="X352" i="25"/>
  <c r="X340" i="25"/>
  <c r="AE339" i="25" s="1"/>
  <c r="W362" i="25"/>
  <c r="X362" i="25"/>
  <c r="X356" i="25"/>
  <c r="X343" i="25"/>
  <c r="W359" i="25"/>
  <c r="W339" i="25"/>
  <c r="W335" i="25"/>
  <c r="V344" i="25"/>
  <c r="V355" i="25"/>
  <c r="X354" i="25"/>
  <c r="X342" i="25"/>
  <c r="W274" i="25"/>
  <c r="X274" i="25"/>
  <c r="W273" i="25"/>
  <c r="X273" i="25"/>
  <c r="W276" i="25"/>
  <c r="X276" i="25"/>
  <c r="W294" i="25"/>
  <c r="X294" i="25"/>
  <c r="X298" i="25"/>
  <c r="W298" i="25"/>
  <c r="W319" i="25"/>
  <c r="X319" i="25"/>
  <c r="X325" i="25"/>
  <c r="W325" i="25"/>
  <c r="W282" i="25"/>
  <c r="X282" i="25"/>
  <c r="X286" i="25"/>
  <c r="W286" i="25"/>
  <c r="W307" i="25"/>
  <c r="X307" i="25"/>
  <c r="X313" i="25"/>
  <c r="W313" i="25"/>
  <c r="W328" i="25"/>
  <c r="X328" i="25"/>
  <c r="W277" i="25"/>
  <c r="X277" i="25"/>
  <c r="W292" i="25"/>
  <c r="X292" i="25"/>
  <c r="X321" i="25"/>
  <c r="W321" i="25"/>
  <c r="X324" i="25"/>
  <c r="W324" i="25"/>
  <c r="X316" i="25"/>
  <c r="W316" i="25"/>
  <c r="W304" i="25"/>
  <c r="X304" i="25"/>
  <c r="W280" i="25"/>
  <c r="X280" i="25"/>
  <c r="X309" i="25"/>
  <c r="AE308" i="25" s="1"/>
  <c r="W312" i="25"/>
  <c r="X312" i="25"/>
  <c r="X330" i="25"/>
  <c r="W330" i="25"/>
  <c r="W289" i="25"/>
  <c r="X289" i="25"/>
  <c r="X297" i="25"/>
  <c r="W318" i="25"/>
  <c r="X318" i="25"/>
  <c r="W295" i="25"/>
  <c r="X295" i="25"/>
  <c r="X301" i="25"/>
  <c r="W301" i="25"/>
  <c r="W283" i="25"/>
  <c r="X283" i="25"/>
  <c r="W288" i="25"/>
  <c r="X288" i="25"/>
  <c r="W306" i="25"/>
  <c r="X306" i="25"/>
  <c r="X310" i="25"/>
  <c r="W310" i="25"/>
  <c r="W331" i="25"/>
  <c r="X331" i="25"/>
  <c r="X279" i="25"/>
  <c r="X275" i="25"/>
  <c r="X327" i="25"/>
  <c r="X315" i="25"/>
  <c r="X311" i="25"/>
  <c r="X303" i="25"/>
  <c r="W291" i="25"/>
  <c r="AB308" i="25"/>
  <c r="X314" i="25"/>
  <c r="X302" i="25"/>
  <c r="X281" i="25"/>
  <c r="V322" i="25"/>
  <c r="P270" i="25"/>
  <c r="V270" i="25" s="1"/>
  <c r="X270" i="25" s="1"/>
  <c r="V271" i="25"/>
  <c r="X271" i="25" s="1"/>
  <c r="O270" i="25"/>
  <c r="W271" i="25"/>
  <c r="X269" i="25"/>
  <c r="P199" i="25"/>
  <c r="V199" i="25" s="1"/>
  <c r="P198" i="25"/>
  <c r="V198" i="25" s="1"/>
  <c r="W198" i="25" s="1"/>
  <c r="W258" i="25"/>
  <c r="X258" i="25"/>
  <c r="W247" i="25"/>
  <c r="X247" i="25"/>
  <c r="X246" i="25"/>
  <c r="W246" i="25"/>
  <c r="X172" i="25"/>
  <c r="W172" i="25"/>
  <c r="W243" i="25"/>
  <c r="X243" i="25"/>
  <c r="X162" i="25"/>
  <c r="W162" i="25"/>
  <c r="X232" i="25"/>
  <c r="W232" i="25"/>
  <c r="W259" i="25"/>
  <c r="X259" i="25"/>
  <c r="W267" i="25"/>
  <c r="X267" i="25"/>
  <c r="W199" i="25"/>
  <c r="X199" i="25"/>
  <c r="X208" i="25"/>
  <c r="W208" i="25"/>
  <c r="X222" i="25"/>
  <c r="W222" i="25"/>
  <c r="X214" i="25"/>
  <c r="W214" i="25"/>
  <c r="W213" i="25"/>
  <c r="X213" i="25"/>
  <c r="W223" i="25"/>
  <c r="X223" i="25"/>
  <c r="W237" i="25"/>
  <c r="X237" i="25"/>
  <c r="AB236" i="25" s="1"/>
  <c r="P225" i="25"/>
  <c r="V225" i="25" s="1"/>
  <c r="W225" i="25" s="1"/>
  <c r="P156" i="25"/>
  <c r="V156" i="25" s="1"/>
  <c r="P148" i="25"/>
  <c r="V148" i="25" s="1"/>
  <c r="X148" i="25" s="1"/>
  <c r="O169" i="25"/>
  <c r="P216" i="25"/>
  <c r="V216" i="25" s="1"/>
  <c r="O214" i="25"/>
  <c r="P226" i="25"/>
  <c r="V226" i="25" s="1"/>
  <c r="X212" i="25"/>
  <c r="W200" i="25"/>
  <c r="X191" i="25"/>
  <c r="P255" i="25"/>
  <c r="V255" i="25" s="1"/>
  <c r="P262" i="25"/>
  <c r="V262" i="25" s="1"/>
  <c r="O193" i="25"/>
  <c r="P154" i="25"/>
  <c r="V154" i="25" s="1"/>
  <c r="P207" i="25"/>
  <c r="V207" i="25" s="1"/>
  <c r="O217" i="25"/>
  <c r="O249" i="25"/>
  <c r="P256" i="25"/>
  <c r="V256" i="25" s="1"/>
  <c r="X266" i="25"/>
  <c r="P229" i="25"/>
  <c r="V229" i="25" s="1"/>
  <c r="O229" i="25"/>
  <c r="P168" i="25"/>
  <c r="V168" i="25" s="1"/>
  <c r="W168" i="25" s="1"/>
  <c r="P220" i="25"/>
  <c r="V220" i="25" s="1"/>
  <c r="P196" i="25"/>
  <c r="V196" i="25" s="1"/>
  <c r="O222" i="25"/>
  <c r="P231" i="25"/>
  <c r="V231" i="25" s="1"/>
  <c r="O247" i="25"/>
  <c r="P178" i="25"/>
  <c r="V178" i="25" s="1"/>
  <c r="X178" i="25" s="1"/>
  <c r="P177" i="25"/>
  <c r="V177" i="25" s="1"/>
  <c r="W177" i="25" s="1"/>
  <c r="P145" i="25"/>
  <c r="V145" i="25" s="1"/>
  <c r="W145" i="25" s="1"/>
  <c r="P184" i="25"/>
  <c r="V184" i="25" s="1"/>
  <c r="W184" i="25" s="1"/>
  <c r="P160" i="25"/>
  <c r="V160" i="25" s="1"/>
  <c r="W160" i="25" s="1"/>
  <c r="P183" i="25"/>
  <c r="V183" i="25" s="1"/>
  <c r="W183" i="25" s="1"/>
  <c r="P151" i="25"/>
  <c r="V151" i="25" s="1"/>
  <c r="W151" i="25" s="1"/>
  <c r="P174" i="25"/>
  <c r="V174" i="25" s="1"/>
  <c r="X174" i="25" s="1"/>
  <c r="O172" i="25"/>
  <c r="W149" i="25"/>
  <c r="P235" i="25"/>
  <c r="V235" i="25" s="1"/>
  <c r="W235" i="25" s="1"/>
  <c r="P211" i="25"/>
  <c r="V211" i="25" s="1"/>
  <c r="W211" i="25" s="1"/>
  <c r="O199" i="25"/>
  <c r="O232" i="25"/>
  <c r="X194" i="25"/>
  <c r="P244" i="25"/>
  <c r="V244" i="25" s="1"/>
  <c r="W244" i="25" s="1"/>
  <c r="P264" i="25"/>
  <c r="V264" i="25" s="1"/>
  <c r="P268" i="25"/>
  <c r="V268" i="25" s="1"/>
  <c r="W268" i="25" s="1"/>
  <c r="X242" i="25"/>
  <c r="P186" i="25"/>
  <c r="V186" i="25" s="1"/>
  <c r="P153" i="25"/>
  <c r="V153" i="25" s="1"/>
  <c r="W153" i="25" s="1"/>
  <c r="O180" i="25"/>
  <c r="P234" i="25"/>
  <c r="V234" i="25" s="1"/>
  <c r="P210" i="25"/>
  <c r="V210" i="25" s="1"/>
  <c r="X228" i="25"/>
  <c r="W238" i="25"/>
  <c r="X204" i="25"/>
  <c r="P205" i="25"/>
  <c r="V205" i="25" s="1"/>
  <c r="W202" i="25"/>
  <c r="X202" i="25"/>
  <c r="P201" i="25"/>
  <c r="V201" i="25" s="1"/>
  <c r="W201" i="25" s="1"/>
  <c r="X186" i="25"/>
  <c r="W186" i="25"/>
  <c r="W181" i="25"/>
  <c r="X181" i="25"/>
  <c r="X180" i="25"/>
  <c r="W180" i="25"/>
  <c r="W178" i="25"/>
  <c r="W154" i="25"/>
  <c r="X154" i="25"/>
  <c r="X165" i="25"/>
  <c r="AE164" i="25" s="1"/>
  <c r="W165" i="25"/>
  <c r="X157" i="25"/>
  <c r="W157" i="25"/>
  <c r="X156" i="25"/>
  <c r="W156" i="25"/>
  <c r="W159" i="25"/>
  <c r="X159" i="25"/>
  <c r="W148" i="25"/>
  <c r="X147" i="25"/>
  <c r="W147" i="25"/>
  <c r="P192" i="25"/>
  <c r="V192" i="25" s="1"/>
  <c r="W189" i="25"/>
  <c r="X189" i="25"/>
  <c r="X190" i="25"/>
  <c r="W190" i="25"/>
  <c r="X141" i="25"/>
  <c r="AB140" i="25" s="1"/>
  <c r="W141" i="25"/>
  <c r="X260" i="25"/>
  <c r="X236" i="25"/>
  <c r="X265" i="25"/>
  <c r="X257" i="25"/>
  <c r="X249" i="25"/>
  <c r="X241" i="25"/>
  <c r="P240" i="25"/>
  <c r="V240" i="25" s="1"/>
  <c r="P253" i="25"/>
  <c r="V253" i="25" s="1"/>
  <c r="O238" i="25"/>
  <c r="O243" i="25"/>
  <c r="P252" i="25"/>
  <c r="V252" i="25" s="1"/>
  <c r="W252" i="25" s="1"/>
  <c r="O256" i="25"/>
  <c r="O267" i="25"/>
  <c r="O241" i="25"/>
  <c r="O237" i="25"/>
  <c r="O246" i="25"/>
  <c r="P250" i="25"/>
  <c r="V250" i="25" s="1"/>
  <c r="O259" i="25"/>
  <c r="P261" i="25"/>
  <c r="V261" i="25" s="1"/>
  <c r="O265" i="25"/>
  <c r="O244" i="25"/>
  <c r="O255" i="25"/>
  <c r="O268" i="25"/>
  <c r="X227" i="25"/>
  <c r="X203" i="25"/>
  <c r="X195" i="25"/>
  <c r="X188" i="25"/>
  <c r="X233" i="25"/>
  <c r="X217" i="25"/>
  <c r="X209" i="25"/>
  <c r="X193" i="25"/>
  <c r="P195" i="25"/>
  <c r="V195" i="25" s="1"/>
  <c r="W195" i="25" s="1"/>
  <c r="O210" i="25"/>
  <c r="P219" i="25"/>
  <c r="V219" i="25" s="1"/>
  <c r="W219" i="25" s="1"/>
  <c r="O234" i="25"/>
  <c r="O196" i="25"/>
  <c r="O201" i="25"/>
  <c r="O220" i="25"/>
  <c r="O225" i="25"/>
  <c r="O192" i="25"/>
  <c r="O211" i="25"/>
  <c r="O216" i="25"/>
  <c r="O235" i="25"/>
  <c r="W175" i="25"/>
  <c r="X175" i="25"/>
  <c r="X173" i="25"/>
  <c r="X187" i="25"/>
  <c r="W182" i="25"/>
  <c r="X179" i="25"/>
  <c r="W174" i="25"/>
  <c r="X171" i="25"/>
  <c r="W166" i="25"/>
  <c r="X163" i="25"/>
  <c r="W158" i="25"/>
  <c r="W150" i="25"/>
  <c r="W142" i="25"/>
  <c r="X184" i="25"/>
  <c r="X176" i="25"/>
  <c r="X152" i="25"/>
  <c r="X144" i="25"/>
  <c r="X140" i="25"/>
  <c r="X185" i="25"/>
  <c r="X177" i="25"/>
  <c r="X169" i="25"/>
  <c r="X161" i="25"/>
  <c r="X145" i="25"/>
  <c r="W104" i="25"/>
  <c r="W110" i="25"/>
  <c r="W125" i="25"/>
  <c r="W134" i="25"/>
  <c r="W107" i="25"/>
  <c r="P127" i="25"/>
  <c r="V127" i="25" s="1"/>
  <c r="W127" i="25" s="1"/>
  <c r="P126" i="25"/>
  <c r="V126" i="25" s="1"/>
  <c r="W126" i="25" s="1"/>
  <c r="X116" i="25"/>
  <c r="X95" i="25"/>
  <c r="P135" i="25"/>
  <c r="V135" i="25" s="1"/>
  <c r="W135" i="25" s="1"/>
  <c r="X128" i="25"/>
  <c r="P138" i="25"/>
  <c r="V138" i="25" s="1"/>
  <c r="W138" i="25" s="1"/>
  <c r="X122" i="25"/>
  <c r="P102" i="25"/>
  <c r="V102" i="25" s="1"/>
  <c r="W102" i="25" s="1"/>
  <c r="P111" i="25"/>
  <c r="V111" i="25" s="1"/>
  <c r="W111" i="25" s="1"/>
  <c r="P109" i="25"/>
  <c r="V109" i="25" s="1"/>
  <c r="W109" i="25" s="1"/>
  <c r="P133" i="25"/>
  <c r="V133" i="25" s="1"/>
  <c r="W133" i="25" s="1"/>
  <c r="P123" i="25"/>
  <c r="V123" i="25" s="1"/>
  <c r="W123" i="25" s="1"/>
  <c r="P99" i="25"/>
  <c r="V99" i="25" s="1"/>
  <c r="W99" i="25" s="1"/>
  <c r="P103" i="25"/>
  <c r="V103" i="25" s="1"/>
  <c r="W103" i="25" s="1"/>
  <c r="P139" i="25"/>
  <c r="V139" i="25" s="1"/>
  <c r="W139" i="25" s="1"/>
  <c r="P115" i="25"/>
  <c r="V115" i="25" s="1"/>
  <c r="W115" i="25" s="1"/>
  <c r="P114" i="25"/>
  <c r="V114" i="25" s="1"/>
  <c r="W114" i="25" s="1"/>
  <c r="P130" i="25"/>
  <c r="V130" i="25" s="1"/>
  <c r="W130" i="25" s="1"/>
  <c r="P106" i="25"/>
  <c r="V106" i="25" s="1"/>
  <c r="W106" i="25" s="1"/>
  <c r="P129" i="25"/>
  <c r="V129" i="25" s="1"/>
  <c r="W129" i="25" s="1"/>
  <c r="P121" i="25"/>
  <c r="V121" i="25" s="1"/>
  <c r="W121" i="25" s="1"/>
  <c r="P105" i="25"/>
  <c r="V105" i="25" s="1"/>
  <c r="W105" i="25" s="1"/>
  <c r="P97" i="25"/>
  <c r="V97" i="25" s="1"/>
  <c r="W97" i="25" s="1"/>
  <c r="X98" i="25"/>
  <c r="P120" i="25"/>
  <c r="V120" i="25" s="1"/>
  <c r="W120" i="25" s="1"/>
  <c r="P112" i="25"/>
  <c r="V112" i="25" s="1"/>
  <c r="W112" i="25" s="1"/>
  <c r="P96" i="25"/>
  <c r="V96" i="25" s="1"/>
  <c r="W96" i="25" s="1"/>
  <c r="P118" i="25"/>
  <c r="V118" i="25" s="1"/>
  <c r="W118" i="25" s="1"/>
  <c r="P94" i="25"/>
  <c r="V94" i="25" s="1"/>
  <c r="W94" i="25" s="1"/>
  <c r="P136" i="25"/>
  <c r="V136" i="25" s="1"/>
  <c r="W136" i="25" s="1"/>
  <c r="P117" i="25"/>
  <c r="V117" i="25" s="1"/>
  <c r="W117" i="25" s="1"/>
  <c r="P93" i="25"/>
  <c r="V93" i="25" s="1"/>
  <c r="W93" i="25" s="1"/>
  <c r="P132" i="25"/>
  <c r="V132" i="25" s="1"/>
  <c r="W132" i="25" s="1"/>
  <c r="P124" i="25"/>
  <c r="V124" i="25" s="1"/>
  <c r="W124" i="25" s="1"/>
  <c r="P108" i="25"/>
  <c r="V108" i="25" s="1"/>
  <c r="W108" i="25" s="1"/>
  <c r="P100" i="25"/>
  <c r="V100" i="25" s="1"/>
  <c r="W100" i="25" s="1"/>
  <c r="X101" i="25"/>
  <c r="X131" i="25"/>
  <c r="X119" i="25"/>
  <c r="X92" i="25"/>
  <c r="X137" i="25"/>
  <c r="X113" i="25"/>
  <c r="X299" i="25" l="1"/>
  <c r="X287" i="25"/>
  <c r="X285" i="25"/>
  <c r="AB284" i="25" s="1"/>
  <c r="W300" i="25"/>
  <c r="X278" i="25"/>
  <c r="AE278" i="25" s="1"/>
  <c r="X323" i="25"/>
  <c r="X326" i="25"/>
  <c r="AE305" i="25"/>
  <c r="X268" i="25"/>
  <c r="AE236" i="25"/>
  <c r="X235" i="25"/>
  <c r="X225" i="25"/>
  <c r="W270" i="25"/>
  <c r="X211" i="25"/>
  <c r="AB296" i="25"/>
  <c r="X361" i="25"/>
  <c r="AB336" i="25"/>
  <c r="AB305" i="25"/>
  <c r="X348" i="25"/>
  <c r="AE348" i="25" s="1"/>
  <c r="W351" i="25"/>
  <c r="AE351" i="25"/>
  <c r="X346" i="25"/>
  <c r="AB345" i="25" s="1"/>
  <c r="AB351" i="25"/>
  <c r="W333" i="25"/>
  <c r="X333" i="25"/>
  <c r="X357" i="25"/>
  <c r="W357" i="25"/>
  <c r="AB360" i="25"/>
  <c r="AE296" i="25"/>
  <c r="AB293" i="25"/>
  <c r="AE293" i="25"/>
  <c r="AE290" i="25"/>
  <c r="AB272" i="25"/>
  <c r="W355" i="25"/>
  <c r="X355" i="25"/>
  <c r="AB354" i="25" s="1"/>
  <c r="AB339" i="25"/>
  <c r="W344" i="25"/>
  <c r="X344" i="25"/>
  <c r="AE360" i="25"/>
  <c r="X322" i="25"/>
  <c r="W322" i="25"/>
  <c r="AB281" i="25"/>
  <c r="AE281" i="25"/>
  <c r="AE272" i="25"/>
  <c r="AB311" i="25"/>
  <c r="AE311" i="25"/>
  <c r="AB275" i="25"/>
  <c r="AE275" i="25"/>
  <c r="AE302" i="25"/>
  <c r="AB302" i="25"/>
  <c r="AE284" i="25"/>
  <c r="AB287" i="25"/>
  <c r="AE287" i="25"/>
  <c r="AB299" i="25"/>
  <c r="AE299" i="25"/>
  <c r="X198" i="25"/>
  <c r="X264" i="25"/>
  <c r="AE263" i="25" s="1"/>
  <c r="W264" i="25"/>
  <c r="X262" i="25"/>
  <c r="W262" i="25"/>
  <c r="X231" i="25"/>
  <c r="AB230" i="25" s="1"/>
  <c r="W231" i="25"/>
  <c r="W261" i="25"/>
  <c r="X261" i="25"/>
  <c r="AB263" i="25"/>
  <c r="W256" i="25"/>
  <c r="X256" i="25"/>
  <c r="AE197" i="25"/>
  <c r="AB197" i="25"/>
  <c r="X216" i="25"/>
  <c r="AE215" i="25" s="1"/>
  <c r="W216" i="25"/>
  <c r="W229" i="25"/>
  <c r="X229" i="25"/>
  <c r="X219" i="25"/>
  <c r="X151" i="25"/>
  <c r="W196" i="25"/>
  <c r="X196" i="25"/>
  <c r="AE245" i="25"/>
  <c r="AB245" i="25"/>
  <c r="AE266" i="25"/>
  <c r="AB266" i="25"/>
  <c r="W255" i="25"/>
  <c r="X255" i="25"/>
  <c r="W210" i="25"/>
  <c r="X210" i="25"/>
  <c r="AE209" i="25" s="1"/>
  <c r="W234" i="25"/>
  <c r="X234" i="25"/>
  <c r="AE233" i="25" s="1"/>
  <c r="AE173" i="25"/>
  <c r="W250" i="25"/>
  <c r="X250" i="25"/>
  <c r="X244" i="25"/>
  <c r="W220" i="25"/>
  <c r="X220" i="25"/>
  <c r="X153" i="25"/>
  <c r="X160" i="25"/>
  <c r="W253" i="25"/>
  <c r="X253" i="25"/>
  <c r="X252" i="25"/>
  <c r="X183" i="25"/>
  <c r="AE182" i="25" s="1"/>
  <c r="W207" i="25"/>
  <c r="X207" i="25"/>
  <c r="AE206" i="25" s="1"/>
  <c r="W226" i="25"/>
  <c r="X226" i="25"/>
  <c r="AE212" i="25"/>
  <c r="AB212" i="25"/>
  <c r="X168" i="25"/>
  <c r="AB167" i="25" s="1"/>
  <c r="AE170" i="25"/>
  <c r="W240" i="25"/>
  <c r="X240" i="25"/>
  <c r="AE239" i="25" s="1"/>
  <c r="AE221" i="25"/>
  <c r="AB221" i="25"/>
  <c r="AE257" i="25"/>
  <c r="AB257" i="25"/>
  <c r="W205" i="25"/>
  <c r="X205" i="25"/>
  <c r="X201" i="25"/>
  <c r="AE200" i="25" s="1"/>
  <c r="AB185" i="25"/>
  <c r="AE185" i="25"/>
  <c r="AE179" i="25"/>
  <c r="AB179" i="25"/>
  <c r="AB170" i="25"/>
  <c r="AB173" i="25"/>
  <c r="AE176" i="25"/>
  <c r="AB176" i="25"/>
  <c r="AB155" i="25"/>
  <c r="AE155" i="25"/>
  <c r="AE158" i="25"/>
  <c r="AB158" i="25"/>
  <c r="AB164" i="25"/>
  <c r="AB161" i="25"/>
  <c r="AE161" i="25"/>
  <c r="AE152" i="25"/>
  <c r="AB152" i="25"/>
  <c r="AB149" i="25"/>
  <c r="AE149" i="25"/>
  <c r="AE146" i="25"/>
  <c r="AB146" i="25"/>
  <c r="AB143" i="25"/>
  <c r="AE143" i="25"/>
  <c r="X192" i="25"/>
  <c r="AE191" i="25" s="1"/>
  <c r="W192" i="25"/>
  <c r="AE188" i="25"/>
  <c r="AB188" i="25"/>
  <c r="AE140" i="25"/>
  <c r="X127" i="25"/>
  <c r="X94" i="25"/>
  <c r="X135" i="25"/>
  <c r="X112" i="25"/>
  <c r="X120" i="25"/>
  <c r="X102" i="25"/>
  <c r="X109" i="25"/>
  <c r="X123" i="25"/>
  <c r="X130" i="25"/>
  <c r="X132" i="25"/>
  <c r="X93" i="25"/>
  <c r="AB92" i="25" s="1"/>
  <c r="X126" i="25"/>
  <c r="AE125" i="25" s="1"/>
  <c r="X136" i="25"/>
  <c r="X138" i="25"/>
  <c r="X133" i="25"/>
  <c r="X118" i="25"/>
  <c r="X96" i="25"/>
  <c r="X103" i="25"/>
  <c r="X115" i="25"/>
  <c r="X100" i="25"/>
  <c r="X111" i="25"/>
  <c r="X108" i="25"/>
  <c r="X124" i="25"/>
  <c r="X106" i="25"/>
  <c r="X99" i="25"/>
  <c r="X129" i="25"/>
  <c r="X121" i="25"/>
  <c r="X114" i="25"/>
  <c r="X139" i="25"/>
  <c r="X105" i="25"/>
  <c r="X117" i="25"/>
  <c r="X97" i="25"/>
  <c r="N91" i="25"/>
  <c r="O91" i="25" s="1"/>
  <c r="N90" i="25"/>
  <c r="O90" i="25" s="1"/>
  <c r="N89" i="25"/>
  <c r="O89" i="25" s="1"/>
  <c r="N88" i="25"/>
  <c r="O88" i="25" s="1"/>
  <c r="N87" i="25"/>
  <c r="O87" i="25" s="1"/>
  <c r="N86" i="25"/>
  <c r="O86" i="25" s="1"/>
  <c r="N85" i="25"/>
  <c r="O85" i="25" s="1"/>
  <c r="N84" i="25"/>
  <c r="O84" i="25" s="1"/>
  <c r="N83" i="25"/>
  <c r="O83" i="25" s="1"/>
  <c r="N82" i="25"/>
  <c r="O82" i="25" s="1"/>
  <c r="N81" i="25"/>
  <c r="O81" i="25" s="1"/>
  <c r="N80" i="25"/>
  <c r="O80" i="25" s="1"/>
  <c r="N79" i="25"/>
  <c r="O79" i="25" s="1"/>
  <c r="N78" i="25"/>
  <c r="O78" i="25" s="1"/>
  <c r="N77" i="25"/>
  <c r="O77" i="25" s="1"/>
  <c r="N76" i="25"/>
  <c r="O76" i="25" s="1"/>
  <c r="N75" i="25"/>
  <c r="O75" i="25" s="1"/>
  <c r="N74" i="25"/>
  <c r="O74" i="25" s="1"/>
  <c r="N73" i="25"/>
  <c r="O73" i="25" s="1"/>
  <c r="N72" i="25"/>
  <c r="O72" i="25" s="1"/>
  <c r="N71" i="25"/>
  <c r="O71" i="25" s="1"/>
  <c r="N70" i="25"/>
  <c r="O70" i="25" s="1"/>
  <c r="N69" i="25"/>
  <c r="O69" i="25" s="1"/>
  <c r="N68" i="25"/>
  <c r="O68" i="25" s="1"/>
  <c r="N67" i="25"/>
  <c r="O67" i="25" s="1"/>
  <c r="N66" i="25"/>
  <c r="O66" i="25" s="1"/>
  <c r="N65" i="25"/>
  <c r="O65" i="25" s="1"/>
  <c r="N64" i="25"/>
  <c r="O64" i="25" s="1"/>
  <c r="N63" i="25"/>
  <c r="O63" i="25" s="1"/>
  <c r="N62" i="25"/>
  <c r="O62" i="25" s="1"/>
  <c r="M91" i="25"/>
  <c r="G91" i="25"/>
  <c r="M90" i="25"/>
  <c r="AD89" i="25"/>
  <c r="G90" i="25"/>
  <c r="M89" i="25"/>
  <c r="V89" i="25" s="1"/>
  <c r="G89" i="25"/>
  <c r="M88" i="25"/>
  <c r="G88" i="25"/>
  <c r="M87" i="25"/>
  <c r="L87" i="25"/>
  <c r="G87" i="25"/>
  <c r="V86" i="25"/>
  <c r="M86" i="25"/>
  <c r="G86" i="25"/>
  <c r="M85" i="25"/>
  <c r="G85" i="25"/>
  <c r="M84" i="25"/>
  <c r="L84" i="25"/>
  <c r="G84" i="25"/>
  <c r="AD83" i="25"/>
  <c r="AC83" i="25"/>
  <c r="M83" i="25"/>
  <c r="V83" i="25" s="1"/>
  <c r="G83" i="25"/>
  <c r="M82" i="25"/>
  <c r="G82" i="25"/>
  <c r="M81" i="25"/>
  <c r="G81" i="25"/>
  <c r="M80" i="25"/>
  <c r="V80" i="25" s="1"/>
  <c r="G80" i="25"/>
  <c r="M79" i="25"/>
  <c r="G79" i="25"/>
  <c r="M78" i="25"/>
  <c r="L78" i="25"/>
  <c r="G78" i="25"/>
  <c r="M77" i="25"/>
  <c r="V77" i="25" s="1"/>
  <c r="G77" i="25"/>
  <c r="M76" i="25"/>
  <c r="G76" i="25"/>
  <c r="M75" i="25"/>
  <c r="L75" i="25"/>
  <c r="G75" i="25"/>
  <c r="M74" i="25"/>
  <c r="V74" i="25" s="1"/>
  <c r="G74" i="25"/>
  <c r="M73" i="25"/>
  <c r="G73" i="25"/>
  <c r="M72" i="25"/>
  <c r="L72" i="25"/>
  <c r="G72" i="25"/>
  <c r="M71" i="25"/>
  <c r="V71" i="25" s="1"/>
  <c r="G71" i="25"/>
  <c r="M70" i="25"/>
  <c r="G70" i="25"/>
  <c r="M69" i="25"/>
  <c r="L69" i="25"/>
  <c r="G69" i="25"/>
  <c r="M68" i="25"/>
  <c r="V68" i="25" s="1"/>
  <c r="G68" i="25"/>
  <c r="M67" i="25"/>
  <c r="P67" i="25" s="1"/>
  <c r="V67" i="25" s="1"/>
  <c r="G67" i="25"/>
  <c r="M66" i="25"/>
  <c r="L66" i="25"/>
  <c r="G66" i="25"/>
  <c r="M65" i="25"/>
  <c r="V65" i="25" s="1"/>
  <c r="G65" i="25"/>
  <c r="M64" i="25"/>
  <c r="G64" i="25"/>
  <c r="M63" i="25"/>
  <c r="L63" i="25"/>
  <c r="G63" i="25"/>
  <c r="M62" i="25"/>
  <c r="V62" i="25" s="1"/>
  <c r="G62" i="25"/>
  <c r="AB278" i="25" l="1"/>
  <c r="AE230" i="25"/>
  <c r="AB206" i="25"/>
  <c r="AB348" i="25"/>
  <c r="AE345" i="25"/>
  <c r="AE357" i="25"/>
  <c r="AB357" i="25"/>
  <c r="AE333" i="25"/>
  <c r="AB333" i="25"/>
  <c r="AE354" i="25"/>
  <c r="AB182" i="25"/>
  <c r="AE254" i="25"/>
  <c r="AB254" i="25"/>
  <c r="AE251" i="25"/>
  <c r="AB251" i="25"/>
  <c r="AE242" i="25"/>
  <c r="AB242" i="25"/>
  <c r="AE194" i="25"/>
  <c r="AB194" i="25"/>
  <c r="AE248" i="25"/>
  <c r="AB248" i="25"/>
  <c r="AE218" i="25"/>
  <c r="AB218" i="25"/>
  <c r="AE224" i="25"/>
  <c r="AB224" i="25"/>
  <c r="AB233" i="25"/>
  <c r="AB239" i="25"/>
  <c r="AE167" i="25"/>
  <c r="AB200" i="25"/>
  <c r="AB215" i="25"/>
  <c r="AE260" i="25"/>
  <c r="AB260" i="25"/>
  <c r="AB131" i="25"/>
  <c r="AB209" i="25"/>
  <c r="AE227" i="25"/>
  <c r="AB227" i="25"/>
  <c r="AE203" i="25"/>
  <c r="AB203" i="25"/>
  <c r="AB191" i="25"/>
  <c r="AE92" i="25"/>
  <c r="AB134" i="25"/>
  <c r="AB137" i="25"/>
  <c r="AB128" i="25"/>
  <c r="AB125" i="25"/>
  <c r="AB110" i="25"/>
  <c r="AB107" i="25"/>
  <c r="AB101" i="25"/>
  <c r="AE116" i="25"/>
  <c r="AE128" i="25"/>
  <c r="AE134" i="25"/>
  <c r="AE119" i="25"/>
  <c r="AB122" i="25"/>
  <c r="AE113" i="25"/>
  <c r="AE110" i="25"/>
  <c r="AE107" i="25"/>
  <c r="AE131" i="25"/>
  <c r="AB119" i="25"/>
  <c r="AB95" i="25"/>
  <c r="AE101" i="25"/>
  <c r="AE98" i="25"/>
  <c r="AE122" i="25"/>
  <c r="AE104" i="25"/>
  <c r="AB98" i="25"/>
  <c r="AE95" i="25"/>
  <c r="AE137" i="25"/>
  <c r="AB113" i="25"/>
  <c r="AB116" i="25"/>
  <c r="AB104" i="25"/>
  <c r="P81" i="25"/>
  <c r="V81" i="25" s="1"/>
  <c r="X81" i="25" s="1"/>
  <c r="P64" i="25"/>
  <c r="V64" i="25" s="1"/>
  <c r="X64" i="25" s="1"/>
  <c r="P73" i="25"/>
  <c r="V73" i="25" s="1"/>
  <c r="W73" i="25" s="1"/>
  <c r="P91" i="25"/>
  <c r="V91" i="25" s="1"/>
  <c r="P70" i="25"/>
  <c r="V70" i="25" s="1"/>
  <c r="X70" i="25" s="1"/>
  <c r="P90" i="25"/>
  <c r="V90" i="25" s="1"/>
  <c r="W90" i="25" s="1"/>
  <c r="P75" i="25"/>
  <c r="V75" i="25" s="1"/>
  <c r="X75" i="25" s="1"/>
  <c r="P66" i="25"/>
  <c r="V66" i="25" s="1"/>
  <c r="X66" i="25" s="1"/>
  <c r="P82" i="25"/>
  <c r="V82" i="25" s="1"/>
  <c r="W82" i="25" s="1"/>
  <c r="P76" i="25"/>
  <c r="V76" i="25" s="1"/>
  <c r="X76" i="25" s="1"/>
  <c r="P69" i="25"/>
  <c r="V69" i="25" s="1"/>
  <c r="X69" i="25" s="1"/>
  <c r="P84" i="25"/>
  <c r="V84" i="25" s="1"/>
  <c r="X84" i="25" s="1"/>
  <c r="P79" i="25"/>
  <c r="V79" i="25" s="1"/>
  <c r="X79" i="25" s="1"/>
  <c r="P88" i="25"/>
  <c r="V88" i="25" s="1"/>
  <c r="W88" i="25" s="1"/>
  <c r="P72" i="25"/>
  <c r="V72" i="25" s="1"/>
  <c r="W72" i="25" s="1"/>
  <c r="P63" i="25"/>
  <c r="V63" i="25" s="1"/>
  <c r="X63" i="25" s="1"/>
  <c r="P78" i="25"/>
  <c r="V78" i="25" s="1"/>
  <c r="X78" i="25" s="1"/>
  <c r="P85" i="25"/>
  <c r="V85" i="25" s="1"/>
  <c r="W85" i="25" s="1"/>
  <c r="AD86" i="25"/>
  <c r="AC68" i="25"/>
  <c r="AC86" i="25"/>
  <c r="P87" i="25"/>
  <c r="V87" i="25" s="1"/>
  <c r="W87" i="25" s="1"/>
  <c r="AD68" i="25"/>
  <c r="AC65" i="25"/>
  <c r="L81" i="25"/>
  <c r="AC89" i="25"/>
  <c r="AC71" i="25"/>
  <c r="AD71" i="25"/>
  <c r="AD74" i="25"/>
  <c r="AD77" i="25"/>
  <c r="W89" i="25"/>
  <c r="X89" i="25"/>
  <c r="L90" i="25"/>
  <c r="X86" i="25"/>
  <c r="W86" i="25"/>
  <c r="X83" i="25"/>
  <c r="W83" i="25"/>
  <c r="W80" i="25"/>
  <c r="X80" i="25"/>
  <c r="AC80" i="25"/>
  <c r="AD80" i="25"/>
  <c r="X77" i="25"/>
  <c r="W77" i="25"/>
  <c r="AC77" i="25"/>
  <c r="W74" i="25"/>
  <c r="X74" i="25"/>
  <c r="AC74" i="25"/>
  <c r="X71" i="25"/>
  <c r="W71" i="25"/>
  <c r="X68" i="25"/>
  <c r="W68" i="25"/>
  <c r="X65" i="25"/>
  <c r="W65" i="25"/>
  <c r="X67" i="25"/>
  <c r="W67" i="25"/>
  <c r="AD65" i="25"/>
  <c r="X62" i="25"/>
  <c r="W62" i="25"/>
  <c r="AC62" i="25"/>
  <c r="AD62" i="25"/>
  <c r="X91" i="25" l="1"/>
  <c r="W91" i="25"/>
  <c r="X82" i="25"/>
  <c r="W81" i="25"/>
  <c r="W64" i="25"/>
  <c r="W84" i="25"/>
  <c r="W69" i="25"/>
  <c r="X73" i="25"/>
  <c r="X90" i="25"/>
  <c r="AE89" i="25" s="1"/>
  <c r="X88" i="25"/>
  <c r="W70" i="25"/>
  <c r="W76" i="25"/>
  <c r="W78" i="25"/>
  <c r="W66" i="25"/>
  <c r="W75" i="25"/>
  <c r="X72" i="25"/>
  <c r="W79" i="25"/>
  <c r="W63" i="25"/>
  <c r="X85" i="25"/>
  <c r="AE83" i="25" s="1"/>
  <c r="X87" i="25"/>
  <c r="AB80" i="25"/>
  <c r="AE80" i="25"/>
  <c r="AB77" i="25"/>
  <c r="AE77" i="25"/>
  <c r="AB74" i="25"/>
  <c r="AE74" i="25"/>
  <c r="AB68" i="25"/>
  <c r="AE68" i="25"/>
  <c r="AB65" i="25"/>
  <c r="AE65" i="25"/>
  <c r="AB62" i="25"/>
  <c r="AE62" i="25"/>
  <c r="AB71" i="25" l="1"/>
  <c r="AB86" i="25"/>
  <c r="AB89" i="25"/>
  <c r="AE86" i="25"/>
  <c r="AE71" i="25"/>
  <c r="AB83" i="25"/>
  <c r="V2" i="25"/>
  <c r="V5" i="25"/>
  <c r="V8" i="25"/>
  <c r="V11" i="25"/>
  <c r="V14" i="25"/>
  <c r="V17" i="25"/>
  <c r="V20" i="25"/>
  <c r="V23" i="25"/>
  <c r="V26" i="25"/>
  <c r="V29" i="25"/>
  <c r="N2" i="25"/>
  <c r="O2" i="25" s="1"/>
  <c r="N3" i="25"/>
  <c r="O3" i="25" s="1"/>
  <c r="N4" i="25"/>
  <c r="O4" i="25" s="1"/>
  <c r="N5" i="25"/>
  <c r="O5" i="25" s="1"/>
  <c r="N6" i="25"/>
  <c r="O6" i="25" s="1"/>
  <c r="N7" i="25"/>
  <c r="O7" i="25" s="1"/>
  <c r="N8" i="25"/>
  <c r="O8" i="25" s="1"/>
  <c r="N9" i="25"/>
  <c r="O9" i="25" s="1"/>
  <c r="N10" i="25"/>
  <c r="O10" i="25" s="1"/>
  <c r="N11" i="25"/>
  <c r="O11" i="25" s="1"/>
  <c r="N12" i="25"/>
  <c r="O12" i="25" s="1"/>
  <c r="N13" i="25"/>
  <c r="O13" i="25" s="1"/>
  <c r="N14" i="25"/>
  <c r="O14" i="25" s="1"/>
  <c r="N15" i="25"/>
  <c r="O15" i="25" s="1"/>
  <c r="N16" i="25"/>
  <c r="O16" i="25" s="1"/>
  <c r="N17" i="25"/>
  <c r="O17" i="25" s="1"/>
  <c r="N18" i="25"/>
  <c r="O18" i="25" s="1"/>
  <c r="N19" i="25"/>
  <c r="O19" i="25" s="1"/>
  <c r="N20" i="25"/>
  <c r="O20" i="25" s="1"/>
  <c r="N21" i="25"/>
  <c r="O21" i="25" s="1"/>
  <c r="N22" i="25"/>
  <c r="O22" i="25" s="1"/>
  <c r="N23" i="25"/>
  <c r="O23" i="25" s="1"/>
  <c r="N24" i="25"/>
  <c r="O24" i="25" s="1"/>
  <c r="N25" i="25"/>
  <c r="O25" i="25" s="1"/>
  <c r="N26" i="25"/>
  <c r="O26" i="25" s="1"/>
  <c r="N27" i="25"/>
  <c r="O27" i="25" s="1"/>
  <c r="N28" i="25"/>
  <c r="O28" i="25" s="1"/>
  <c r="N29" i="25"/>
  <c r="O29" i="25" s="1"/>
  <c r="N30" i="25"/>
  <c r="O30" i="25" s="1"/>
  <c r="N31" i="25"/>
  <c r="O31" i="25" s="1"/>
  <c r="M55" i="25" l="1"/>
  <c r="P55" i="25" s="1"/>
  <c r="V55" i="25" s="1"/>
  <c r="M54" i="25"/>
  <c r="P54" i="25" s="1"/>
  <c r="V54" i="25" s="1"/>
  <c r="M53" i="25"/>
  <c r="V53" i="25" s="1"/>
  <c r="M49" i="25"/>
  <c r="P49" i="25" s="1"/>
  <c r="V49" i="25" s="1"/>
  <c r="M48" i="25"/>
  <c r="P48" i="25" s="1"/>
  <c r="V48" i="25" s="1"/>
  <c r="M47" i="25"/>
  <c r="V47" i="25" s="1"/>
  <c r="M40" i="25"/>
  <c r="P40" i="25" s="1"/>
  <c r="V40" i="25" s="1"/>
  <c r="M39" i="25"/>
  <c r="P39" i="25" s="1"/>
  <c r="V39" i="25" s="1"/>
  <c r="M38" i="25"/>
  <c r="V38" i="25" s="1"/>
  <c r="M61" i="25"/>
  <c r="P61" i="25" s="1"/>
  <c r="V61" i="25" s="1"/>
  <c r="M60" i="25"/>
  <c r="P60" i="25" s="1"/>
  <c r="V60" i="25" s="1"/>
  <c r="M59" i="25"/>
  <c r="V59" i="25" s="1"/>
  <c r="M46" i="25"/>
  <c r="P46" i="25" s="1"/>
  <c r="V46" i="25" s="1"/>
  <c r="M45" i="25"/>
  <c r="P45" i="25" s="1"/>
  <c r="V45" i="25" s="1"/>
  <c r="M44" i="25"/>
  <c r="V44" i="25" s="1"/>
  <c r="M58" i="25"/>
  <c r="P58" i="25" s="1"/>
  <c r="V58" i="25" s="1"/>
  <c r="M57" i="25"/>
  <c r="P57" i="25" s="1"/>
  <c r="V57" i="25" s="1"/>
  <c r="M56" i="25"/>
  <c r="V56" i="25" s="1"/>
  <c r="M37" i="25"/>
  <c r="P37" i="25" s="1"/>
  <c r="V37" i="25" s="1"/>
  <c r="M36" i="25"/>
  <c r="P36" i="25" s="1"/>
  <c r="V36" i="25" s="1"/>
  <c r="M35" i="25"/>
  <c r="V35" i="25" s="1"/>
  <c r="M34" i="25"/>
  <c r="P34" i="25" s="1"/>
  <c r="V34" i="25" s="1"/>
  <c r="M33" i="25"/>
  <c r="P33" i="25" s="1"/>
  <c r="V33" i="25" s="1"/>
  <c r="M32" i="25"/>
  <c r="V32" i="25" s="1"/>
  <c r="M52" i="25"/>
  <c r="P52" i="25" s="1"/>
  <c r="V52" i="25" s="1"/>
  <c r="M51" i="25"/>
  <c r="P51" i="25" s="1"/>
  <c r="V51" i="25" s="1"/>
  <c r="W51" i="25" s="1"/>
  <c r="M50" i="25"/>
  <c r="V50" i="25" s="1"/>
  <c r="X50" i="25" s="1"/>
  <c r="M43" i="25"/>
  <c r="P43" i="25" s="1"/>
  <c r="V43" i="25" s="1"/>
  <c r="M42" i="25"/>
  <c r="P42" i="25" s="1"/>
  <c r="V42" i="25" s="1"/>
  <c r="M41" i="25"/>
  <c r="V41" i="25" s="1"/>
  <c r="AD2" i="25"/>
  <c r="L42" i="25" l="1"/>
  <c r="AD50" i="25"/>
  <c r="L36" i="25"/>
  <c r="L57" i="25"/>
  <c r="AD44" i="25"/>
  <c r="L60" i="25"/>
  <c r="AD38" i="25"/>
  <c r="AC53" i="25"/>
  <c r="AD56" i="25"/>
  <c r="AD47" i="25"/>
  <c r="AC56" i="25"/>
  <c r="AC59" i="25"/>
  <c r="AD53" i="25"/>
  <c r="AC35" i="25"/>
  <c r="AD35" i="25"/>
  <c r="L39" i="25"/>
  <c r="AD32" i="25"/>
  <c r="AD59" i="25"/>
  <c r="AC38" i="25"/>
  <c r="X55" i="25"/>
  <c r="W55" i="25"/>
  <c r="X49" i="25"/>
  <c r="W49" i="25"/>
  <c r="W61" i="25"/>
  <c r="X61" i="25"/>
  <c r="X38" i="25"/>
  <c r="W38" i="25"/>
  <c r="X53" i="25"/>
  <c r="W53" i="25"/>
  <c r="X54" i="25"/>
  <c r="W54" i="25"/>
  <c r="X60" i="25"/>
  <c r="W60" i="25"/>
  <c r="X39" i="25"/>
  <c r="W39" i="25"/>
  <c r="X47" i="25"/>
  <c r="W47" i="25"/>
  <c r="W40" i="25"/>
  <c r="X40" i="25"/>
  <c r="W48" i="25"/>
  <c r="X48" i="25"/>
  <c r="W59" i="25"/>
  <c r="X59" i="25"/>
  <c r="L54" i="25"/>
  <c r="AC47" i="25"/>
  <c r="L48" i="25"/>
  <c r="W56" i="25"/>
  <c r="X56" i="25"/>
  <c r="X58" i="25"/>
  <c r="W58" i="25"/>
  <c r="W57" i="25"/>
  <c r="X57" i="25"/>
  <c r="X45" i="25"/>
  <c r="W45" i="25"/>
  <c r="W44" i="25"/>
  <c r="X44" i="25"/>
  <c r="W46" i="25"/>
  <c r="X46" i="25"/>
  <c r="AC44" i="25"/>
  <c r="L45" i="25"/>
  <c r="X34" i="25"/>
  <c r="W34" i="25"/>
  <c r="X36" i="25"/>
  <c r="W36" i="25"/>
  <c r="X32" i="25"/>
  <c r="W32" i="25"/>
  <c r="W33" i="25"/>
  <c r="X33" i="25"/>
  <c r="X35" i="25"/>
  <c r="W35" i="25"/>
  <c r="X37" i="25"/>
  <c r="W37" i="25"/>
  <c r="AC32" i="25"/>
  <c r="L33" i="25"/>
  <c r="X43" i="25"/>
  <c r="W43" i="25"/>
  <c r="X51" i="25"/>
  <c r="X42" i="25"/>
  <c r="W42" i="25"/>
  <c r="W41" i="25"/>
  <c r="X41" i="25"/>
  <c r="W52" i="25"/>
  <c r="X52" i="25"/>
  <c r="AC50" i="25"/>
  <c r="L51" i="25"/>
  <c r="W50" i="25"/>
  <c r="AC41" i="25"/>
  <c r="AD41" i="25"/>
  <c r="AE41" i="25" l="1"/>
  <c r="AB53" i="25"/>
  <c r="AE53" i="25"/>
  <c r="AE59" i="25"/>
  <c r="AB59" i="25"/>
  <c r="AE38" i="25"/>
  <c r="AB38" i="25"/>
  <c r="AE47" i="25"/>
  <c r="AB47" i="25"/>
  <c r="AB56" i="25"/>
  <c r="AE56" i="25"/>
  <c r="AE44" i="25"/>
  <c r="AB44" i="25"/>
  <c r="AB35" i="25"/>
  <c r="AE35" i="25"/>
  <c r="AE32" i="25"/>
  <c r="AB32" i="25"/>
  <c r="AB41" i="25"/>
  <c r="AE50" i="25"/>
  <c r="AB50" i="25"/>
  <c r="M31" i="25" l="1"/>
  <c r="P31" i="25" s="1"/>
  <c r="V31" i="25" s="1"/>
  <c r="M30" i="25"/>
  <c r="P30" i="25" s="1"/>
  <c r="V30" i="25" s="1"/>
  <c r="M29" i="25"/>
  <c r="M28" i="25"/>
  <c r="P28" i="25" s="1"/>
  <c r="V28" i="25" s="1"/>
  <c r="M27" i="25"/>
  <c r="P27" i="25" s="1"/>
  <c r="V27" i="25" s="1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M3" i="25"/>
  <c r="L3" i="25"/>
  <c r="AC2" i="25"/>
  <c r="M2" i="25"/>
  <c r="X2" i="25" s="1"/>
  <c r="AC17" i="25" l="1"/>
  <c r="AD14" i="25"/>
  <c r="AD20" i="25"/>
  <c r="P25" i="25"/>
  <c r="X23" i="25"/>
  <c r="L9" i="25"/>
  <c r="AD8" i="25"/>
  <c r="AD17" i="25"/>
  <c r="AD23" i="25"/>
  <c r="L30" i="25"/>
  <c r="AD29" i="25"/>
  <c r="L6" i="25"/>
  <c r="AD5" i="25"/>
  <c r="AD11" i="25"/>
  <c r="X5" i="25"/>
  <c r="AC26" i="25"/>
  <c r="AD26" i="25"/>
  <c r="P7" i="25"/>
  <c r="X30" i="25"/>
  <c r="W30" i="25"/>
  <c r="X29" i="25"/>
  <c r="W29" i="25"/>
  <c r="W27" i="25"/>
  <c r="X27" i="25"/>
  <c r="W26" i="25"/>
  <c r="X26" i="25"/>
  <c r="X28" i="25"/>
  <c r="W28" i="25"/>
  <c r="X31" i="25"/>
  <c r="W31" i="25"/>
  <c r="AC29" i="25"/>
  <c r="L27" i="25"/>
  <c r="L18" i="25"/>
  <c r="L21" i="25"/>
  <c r="L24" i="25"/>
  <c r="X14" i="25"/>
  <c r="P9" i="25"/>
  <c r="L15" i="25"/>
  <c r="AC14" i="25"/>
  <c r="L12" i="25"/>
  <c r="AC11" i="25"/>
  <c r="P18" i="25"/>
  <c r="V18" i="25" s="1"/>
  <c r="AC8" i="25"/>
  <c r="AC5" i="25"/>
  <c r="AC23" i="25"/>
  <c r="AC20" i="25"/>
  <c r="V25" i="25" l="1"/>
  <c r="W25" i="25" s="1"/>
  <c r="V9" i="25"/>
  <c r="W9" i="25" s="1"/>
  <c r="V7" i="25"/>
  <c r="X7" i="25" s="1"/>
  <c r="W23" i="25"/>
  <c r="W5" i="25"/>
  <c r="AE26" i="25"/>
  <c r="AB26" i="25"/>
  <c r="AB29" i="25"/>
  <c r="AE29" i="25"/>
  <c r="W14" i="25"/>
  <c r="W17" i="25"/>
  <c r="X17" i="25"/>
  <c r="X18" i="25"/>
  <c r="W18" i="25"/>
  <c r="W2" i="25"/>
  <c r="X9" i="25" l="1"/>
  <c r="W7" i="25"/>
  <c r="X25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4" i="25"/>
  <c r="P12" i="25"/>
  <c r="V12" i="25" s="1"/>
  <c r="P16" i="25"/>
  <c r="V16" i="25" s="1"/>
  <c r="P24" i="25"/>
  <c r="V24" i="25" s="1"/>
  <c r="P10" i="25"/>
  <c r="V10" i="25" s="1"/>
  <c r="P13" i="25"/>
  <c r="V13" i="25" s="1"/>
  <c r="P21" i="25"/>
  <c r="V21" i="25" s="1"/>
  <c r="P6" i="25"/>
  <c r="V6" i="25" s="1"/>
  <c r="P22" i="25"/>
  <c r="V22" i="25" s="1"/>
  <c r="P3" i="25"/>
  <c r="V3" i="25" s="1"/>
  <c r="P15" i="25"/>
  <c r="V15" i="25" s="1"/>
  <c r="P19" i="25"/>
  <c r="G30" i="25"/>
  <c r="G28" i="25"/>
  <c r="G12" i="25"/>
  <c r="G2" i="25"/>
  <c r="G20" i="25"/>
  <c r="G26" i="25"/>
  <c r="G18" i="25"/>
  <c r="G10" i="25"/>
  <c r="G8" i="25"/>
  <c r="G4" i="25"/>
  <c r="G7" i="25"/>
  <c r="G24" i="25"/>
  <c r="G16" i="25"/>
  <c r="G3" i="25"/>
  <c r="G22" i="25"/>
  <c r="G14" i="25"/>
  <c r="G31" i="25"/>
  <c r="G27" i="25"/>
  <c r="G23" i="25"/>
  <c r="G19" i="25"/>
  <c r="G15" i="25"/>
  <c r="G11" i="25"/>
  <c r="G6" i="25"/>
  <c r="G29" i="25"/>
  <c r="G25" i="25"/>
  <c r="G21" i="25"/>
  <c r="G17" i="25"/>
  <c r="G13" i="25"/>
  <c r="G9" i="25"/>
  <c r="G5" i="25"/>
  <c r="V4" i="25" l="1"/>
  <c r="W4" i="25" s="1"/>
  <c r="V19" i="25"/>
  <c r="W19" i="25" s="1"/>
  <c r="X20" i="25"/>
  <c r="W20" i="25"/>
  <c r="X11" i="25"/>
  <c r="W11" i="25"/>
  <c r="W13" i="25"/>
  <c r="X13" i="25"/>
  <c r="X12" i="25"/>
  <c r="W12" i="25"/>
  <c r="X8" i="25"/>
  <c r="W8" i="25"/>
  <c r="W6" i="25"/>
  <c r="X6" i="25"/>
  <c r="X24" i="25"/>
  <c r="W24" i="25"/>
  <c r="X16" i="25"/>
  <c r="W16" i="25"/>
  <c r="W15" i="25"/>
  <c r="X15" i="25"/>
  <c r="X22" i="25"/>
  <c r="W22" i="25"/>
  <c r="W21" i="25"/>
  <c r="X21" i="25"/>
  <c r="W10" i="25"/>
  <c r="X10" i="25"/>
  <c r="X3" i="25"/>
  <c r="W3" i="25"/>
  <c r="X4" i="25" l="1"/>
  <c r="AE2" i="25" s="1"/>
  <c r="X19" i="25"/>
  <c r="AB17" i="25" s="1"/>
  <c r="AE11" i="25"/>
  <c r="AB11" i="25"/>
  <c r="AB5" i="25"/>
  <c r="AE5" i="25"/>
  <c r="AB23" i="25"/>
  <c r="AE23" i="25"/>
  <c r="AB14" i="25"/>
  <c r="AE14" i="25"/>
  <c r="AB20" i="25"/>
  <c r="AE20" i="25"/>
  <c r="AB8" i="25"/>
  <c r="AE8" i="25"/>
  <c r="AB2" i="25"/>
  <c r="AE17" i="25" l="1"/>
  <c r="G43" i="25"/>
  <c r="G37" i="25"/>
  <c r="G55" i="25"/>
  <c r="G56" i="25"/>
  <c r="G52" i="25"/>
  <c r="G35" i="25"/>
  <c r="G58" i="25"/>
  <c r="G41" i="25"/>
  <c r="G53" i="25"/>
  <c r="G39" i="25"/>
  <c r="G47" i="25"/>
  <c r="G60" i="25"/>
  <c r="G57" i="25"/>
  <c r="G40" i="25"/>
  <c r="G34" i="25"/>
  <c r="G38" i="25"/>
  <c r="G32" i="25"/>
  <c r="G45" i="25"/>
  <c r="G46" i="25"/>
  <c r="G59" i="25"/>
  <c r="G50" i="25"/>
  <c r="G42" i="25"/>
  <c r="G33" i="25"/>
  <c r="G61" i="25"/>
  <c r="G54" i="25"/>
  <c r="G51" i="25"/>
  <c r="G36" i="25"/>
  <c r="G44" i="25"/>
  <c r="G48" i="25"/>
  <c r="G49" i="25"/>
</calcChain>
</file>

<file path=xl/sharedStrings.xml><?xml version="1.0" encoding="utf-8"?>
<sst xmlns="http://schemas.openxmlformats.org/spreadsheetml/2006/main" count="1940" uniqueCount="315">
  <si>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</si>
  <si>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</si>
  <si>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</si>
  <si>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</si>
  <si>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</si>
  <si>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</si>
  <si>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</si>
  <si>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</si>
  <si>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</si>
  <si>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</si>
  <si>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</si>
  <si>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</si>
  <si>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</si>
  <si>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</si>
  <si>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</si>
  <si>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</si>
  <si>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</si>
  <si>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</si>
  <si>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</si>
  <si>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</si>
  <si>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</si>
  <si>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</si>
  <si>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</si>
  <si>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</si>
  <si>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</si>
  <si>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</si>
  <si>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</si>
  <si>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</si>
  <si>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</si>
  <si>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</si>
  <si>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</si>
  <si>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</si>
  <si>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</si>
  <si>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</si>
  <si>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</si>
  <si>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</si>
  <si>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</si>
  <si>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</si>
  <si>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</si>
  <si>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</si>
  <si>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</si>
  <si>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</si>
  <si>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</si>
  <si>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</si>
  <si>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</si>
  <si>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</si>
  <si>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</si>
  <si>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</si>
  <si>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</si>
  <si>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</si>
  <si>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</si>
  <si>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</si>
  <si>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</si>
  <si>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</si>
  <si>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</si>
  <si>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</si>
  <si>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</si>
  <si>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</si>
  <si>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</si>
  <si>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</si>
  <si>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</si>
  <si>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</si>
  <si>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</si>
  <si>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</si>
  <si>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</si>
  <si>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</si>
  <si>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</si>
  <si>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</si>
  <si>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</si>
  <si>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</si>
  <si>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</si>
  <si>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</si>
  <si>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</si>
  <si>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</si>
  <si>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</si>
  <si>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</si>
  <si>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</si>
  <si>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</si>
  <si>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</si>
  <si>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</si>
  <si>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</si>
  <si>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</si>
  <si>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</si>
  <si>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</si>
  <si>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</si>
  <si>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</si>
  <si>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</si>
  <si>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</si>
  <si>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</si>
  <si>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</si>
  <si>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</si>
  <si>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</si>
  <si>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</si>
  <si>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</si>
  <si>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</si>
  <si>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</si>
  <si>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</si>
  <si>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</si>
  <si>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</si>
  <si>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</si>
  <si>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</si>
  <si>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</si>
  <si>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</si>
  <si>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</si>
  <si>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</si>
  <si>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</si>
  <si>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</si>
  <si>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</si>
  <si>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</si>
  <si>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</si>
  <si>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</si>
  <si>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</si>
  <si>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</si>
  <si>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</si>
  <si>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</si>
  <si>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</si>
  <si>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</si>
  <si>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</si>
  <si>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</si>
  <si>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</si>
  <si>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</si>
  <si>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</si>
  <si>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</si>
  <si>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</si>
  <si>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</si>
  <si>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</si>
  <si>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</si>
  <si>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</si>
  <si>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</si>
  <si>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</si>
  <si>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</si>
  <si>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</si>
  <si>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</si>
  <si>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</si>
  <si>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</si>
  <si>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</si>
  <si>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</si>
  <si>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</si>
  <si>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</si>
  <si>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</si>
  <si>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</si>
  <si>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</si>
  <si>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</si>
  <si>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</si>
  <si>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</si>
  <si>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</si>
  <si>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</si>
  <si>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</si>
  <si>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</si>
  <si>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</si>
  <si>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</si>
  <si>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</si>
  <si>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</si>
  <si>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</si>
  <si>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</si>
  <si>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</si>
  <si>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</si>
  <si>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</si>
  <si>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</si>
  <si>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</si>
  <si>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</si>
  <si>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</si>
  <si>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</si>
  <si>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</si>
  <si>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</si>
  <si>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</si>
  <si>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</si>
  <si>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</si>
  <si>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</si>
  <si>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</si>
  <si>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</si>
  <si>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</si>
  <si>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</si>
  <si>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</si>
  <si>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</si>
  <si>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</si>
  <si>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</si>
  <si>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</si>
  <si>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</si>
  <si>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</si>
  <si>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</si>
  <si>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</si>
  <si>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INITIAL</t>
  </si>
  <si>
    <t>REDUCTION</t>
  </si>
  <si>
    <t>CONTROL</t>
  </si>
  <si>
    <t>aar1d23_1x</t>
  </si>
  <si>
    <t>aar1d23_3x</t>
  </si>
  <si>
    <t>aor2d34_1x</t>
  </si>
  <si>
    <t>aor2d34_3x</t>
  </si>
  <si>
    <t>expInitr2_1x</t>
  </si>
  <si>
    <t>expInitr2_3x</t>
  </si>
  <si>
    <t>oar3d34_1x</t>
  </si>
  <si>
    <t>oar3d34_3x</t>
  </si>
  <si>
    <t>oor3d20_1x</t>
  </si>
  <si>
    <t>oor3d20_3x</t>
  </si>
  <si>
    <t>NO ALTERNATE EXTRACTION PROTOCOL? OR ARE THESE ALL 1X WITH 3X DATA FROM PREVIOUS YEARS</t>
  </si>
  <si>
    <t>f8jul19r1_1x</t>
  </si>
  <si>
    <t>f22jul19r4_1x</t>
  </si>
  <si>
    <t>f5aug19r2_1x</t>
  </si>
  <si>
    <t>f5aug19r3_1x</t>
  </si>
  <si>
    <t>b7aug19r2_1x</t>
  </si>
  <si>
    <t>f5aug19r4_1x</t>
  </si>
  <si>
    <t>b7aug19r1_1x</t>
  </si>
  <si>
    <t>f22jul19r2_1x</t>
  </si>
  <si>
    <t>b17jul19r3_1x</t>
  </si>
  <si>
    <t>f5aug19r2_3x</t>
  </si>
  <si>
    <t>f5aug19r3_3x</t>
  </si>
  <si>
    <t>f5aug19r4_3x</t>
  </si>
  <si>
    <t>f8jul19r1_3x</t>
  </si>
  <si>
    <t>f22jul19r2_3x</t>
  </si>
  <si>
    <t>f22jul19r4_3x</t>
  </si>
  <si>
    <t>b7aug19r1_3x</t>
  </si>
  <si>
    <t>b7aug19r2_3x</t>
  </si>
  <si>
    <t>b17jul19r3_3x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</si>
  <si>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</si>
  <si>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</si>
  <si>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</si>
  <si>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</si>
  <si>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</si>
  <si>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</si>
  <si>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</si>
  <si>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</si>
  <si>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</si>
  <si>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</si>
  <si>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</si>
  <si>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</si>
  <si>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</si>
  <si>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</si>
  <si>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</si>
  <si>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</si>
  <si>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</si>
  <si>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</si>
  <si>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</si>
  <si>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Flag incomplete data</t>
  </si>
  <si>
    <t>f22jul19r1_1x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</si>
  <si>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</si>
  <si>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</si>
  <si>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</si>
  <si>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</si>
  <si>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</si>
  <si>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</si>
  <si>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</si>
  <si>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</si>
  <si>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</si>
  <si>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</si>
  <si>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</si>
  <si>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</si>
  <si>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</si>
  <si>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</si>
  <si>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</si>
  <si>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</si>
  <si>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</si>
  <si>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</si>
  <si>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</si>
  <si>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</si>
  <si>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</si>
  <si>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</si>
  <si>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</si>
  <si>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</si>
  <si>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</si>
  <si>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</si>
  <si>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</si>
  <si>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</si>
  <si>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</si>
  <si>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</si>
  <si>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</si>
  <si>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</si>
  <si>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</si>
  <si>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</si>
  <si>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b?f10jun21r4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</si>
  <si>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</si>
  <si>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</si>
  <si>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</si>
  <si>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</si>
  <si>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</si>
  <si>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</si>
  <si>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</si>
  <si>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f10jun21r4 </t>
  </si>
  <si>
    <t xml:space="preserve">f21jun21r3 </t>
  </si>
  <si>
    <t>f22jul19r1_3x</t>
  </si>
  <si>
    <t>aar1d20_</t>
  </si>
  <si>
    <t>aor2d20_</t>
  </si>
  <si>
    <t>aor3d20_</t>
  </si>
  <si>
    <t>oor3d13_topOrange_</t>
  </si>
  <si>
    <t>oor2d20_</t>
  </si>
  <si>
    <t>b?f10jun21r2_</t>
  </si>
  <si>
    <t>b21sep21r2_</t>
  </si>
  <si>
    <t>b21sep21_</t>
  </si>
  <si>
    <t>b24aug21r2_</t>
  </si>
  <si>
    <t>b24aug21r4_</t>
  </si>
  <si>
    <t>b26oct21_sedtrap_</t>
  </si>
  <si>
    <t>b9nov21r1_</t>
  </si>
  <si>
    <t>b9nov21r2_</t>
  </si>
  <si>
    <t>b9nov21r3_</t>
  </si>
  <si>
    <t>b9nov21r4_</t>
  </si>
  <si>
    <t>f10jun21r2_</t>
  </si>
  <si>
    <t>f10jun21r3_</t>
  </si>
  <si>
    <t>f11oct21_sedtrap_</t>
  </si>
  <si>
    <t>f14sep21_sedtrap_</t>
  </si>
  <si>
    <t>f14sep21_</t>
  </si>
  <si>
    <t>f21jul21_sedtrap_</t>
  </si>
  <si>
    <t>f21jun21r2_</t>
  </si>
  <si>
    <t>f21jun21_</t>
  </si>
  <si>
    <t>f22nov21_sedtrap_</t>
  </si>
  <si>
    <t>f26oct21r2_</t>
  </si>
  <si>
    <t>f26oct21r3_</t>
  </si>
  <si>
    <t>f26oct21r4_</t>
  </si>
  <si>
    <t>f8nov21_sedtrap_</t>
  </si>
  <si>
    <t>f9nov21r1_</t>
  </si>
  <si>
    <t>f9nov21r2_</t>
  </si>
  <si>
    <t>f9nov21r3_</t>
  </si>
  <si>
    <t>f9nov21r4_</t>
  </si>
  <si>
    <t>f21sep21_sedtrap_</t>
  </si>
  <si>
    <t xml:space="preserve">b26jun21 sed trap 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</si>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</sst>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"/>
    <numFmt numFmtId="167" formatCode="0.0000"/>
    <numFmt numFmtId="168" formatCode="0.0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1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3" borderId="0" xfId="0" applyFill="1"/>
    <xf numFmtId="0" fontId="0" fillId="34" borderId="0" xfId="0" applyFill="1"/>
    <xf numFmtId="168" fontId="18" fillId="0" borderId="0" xfId="42" applyNumberFormat="1"/>
    <xf numFmtId="0" fontId="0" fillId="0" borderId="0" xfId="0" applyFont="1" applyFill="1"/>
    <xf numFmtId="0" fontId="0" fillId="35" borderId="0" xfId="0" applyFill="1"/>
    <xf numFmtId="0" fontId="26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topLeftCell="A25" zoomScale="90" zoomScaleNormal="90" workbookViewId="0">
      <selection activeCell="D47" sqref="D4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topLeftCell="A7"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57" zoomScale="90" zoomScaleNormal="90" workbookViewId="0">
      <selection activeCell="C75" sqref="C75:C7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195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AI362"/>
  <sheetViews>
    <sheetView tabSelected="1" topLeftCell="W1" workbookViewId="0">
      <pane ySplit="1" topLeftCell="A267" activePane="bottomLeft" state="frozen"/>
      <selection activeCell="P1" sqref="P1"/>
      <selection pane="bottomLeft" activeCell="A278" sqref="A278"/>
    </sheetView>
  </sheetViews>
  <sheetFormatPr baseColWidth="10" defaultColWidth="8.83203125" defaultRowHeight="15"/>
  <cols>
    <col min="1" max="1" width="33.1640625" customWidth="1"/>
    <col min="2" max="2" width="19.6640625" customWidth="1"/>
    <col min="7" max="7" width="8.6640625" style="48"/>
    <col min="8" max="8" width="8.83203125" style="48"/>
    <col min="9" max="9" width="10.5" style="48" customWidth="1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1" spans="1:35" s="15" customFormat="1" ht="144">
      <c r="A1" s="15" t="s">
        <v>157</v>
      </c>
      <c r="B1" s="15" t="s">
        <v>314</v>
      </c>
      <c r="C1" s="15" t="s">
        <v>158</v>
      </c>
      <c r="D1" s="15" t="s">
        <v>159</v>
      </c>
      <c r="E1" s="15" t="s">
        <v>160</v>
      </c>
      <c r="F1" s="15" t="s">
        <v>161</v>
      </c>
      <c r="G1" s="49" t="s">
        <v>162</v>
      </c>
      <c r="H1" s="49"/>
      <c r="I1" s="49" t="s">
        <v>233</v>
      </c>
      <c r="K1" s="15" t="s">
        <v>164</v>
      </c>
      <c r="L1" s="15" t="s">
        <v>165</v>
      </c>
      <c r="M1" s="15" t="s">
        <v>166</v>
      </c>
      <c r="N1" s="15" t="s">
        <v>167</v>
      </c>
      <c r="O1" s="15" t="s">
        <v>163</v>
      </c>
      <c r="P1" s="15" t="s">
        <v>168</v>
      </c>
      <c r="Q1" s="50"/>
      <c r="R1" s="50"/>
      <c r="S1" s="15" t="s">
        <v>169</v>
      </c>
      <c r="T1" s="15" t="s">
        <v>170</v>
      </c>
      <c r="U1" s="15" t="s">
        <v>171</v>
      </c>
      <c r="V1" s="15" t="s">
        <v>172</v>
      </c>
      <c r="W1" s="15" t="s">
        <v>173</v>
      </c>
      <c r="X1" s="15" t="s">
        <v>174</v>
      </c>
      <c r="Y1" s="50"/>
      <c r="Z1" s="50"/>
      <c r="AA1" s="50" t="s">
        <v>175</v>
      </c>
      <c r="AB1" s="15" t="s">
        <v>176</v>
      </c>
      <c r="AC1" s="15" t="s">
        <v>177</v>
      </c>
      <c r="AD1" s="15" t="s">
        <v>178</v>
      </c>
      <c r="AE1" s="15" t="s">
        <v>179</v>
      </c>
      <c r="AF1" s="15" t="s">
        <v>180</v>
      </c>
      <c r="AH1" s="15" t="s">
        <v>266</v>
      </c>
      <c r="AI1" s="15" t="s">
        <v>181</v>
      </c>
    </row>
    <row r="2" spans="1:35">
      <c r="A2" s="48" t="s">
        <v>185</v>
      </c>
      <c r="B2" s="48" t="s">
        <v>182</v>
      </c>
      <c r="C2" s="48">
        <v>99.26</v>
      </c>
      <c r="D2" s="48"/>
      <c r="E2" s="55"/>
      <c r="F2" s="48">
        <v>14172.3</v>
      </c>
      <c r="G2" s="48">
        <f t="shared" ref="G2:G25" si="0">E2</f>
        <v>0</v>
      </c>
      <c r="I2" s="48">
        <v>0</v>
      </c>
      <c r="J2" s="51"/>
      <c r="K2" s="53"/>
      <c r="M2">
        <f t="shared" ref="M2:M33" si="1">C2</f>
        <v>99.26</v>
      </c>
      <c r="N2">
        <f t="shared" ref="N2:N31" si="2">F2-D2</f>
        <v>14172.3</v>
      </c>
      <c r="O2" s="51">
        <f t="shared" ref="O2:O63" si="3">100*N2/C2</f>
        <v>14277.956880918799</v>
      </c>
      <c r="P2">
        <v>0</v>
      </c>
      <c r="S2" s="48">
        <v>89.9</v>
      </c>
      <c r="T2" s="48">
        <v>0.361398</v>
      </c>
      <c r="U2" s="48">
        <v>3.5456560000000001</v>
      </c>
      <c r="V2">
        <f>(S2-(S2*P2))</f>
        <v>89.9</v>
      </c>
      <c r="W2" s="52">
        <f t="shared" ref="W2:W25" si="4">100*T2/V2</f>
        <v>0.40199999999999997</v>
      </c>
      <c r="X2">
        <f>100*U2/V2</f>
        <v>3.944</v>
      </c>
      <c r="AB2" s="46">
        <f>100*(X4-X3)/X2</f>
        <v>18.775200425042378</v>
      </c>
      <c r="AC2" s="46">
        <f>100*(((K3-K4)*0.027)/C3)</f>
        <v>0</v>
      </c>
      <c r="AD2" s="46">
        <f>(1000*(((K3-K4)*0.027)/55.85))/(C3/1000)</f>
        <v>0</v>
      </c>
      <c r="AE2" s="46">
        <f>1000000*(X4-X3)/55.85/100</f>
        <v>132.58619601856245</v>
      </c>
      <c r="AF2" s="46"/>
      <c r="AG2" s="46"/>
      <c r="AH2" s="46"/>
      <c r="AI2" s="46"/>
    </row>
    <row r="3" spans="1:35">
      <c r="A3" s="48"/>
      <c r="B3" s="48" t="s">
        <v>183</v>
      </c>
      <c r="C3" s="48">
        <v>99.99</v>
      </c>
      <c r="D3" s="48">
        <v>13557.7</v>
      </c>
      <c r="E3" s="55"/>
      <c r="F3" s="48">
        <v>13642.1</v>
      </c>
      <c r="G3" s="48">
        <f t="shared" si="0"/>
        <v>0</v>
      </c>
      <c r="I3" s="48">
        <v>0</v>
      </c>
      <c r="J3" s="51"/>
      <c r="K3" s="53"/>
      <c r="L3">
        <f>(1000*((K3-K4)/55.85)*0.027)/(C3/1000)</f>
        <v>0</v>
      </c>
      <c r="M3">
        <f t="shared" si="1"/>
        <v>99.99</v>
      </c>
      <c r="N3">
        <f t="shared" si="2"/>
        <v>84.399999999999636</v>
      </c>
      <c r="O3" s="51">
        <f t="shared" si="3"/>
        <v>84.408440844084055</v>
      </c>
      <c r="P3">
        <f>(N3-M3)/N3</f>
        <v>-0.1847156398104316</v>
      </c>
      <c r="S3" s="48">
        <v>85.1</v>
      </c>
      <c r="T3" s="48">
        <v>0.28253200000000001</v>
      </c>
      <c r="U3" s="48">
        <v>2.4168399999999997</v>
      </c>
      <c r="V3">
        <f>(S3-(S3*P3))</f>
        <v>100.81930094786772</v>
      </c>
      <c r="W3" s="52">
        <f t="shared" si="4"/>
        <v>0.28023602360235905</v>
      </c>
      <c r="X3">
        <f t="shared" ref="X3:X25" si="5">100*U3/V3</f>
        <v>2.397199719971987</v>
      </c>
      <c r="AB3" s="46"/>
      <c r="AC3" s="46"/>
      <c r="AD3" s="46"/>
      <c r="AE3" s="46"/>
      <c r="AF3" s="46"/>
      <c r="AG3" s="46"/>
      <c r="AH3" s="46"/>
      <c r="AI3" s="46"/>
    </row>
    <row r="4" spans="1:35">
      <c r="A4" s="48"/>
      <c r="B4" s="48" t="s">
        <v>184</v>
      </c>
      <c r="C4" s="48">
        <v>99.29</v>
      </c>
      <c r="D4" s="48">
        <v>13445.9</v>
      </c>
      <c r="E4" s="55"/>
      <c r="F4" s="48">
        <v>13541.7</v>
      </c>
      <c r="G4" s="48">
        <f t="shared" si="0"/>
        <v>0</v>
      </c>
      <c r="I4" s="48">
        <v>0</v>
      </c>
      <c r="J4" s="51"/>
      <c r="K4" s="53"/>
      <c r="M4">
        <f t="shared" si="1"/>
        <v>99.29</v>
      </c>
      <c r="N4">
        <f t="shared" si="2"/>
        <v>95.800000000001091</v>
      </c>
      <c r="O4" s="51">
        <f t="shared" si="3"/>
        <v>96.485043811059612</v>
      </c>
      <c r="P4">
        <f>(N4-M4)/N4</f>
        <v>-3.6430062630468427E-2</v>
      </c>
      <c r="S4" s="48">
        <v>95.55</v>
      </c>
      <c r="T4" s="48">
        <v>0.36117899999999997</v>
      </c>
      <c r="U4" s="48">
        <v>3.1072859999999998</v>
      </c>
      <c r="V4">
        <f t="shared" ref="V4:V25" si="6">(S4-(S4*P4))</f>
        <v>99.030892484341251</v>
      </c>
      <c r="W4" s="52">
        <f t="shared" si="4"/>
        <v>0.36471346560580531</v>
      </c>
      <c r="X4">
        <f t="shared" si="5"/>
        <v>3.1376936247356584</v>
      </c>
      <c r="AB4" s="46"/>
      <c r="AC4" s="46"/>
      <c r="AD4" s="46"/>
      <c r="AE4" s="46"/>
      <c r="AF4" s="46"/>
      <c r="AG4" s="46"/>
      <c r="AH4" s="46"/>
      <c r="AI4" s="46"/>
    </row>
    <row r="5" spans="1:35">
      <c r="A5" s="48" t="s">
        <v>186</v>
      </c>
      <c r="B5" s="48" t="s">
        <v>182</v>
      </c>
      <c r="C5" s="48">
        <v>99.26</v>
      </c>
      <c r="D5" s="48"/>
      <c r="E5" s="55"/>
      <c r="F5" s="48">
        <v>14172.3</v>
      </c>
      <c r="G5" s="48">
        <f t="shared" si="0"/>
        <v>0</v>
      </c>
      <c r="I5" s="48">
        <v>0</v>
      </c>
      <c r="J5" s="51"/>
      <c r="K5" s="53"/>
      <c r="M5">
        <f t="shared" si="1"/>
        <v>99.26</v>
      </c>
      <c r="N5">
        <f t="shared" si="2"/>
        <v>14172.3</v>
      </c>
      <c r="O5" s="51">
        <f t="shared" si="3"/>
        <v>14277.956880918799</v>
      </c>
      <c r="P5">
        <v>0</v>
      </c>
      <c r="S5" s="48">
        <v>89.9</v>
      </c>
      <c r="T5" s="48">
        <v>0.361398</v>
      </c>
      <c r="U5" s="48">
        <v>3.5456560000000001</v>
      </c>
      <c r="V5">
        <f t="shared" si="6"/>
        <v>89.9</v>
      </c>
      <c r="W5" s="52">
        <f t="shared" si="4"/>
        <v>0.40199999999999997</v>
      </c>
      <c r="X5">
        <f t="shared" si="5"/>
        <v>3.944</v>
      </c>
      <c r="AB5" s="46">
        <f>100*(X7-X6)/X5</f>
        <v>36.341827357279989</v>
      </c>
      <c r="AC5" s="46">
        <f>100*(((K6-K7)*0.027)/C6)</f>
        <v>0</v>
      </c>
      <c r="AD5" s="46">
        <f>(1000*(((K6-K7)*0.027)/55.85))/(C6/1000)</f>
        <v>0</v>
      </c>
      <c r="AE5" s="46">
        <f>1000000*(X7-X6)/55.85/100</f>
        <v>256.63772085427445</v>
      </c>
      <c r="AF5" s="46"/>
      <c r="AG5" s="46"/>
      <c r="AH5" s="46"/>
      <c r="AI5" s="46"/>
    </row>
    <row r="6" spans="1:35">
      <c r="A6" s="48"/>
      <c r="B6" s="48" t="s">
        <v>183</v>
      </c>
      <c r="C6" s="48">
        <v>99.73</v>
      </c>
      <c r="D6" s="48">
        <v>14080.6</v>
      </c>
      <c r="E6" s="55"/>
      <c r="F6" s="48">
        <v>14160.2</v>
      </c>
      <c r="G6" s="48">
        <f t="shared" si="0"/>
        <v>0</v>
      </c>
      <c r="I6" s="48">
        <v>0</v>
      </c>
      <c r="J6" s="51"/>
      <c r="K6" s="53"/>
      <c r="L6">
        <f>(1000*((K6-K7)/55.85)*0.027)/(C6/1000)</f>
        <v>0</v>
      </c>
      <c r="M6">
        <f t="shared" si="1"/>
        <v>99.73</v>
      </c>
      <c r="N6">
        <f t="shared" si="2"/>
        <v>79.600000000000364</v>
      </c>
      <c r="O6" s="51">
        <f t="shared" si="3"/>
        <v>79.81550185500889</v>
      </c>
      <c r="P6">
        <f>(N6-M6)/N6</f>
        <v>-0.25288944723617524</v>
      </c>
      <c r="S6" s="48">
        <v>75.02</v>
      </c>
      <c r="T6" s="48">
        <v>0.2430648</v>
      </c>
      <c r="U6" s="54">
        <v>1.6061782</v>
      </c>
      <c r="V6">
        <f t="shared" si="6"/>
        <v>93.991766331657857</v>
      </c>
      <c r="W6" s="52">
        <f t="shared" si="4"/>
        <v>0.25860222601022881</v>
      </c>
      <c r="X6">
        <f t="shared" si="5"/>
        <v>1.7088498947157402</v>
      </c>
      <c r="AB6" s="46"/>
      <c r="AC6" s="46"/>
      <c r="AD6" s="46"/>
      <c r="AE6" s="46"/>
      <c r="AF6" s="46"/>
      <c r="AG6" s="46"/>
      <c r="AH6" s="46"/>
      <c r="AI6" s="46"/>
    </row>
    <row r="7" spans="1:35">
      <c r="A7" s="48"/>
      <c r="B7" s="48" t="s">
        <v>184</v>
      </c>
      <c r="C7" s="48">
        <v>100.02</v>
      </c>
      <c r="D7" s="48">
        <v>14091.8</v>
      </c>
      <c r="E7" s="55"/>
      <c r="F7" s="48">
        <v>14188.8</v>
      </c>
      <c r="G7" s="48">
        <f t="shared" si="0"/>
        <v>0</v>
      </c>
      <c r="I7" s="48">
        <v>0</v>
      </c>
      <c r="J7" s="51"/>
      <c r="K7" s="53"/>
      <c r="M7">
        <f t="shared" si="1"/>
        <v>100.02</v>
      </c>
      <c r="N7">
        <f t="shared" si="2"/>
        <v>97</v>
      </c>
      <c r="O7" s="51">
        <f t="shared" si="3"/>
        <v>96.980603879224162</v>
      </c>
      <c r="P7">
        <f>(N7-M7)/N7</f>
        <v>-3.1134020618556659E-2</v>
      </c>
      <c r="S7" s="48">
        <v>95.82</v>
      </c>
      <c r="T7" s="48">
        <v>0.39477839999999992</v>
      </c>
      <c r="U7" s="48">
        <v>3.104568</v>
      </c>
      <c r="V7">
        <f t="shared" si="6"/>
        <v>98.803261855670087</v>
      </c>
      <c r="W7" s="52">
        <f t="shared" si="4"/>
        <v>0.3995600879824035</v>
      </c>
      <c r="X7">
        <f t="shared" si="5"/>
        <v>3.142171565686863</v>
      </c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187</v>
      </c>
      <c r="B8" s="48" t="s">
        <v>182</v>
      </c>
      <c r="C8" s="48">
        <v>99.52</v>
      </c>
      <c r="D8" s="48"/>
      <c r="E8" s="55"/>
      <c r="F8" s="48">
        <v>14143.5</v>
      </c>
      <c r="G8" s="48">
        <f t="shared" si="0"/>
        <v>0</v>
      </c>
      <c r="I8" s="48">
        <v>0</v>
      </c>
      <c r="J8" s="51"/>
      <c r="K8" s="53"/>
      <c r="M8">
        <f t="shared" si="1"/>
        <v>99.52</v>
      </c>
      <c r="N8">
        <f t="shared" si="2"/>
        <v>14143.5</v>
      </c>
      <c r="O8" s="51">
        <f t="shared" si="3"/>
        <v>14211.716237942122</v>
      </c>
      <c r="P8">
        <v>0</v>
      </c>
      <c r="S8" s="48">
        <v>91.71</v>
      </c>
      <c r="T8" s="48">
        <v>0.34024409999999994</v>
      </c>
      <c r="U8" s="48">
        <v>3.6078713999999996</v>
      </c>
      <c r="V8">
        <f t="shared" si="6"/>
        <v>91.71</v>
      </c>
      <c r="W8" s="52">
        <f t="shared" si="4"/>
        <v>0.371</v>
      </c>
      <c r="X8">
        <f t="shared" si="5"/>
        <v>3.9339999999999997</v>
      </c>
      <c r="AB8" s="46">
        <f>100*(X10-X9)/X8</f>
        <v>12.255872194355828</v>
      </c>
      <c r="AC8" s="46">
        <f>100*(((K9-K10)*0.027)/C9)</f>
        <v>0</v>
      </c>
      <c r="AD8" s="46">
        <f>(1000*(((K9-K10)*0.027)/55.85))/(C9/1000)</f>
        <v>0</v>
      </c>
      <c r="AE8" s="46">
        <f>1000000*(X10-X9)/55.85/100</f>
        <v>86.328739861407016</v>
      </c>
      <c r="AF8" s="46"/>
      <c r="AG8" s="46"/>
      <c r="AH8" s="46"/>
      <c r="AI8" s="46"/>
    </row>
    <row r="9" spans="1:35">
      <c r="A9" s="48"/>
      <c r="B9" s="48" t="s">
        <v>183</v>
      </c>
      <c r="C9" s="48">
        <v>99.45</v>
      </c>
      <c r="D9" s="48">
        <v>13522</v>
      </c>
      <c r="E9" s="55"/>
      <c r="F9" s="48">
        <v>13605.8</v>
      </c>
      <c r="G9" s="48">
        <f t="shared" si="0"/>
        <v>0</v>
      </c>
      <c r="I9" s="48">
        <v>0</v>
      </c>
      <c r="J9" s="51"/>
      <c r="K9" s="53"/>
      <c r="L9">
        <f>(1000*((K9-K10)/55.85)*0.027)/(C9/1000)</f>
        <v>0</v>
      </c>
      <c r="M9">
        <f t="shared" si="1"/>
        <v>99.45</v>
      </c>
      <c r="N9">
        <f t="shared" si="2"/>
        <v>83.799999999999272</v>
      </c>
      <c r="O9" s="51">
        <f t="shared" si="3"/>
        <v>84.263448969330582</v>
      </c>
      <c r="P9">
        <f>(N9-M9)/N9</f>
        <v>-0.18675417661098886</v>
      </c>
      <c r="S9" s="48">
        <v>83.32</v>
      </c>
      <c r="T9" s="48">
        <v>0.29911879999999996</v>
      </c>
      <c r="U9" s="48">
        <v>2.3887844</v>
      </c>
      <c r="V9">
        <f t="shared" si="6"/>
        <v>98.880357995227584</v>
      </c>
      <c r="W9" s="52">
        <f t="shared" si="4"/>
        <v>0.30250578179989679</v>
      </c>
      <c r="X9">
        <f t="shared" si="5"/>
        <v>2.4158330819507081</v>
      </c>
      <c r="AB9" s="46"/>
      <c r="AC9" s="46"/>
      <c r="AD9" s="46"/>
      <c r="AE9" s="46"/>
      <c r="AF9" s="46"/>
      <c r="AG9" s="46"/>
      <c r="AH9" s="46"/>
      <c r="AI9" s="46"/>
    </row>
    <row r="10" spans="1:35">
      <c r="A10" s="48"/>
      <c r="B10" s="48" t="s">
        <v>184</v>
      </c>
      <c r="C10" s="48">
        <v>100.45</v>
      </c>
      <c r="D10" s="48">
        <v>14041.3</v>
      </c>
      <c r="E10" s="55"/>
      <c r="F10" s="48">
        <v>14136.9</v>
      </c>
      <c r="G10" s="48">
        <f t="shared" si="0"/>
        <v>0</v>
      </c>
      <c r="I10" s="48">
        <v>0</v>
      </c>
      <c r="J10" s="51"/>
      <c r="K10" s="53"/>
      <c r="M10">
        <f t="shared" si="1"/>
        <v>100.45</v>
      </c>
      <c r="N10">
        <f t="shared" si="2"/>
        <v>95.600000000000364</v>
      </c>
      <c r="O10" s="51">
        <f t="shared" si="3"/>
        <v>95.171727227476723</v>
      </c>
      <c r="P10">
        <f>(N10-M10)/N10</f>
        <v>-5.0732217573217789E-2</v>
      </c>
      <c r="S10" s="48">
        <v>81.62</v>
      </c>
      <c r="T10" s="48">
        <v>0.28240520000000002</v>
      </c>
      <c r="U10" s="48">
        <v>2.4853290000000001</v>
      </c>
      <c r="V10">
        <f t="shared" si="6"/>
        <v>85.760763598326037</v>
      </c>
      <c r="W10" s="52">
        <f t="shared" si="4"/>
        <v>0.32929417620706947</v>
      </c>
      <c r="X10">
        <f t="shared" si="5"/>
        <v>2.8979790940766663</v>
      </c>
      <c r="AB10" s="46"/>
      <c r="AC10" s="46"/>
      <c r="AD10" s="46"/>
      <c r="AE10" s="46"/>
      <c r="AF10" s="46"/>
      <c r="AG10" s="46"/>
      <c r="AH10" s="46"/>
      <c r="AI10" s="46"/>
    </row>
    <row r="11" spans="1:35">
      <c r="A11" s="48" t="s">
        <v>188</v>
      </c>
      <c r="B11" s="48" t="s">
        <v>182</v>
      </c>
      <c r="C11" s="48">
        <v>99.52</v>
      </c>
      <c r="D11" s="48"/>
      <c r="E11" s="55"/>
      <c r="F11" s="48">
        <v>14143.5</v>
      </c>
      <c r="G11" s="48">
        <f t="shared" si="0"/>
        <v>0</v>
      </c>
      <c r="I11" s="48">
        <v>0</v>
      </c>
      <c r="J11" s="51"/>
      <c r="K11" s="53"/>
      <c r="M11">
        <f t="shared" si="1"/>
        <v>99.52</v>
      </c>
      <c r="N11">
        <f t="shared" si="2"/>
        <v>14143.5</v>
      </c>
      <c r="O11" s="51">
        <f t="shared" si="3"/>
        <v>14211.716237942122</v>
      </c>
      <c r="P11">
        <v>0</v>
      </c>
      <c r="S11" s="48">
        <v>91.71</v>
      </c>
      <c r="T11" s="48">
        <v>0.34024409999999994</v>
      </c>
      <c r="U11" s="48">
        <v>3.6078713999999996</v>
      </c>
      <c r="V11">
        <f t="shared" si="6"/>
        <v>91.71</v>
      </c>
      <c r="W11" s="52">
        <f t="shared" si="4"/>
        <v>0.371</v>
      </c>
      <c r="X11">
        <f t="shared" si="5"/>
        <v>3.9339999999999997</v>
      </c>
      <c r="AB11" s="46">
        <f>100*(X13-X12)/X11</f>
        <v>32.709896161898982</v>
      </c>
      <c r="AC11" s="46">
        <f>100*(((K12-K13)*0.027)/C12)</f>
        <v>0</v>
      </c>
      <c r="AD11" s="46">
        <f>(1000*(((K12-K13)*0.027)/55.85))/(C12/1000)</f>
        <v>0</v>
      </c>
      <c r="AE11" s="46">
        <f>1000000*(X13-X12)/55.85/100</f>
        <v>230.40417457638418</v>
      </c>
      <c r="AF11" s="46"/>
      <c r="AG11" s="46"/>
      <c r="AH11" s="46"/>
      <c r="AI11" s="46"/>
    </row>
    <row r="12" spans="1:35">
      <c r="A12" s="48"/>
      <c r="B12" s="48" t="s">
        <v>183</v>
      </c>
      <c r="C12" s="48">
        <v>99.59</v>
      </c>
      <c r="D12" s="48">
        <v>14104.9</v>
      </c>
      <c r="E12" s="55"/>
      <c r="F12" s="48">
        <v>14181.6</v>
      </c>
      <c r="G12" s="48">
        <f t="shared" si="0"/>
        <v>0</v>
      </c>
      <c r="I12" s="48">
        <v>0</v>
      </c>
      <c r="J12" s="51"/>
      <c r="K12" s="53"/>
      <c r="L12">
        <f>(1000*((K12-K13)/55.85)*0.027)/(C12/1000)</f>
        <v>0</v>
      </c>
      <c r="M12">
        <f t="shared" si="1"/>
        <v>99.59</v>
      </c>
      <c r="N12">
        <f t="shared" si="2"/>
        <v>76.700000000000728</v>
      </c>
      <c r="O12" s="51">
        <f t="shared" si="3"/>
        <v>77.015764635004246</v>
      </c>
      <c r="P12">
        <f>(N12-M12)/N12</f>
        <v>-0.29843546284223021</v>
      </c>
      <c r="S12" s="48">
        <v>73.180000000000007</v>
      </c>
      <c r="T12" s="48">
        <v>0.21880820000000001</v>
      </c>
      <c r="U12" s="48">
        <v>1.5828834000000001</v>
      </c>
      <c r="V12">
        <f t="shared" si="6"/>
        <v>95.019507170794412</v>
      </c>
      <c r="W12" s="52">
        <f t="shared" si="4"/>
        <v>0.23027713625866267</v>
      </c>
      <c r="X12">
        <f t="shared" si="5"/>
        <v>1.6658509890551418</v>
      </c>
      <c r="AB12" s="46"/>
      <c r="AC12" s="46"/>
      <c r="AD12" s="46"/>
      <c r="AE12" s="46"/>
      <c r="AF12" s="46"/>
      <c r="AG12" s="46"/>
      <c r="AH12" s="46"/>
      <c r="AI12" s="46"/>
    </row>
    <row r="13" spans="1:35">
      <c r="A13" s="48"/>
      <c r="B13" s="48" t="s">
        <v>184</v>
      </c>
      <c r="C13" s="48">
        <v>99.65</v>
      </c>
      <c r="D13" s="48">
        <v>13460.4</v>
      </c>
      <c r="E13" s="55"/>
      <c r="F13" s="48">
        <v>13553.6</v>
      </c>
      <c r="G13" s="48">
        <f t="shared" si="0"/>
        <v>0</v>
      </c>
      <c r="I13" s="48">
        <v>0</v>
      </c>
      <c r="J13" s="51"/>
      <c r="K13" s="53"/>
      <c r="M13">
        <f t="shared" si="1"/>
        <v>99.65</v>
      </c>
      <c r="N13">
        <f t="shared" si="2"/>
        <v>93.200000000000728</v>
      </c>
      <c r="O13" s="51">
        <f t="shared" si="3"/>
        <v>93.527345709985667</v>
      </c>
      <c r="P13">
        <f>(N13-M13)/N13</f>
        <v>-6.9206008583682699E-2</v>
      </c>
      <c r="S13" s="48">
        <v>94.05</v>
      </c>
      <c r="T13" s="48">
        <v>0.28309049999999997</v>
      </c>
      <c r="U13" s="48">
        <v>2.9691584999999998</v>
      </c>
      <c r="V13">
        <f t="shared" si="6"/>
        <v>100.55882510729535</v>
      </c>
      <c r="W13" s="52">
        <f t="shared" si="4"/>
        <v>0.28151731058705687</v>
      </c>
      <c r="X13">
        <f t="shared" si="5"/>
        <v>2.9526583040642476</v>
      </c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8" t="s">
        <v>189</v>
      </c>
      <c r="B14" s="48" t="s">
        <v>182</v>
      </c>
      <c r="C14" s="48">
        <v>100</v>
      </c>
      <c r="D14" s="48"/>
      <c r="E14" s="55"/>
      <c r="F14" s="48">
        <v>14168.8</v>
      </c>
      <c r="G14" s="48">
        <f t="shared" si="0"/>
        <v>0</v>
      </c>
      <c r="I14" s="48">
        <v>0</v>
      </c>
      <c r="J14" s="51"/>
      <c r="K14" s="53"/>
      <c r="M14">
        <f t="shared" si="1"/>
        <v>100</v>
      </c>
      <c r="N14">
        <f t="shared" si="2"/>
        <v>14168.8</v>
      </c>
      <c r="O14" s="51">
        <f t="shared" si="3"/>
        <v>14168.8</v>
      </c>
      <c r="P14">
        <v>0</v>
      </c>
      <c r="S14" s="48">
        <v>89.3</v>
      </c>
      <c r="T14" s="48">
        <v>0.40452899999999997</v>
      </c>
      <c r="U14" s="48">
        <v>3.6371890000000002</v>
      </c>
      <c r="V14">
        <f t="shared" si="6"/>
        <v>89.3</v>
      </c>
      <c r="W14" s="52">
        <f t="shared" si="4"/>
        <v>0.45300000000000001</v>
      </c>
      <c r="X14">
        <f t="shared" si="5"/>
        <v>4.0730000000000004</v>
      </c>
      <c r="AB14" s="46">
        <f>100*(X16-X15)/X14</f>
        <v>11.440588825952856</v>
      </c>
      <c r="AC14" s="46">
        <f>100*(((K15-K16)*0.027)/C15)</f>
        <v>0</v>
      </c>
      <c r="AD14" s="46">
        <f>(1000*(((K15-K16)*0.027)/55.85))/(C15/1000)</f>
        <v>0</v>
      </c>
      <c r="AE14" s="46">
        <f>1000000*(X16-X15)/55.85/100</f>
        <v>83.43333623653713</v>
      </c>
      <c r="AF14" s="46"/>
      <c r="AG14" s="46"/>
      <c r="AH14" s="46"/>
      <c r="AI14" s="46"/>
    </row>
    <row r="15" spans="1:35">
      <c r="A15" s="48"/>
      <c r="B15" s="48" t="s">
        <v>183</v>
      </c>
      <c r="C15" s="48">
        <v>101.27</v>
      </c>
      <c r="D15" s="48">
        <v>13467.3</v>
      </c>
      <c r="E15" s="55"/>
      <c r="F15" s="48">
        <v>13554.4</v>
      </c>
      <c r="G15" s="48">
        <f t="shared" si="0"/>
        <v>0</v>
      </c>
      <c r="I15" s="48">
        <v>0</v>
      </c>
      <c r="J15" s="51"/>
      <c r="K15" s="53"/>
      <c r="L15">
        <f>(1000*((K15-K16)/55.85)*0.027)/(C15/1000)</f>
        <v>0</v>
      </c>
      <c r="M15">
        <f t="shared" si="1"/>
        <v>101.27</v>
      </c>
      <c r="N15">
        <f t="shared" si="2"/>
        <v>87.100000000000364</v>
      </c>
      <c r="O15" s="51">
        <f t="shared" si="3"/>
        <v>86.007702182285342</v>
      </c>
      <c r="P15">
        <f>(N15-M15)/N15</f>
        <v>-0.16268656716417421</v>
      </c>
      <c r="S15" s="48">
        <v>83.36</v>
      </c>
      <c r="T15" s="48">
        <v>0.24257759999999998</v>
      </c>
      <c r="U15" s="48">
        <v>2.3224095999999999</v>
      </c>
      <c r="V15">
        <f t="shared" si="6"/>
        <v>96.92155223880556</v>
      </c>
      <c r="W15" s="52">
        <f t="shared" si="4"/>
        <v>0.25028241335045032</v>
      </c>
      <c r="X15">
        <f t="shared" si="5"/>
        <v>2.3961745827984693</v>
      </c>
      <c r="AB15" s="46"/>
      <c r="AC15" s="46"/>
      <c r="AD15" s="46"/>
      <c r="AE15" s="46"/>
      <c r="AF15" s="46"/>
      <c r="AG15" s="46"/>
      <c r="AH15" s="46"/>
      <c r="AI15" s="46"/>
    </row>
    <row r="16" spans="1:35">
      <c r="A16" s="48"/>
      <c r="B16" s="48" t="s">
        <v>184</v>
      </c>
      <c r="C16" s="48">
        <v>100.29</v>
      </c>
      <c r="D16" s="48">
        <v>14059.9</v>
      </c>
      <c r="E16" s="55"/>
      <c r="F16" s="48">
        <v>14153.4</v>
      </c>
      <c r="G16" s="48">
        <f t="shared" si="0"/>
        <v>0</v>
      </c>
      <c r="I16" s="48">
        <v>0</v>
      </c>
      <c r="J16" s="51"/>
      <c r="K16" s="53"/>
      <c r="M16">
        <f t="shared" si="1"/>
        <v>100.29</v>
      </c>
      <c r="N16">
        <f t="shared" si="2"/>
        <v>93.5</v>
      </c>
      <c r="O16" s="51">
        <f t="shared" si="3"/>
        <v>93.229634061222455</v>
      </c>
      <c r="P16">
        <f>(N16-M16)/N16</f>
        <v>-7.2620320855615039E-2</v>
      </c>
      <c r="S16" s="48">
        <v>94.63</v>
      </c>
      <c r="T16" s="48">
        <v>0.28862149999999998</v>
      </c>
      <c r="U16" s="48">
        <v>2.905141</v>
      </c>
      <c r="V16">
        <f t="shared" si="6"/>
        <v>101.50206096256684</v>
      </c>
      <c r="W16" s="52">
        <f t="shared" si="4"/>
        <v>0.28435038388672845</v>
      </c>
      <c r="X16">
        <f t="shared" si="5"/>
        <v>2.8621497656795292</v>
      </c>
      <c r="AB16" s="46"/>
      <c r="AC16" s="46"/>
      <c r="AD16" s="46"/>
      <c r="AE16" s="46"/>
      <c r="AF16" s="46"/>
      <c r="AG16" s="46"/>
      <c r="AH16" s="46"/>
      <c r="AI16" s="46"/>
    </row>
    <row r="17" spans="1:35">
      <c r="A17" s="48" t="s">
        <v>190</v>
      </c>
      <c r="B17" s="48" t="s">
        <v>182</v>
      </c>
      <c r="C17" s="48">
        <v>100</v>
      </c>
      <c r="D17" s="48"/>
      <c r="E17" s="55"/>
      <c r="F17" s="48">
        <v>14168.8</v>
      </c>
      <c r="G17" s="48">
        <f t="shared" si="0"/>
        <v>0</v>
      </c>
      <c r="I17" s="48">
        <v>0</v>
      </c>
      <c r="J17" s="51"/>
      <c r="K17" s="53"/>
      <c r="M17">
        <f t="shared" si="1"/>
        <v>100</v>
      </c>
      <c r="N17">
        <f t="shared" si="2"/>
        <v>14168.8</v>
      </c>
      <c r="O17" s="51">
        <f t="shared" si="3"/>
        <v>14168.8</v>
      </c>
      <c r="P17">
        <v>0</v>
      </c>
      <c r="S17" s="48">
        <v>89.3</v>
      </c>
      <c r="T17" s="48">
        <v>0.40452899999999997</v>
      </c>
      <c r="U17" s="48">
        <v>3.6371890000000002</v>
      </c>
      <c r="V17">
        <f t="shared" si="6"/>
        <v>89.3</v>
      </c>
      <c r="W17" s="52">
        <f t="shared" si="4"/>
        <v>0.45300000000000001</v>
      </c>
      <c r="X17">
        <f t="shared" si="5"/>
        <v>4.0730000000000004</v>
      </c>
      <c r="AB17" s="46">
        <f>100*(X19-X18)/X17</f>
        <v>28.948601001698222</v>
      </c>
      <c r="AC17" s="46">
        <f>100*(((K18-K19)*0.027)/C18)</f>
        <v>0</v>
      </c>
      <c r="AD17" s="46">
        <f>(1000*(((K18-K19)*0.027)/55.85))/(C18/1000)</f>
        <v>0</v>
      </c>
      <c r="AE17" s="46">
        <f>1000000*(X19-X18)/55.85/100</f>
        <v>211.11486460146261</v>
      </c>
      <c r="AF17" s="46"/>
      <c r="AG17" s="46"/>
      <c r="AH17" s="46"/>
      <c r="AI17" s="46"/>
    </row>
    <row r="18" spans="1:35">
      <c r="A18" s="48"/>
      <c r="B18" s="48" t="s">
        <v>183</v>
      </c>
      <c r="C18" s="48">
        <v>99.56</v>
      </c>
      <c r="D18" s="48">
        <v>14053.7</v>
      </c>
      <c r="E18" s="55"/>
      <c r="F18" s="48">
        <v>14138.5</v>
      </c>
      <c r="G18" s="48">
        <f t="shared" si="0"/>
        <v>0</v>
      </c>
      <c r="I18" s="48">
        <v>0</v>
      </c>
      <c r="J18" s="51"/>
      <c r="K18" s="53"/>
      <c r="L18">
        <f>(1000*((K18-K19)/55.85)*0.027)/(C18/1000)</f>
        <v>0</v>
      </c>
      <c r="M18">
        <f t="shared" si="1"/>
        <v>99.56</v>
      </c>
      <c r="N18">
        <f t="shared" si="2"/>
        <v>84.799999999999272</v>
      </c>
      <c r="O18" s="51">
        <f t="shared" si="3"/>
        <v>85.174768983526789</v>
      </c>
      <c r="P18">
        <f>(N18-M18)/N18</f>
        <v>-0.174056603773595</v>
      </c>
      <c r="S18" s="48">
        <v>79.739999999999995</v>
      </c>
      <c r="T18" s="48">
        <v>0.22247459999999999</v>
      </c>
      <c r="U18" s="48">
        <v>1.8898380000000001</v>
      </c>
      <c r="V18">
        <f t="shared" si="6"/>
        <v>93.619273584906466</v>
      </c>
      <c r="W18" s="52">
        <f t="shared" si="4"/>
        <v>0.23763760546403975</v>
      </c>
      <c r="X18">
        <f t="shared" si="5"/>
        <v>2.0186420249095849</v>
      </c>
      <c r="AB18" s="46"/>
      <c r="AC18" s="46"/>
      <c r="AD18" s="46"/>
      <c r="AE18" s="46"/>
      <c r="AF18" s="46"/>
      <c r="AG18" s="46"/>
      <c r="AH18" s="46"/>
      <c r="AI18" s="46"/>
    </row>
    <row r="19" spans="1:35">
      <c r="A19" s="48"/>
      <c r="B19" s="48" t="s">
        <v>184</v>
      </c>
      <c r="C19" s="48">
        <v>99.98</v>
      </c>
      <c r="D19" s="48">
        <v>14024.5</v>
      </c>
      <c r="E19" s="55"/>
      <c r="F19" s="48">
        <v>14122.6</v>
      </c>
      <c r="G19" s="48">
        <f t="shared" si="0"/>
        <v>0</v>
      </c>
      <c r="I19" s="48">
        <v>0</v>
      </c>
      <c r="J19" s="51"/>
      <c r="K19" s="53"/>
      <c r="M19">
        <f t="shared" si="1"/>
        <v>99.98</v>
      </c>
      <c r="N19">
        <f t="shared" si="2"/>
        <v>98.100000000000364</v>
      </c>
      <c r="O19" s="51">
        <f t="shared" si="3"/>
        <v>98.119623924785316</v>
      </c>
      <c r="P19">
        <f>(N19-M19)/N19</f>
        <v>-1.9164118246683313E-2</v>
      </c>
      <c r="S19" s="48">
        <v>95.57</v>
      </c>
      <c r="T19" s="48">
        <v>0.30773539999999999</v>
      </c>
      <c r="U19" s="48">
        <v>3.1146262999999998</v>
      </c>
      <c r="V19">
        <f t="shared" si="6"/>
        <v>97.401514780835512</v>
      </c>
      <c r="W19" s="52">
        <f t="shared" si="4"/>
        <v>0.31594518903780877</v>
      </c>
      <c r="X19">
        <f t="shared" si="5"/>
        <v>3.1977185437087536</v>
      </c>
      <c r="AB19" s="46"/>
      <c r="AC19" s="46"/>
      <c r="AD19" s="46"/>
      <c r="AE19" s="46"/>
      <c r="AF19" s="46"/>
      <c r="AG19" s="46"/>
      <c r="AH19" s="46"/>
      <c r="AI19" s="46"/>
    </row>
    <row r="20" spans="1:35">
      <c r="A20" s="48" t="s">
        <v>191</v>
      </c>
      <c r="B20" s="48" t="s">
        <v>182</v>
      </c>
      <c r="C20" s="48">
        <v>99.85</v>
      </c>
      <c r="D20" s="48"/>
      <c r="E20" s="55"/>
      <c r="F20" s="48">
        <v>14156.9</v>
      </c>
      <c r="G20" s="48">
        <f t="shared" si="0"/>
        <v>0</v>
      </c>
      <c r="I20" s="48">
        <v>0</v>
      </c>
      <c r="J20" s="51"/>
      <c r="K20" s="53"/>
      <c r="M20">
        <f t="shared" si="1"/>
        <v>99.85</v>
      </c>
      <c r="N20">
        <f t="shared" si="2"/>
        <v>14156.9</v>
      </c>
      <c r="O20" s="51">
        <f t="shared" si="3"/>
        <v>14178.167250876315</v>
      </c>
      <c r="P20">
        <v>0</v>
      </c>
      <c r="S20" s="48">
        <v>87.64</v>
      </c>
      <c r="T20" s="48">
        <v>0.39700920000000006</v>
      </c>
      <c r="U20" s="48">
        <v>3.7842951999999999</v>
      </c>
      <c r="V20">
        <f t="shared" si="6"/>
        <v>87.64</v>
      </c>
      <c r="W20" s="52">
        <f t="shared" si="4"/>
        <v>0.45300000000000001</v>
      </c>
      <c r="X20">
        <f t="shared" si="5"/>
        <v>4.3179999999999996</v>
      </c>
      <c r="AB20" s="46">
        <f>100*(X22-X21)/X20</f>
        <v>12.182701400527899</v>
      </c>
      <c r="AC20" s="46">
        <f>100*(((K21-K22)*0.027)/C21)</f>
        <v>0</v>
      </c>
      <c r="AD20" s="46">
        <f>(1000*(((K21-K22)*0.027)/55.85))/(C21/1000)</f>
        <v>0</v>
      </c>
      <c r="AE20" s="46">
        <f>1000000*(X22-X21)/55.85/100</f>
        <v>94.189623361646298</v>
      </c>
      <c r="AF20" s="46"/>
      <c r="AG20" s="46"/>
      <c r="AH20" s="46"/>
      <c r="AI20" s="46"/>
    </row>
    <row r="21" spans="1:35">
      <c r="A21" s="48"/>
      <c r="B21" s="48" t="s">
        <v>183</v>
      </c>
      <c r="C21" s="48">
        <v>100.59</v>
      </c>
      <c r="D21" s="48">
        <v>13436.3</v>
      </c>
      <c r="E21" s="55"/>
      <c r="F21" s="48">
        <v>13523</v>
      </c>
      <c r="G21" s="48">
        <f t="shared" si="0"/>
        <v>0</v>
      </c>
      <c r="I21" s="48">
        <v>0</v>
      </c>
      <c r="J21" s="51"/>
      <c r="K21" s="53"/>
      <c r="L21">
        <f>(1000*((K21-K22)/55.85)*0.027)/(C21/1000)</f>
        <v>0</v>
      </c>
      <c r="M21">
        <f t="shared" si="1"/>
        <v>100.59</v>
      </c>
      <c r="N21">
        <f t="shared" si="2"/>
        <v>86.700000000000728</v>
      </c>
      <c r="O21" s="51">
        <f t="shared" si="3"/>
        <v>86.191470325082733</v>
      </c>
      <c r="P21">
        <f>(N21-M21)/N21</f>
        <v>-0.1602076124567377</v>
      </c>
      <c r="S21" s="48">
        <v>87.23</v>
      </c>
      <c r="T21" s="48">
        <v>0.28698670000000004</v>
      </c>
      <c r="U21" s="48">
        <v>2.712853</v>
      </c>
      <c r="V21">
        <f t="shared" si="6"/>
        <v>101.20491003460123</v>
      </c>
      <c r="W21" s="52">
        <f t="shared" si="4"/>
        <v>0.28356993736952224</v>
      </c>
      <c r="X21">
        <f t="shared" si="5"/>
        <v>2.6805547271100734</v>
      </c>
      <c r="AB21" s="46"/>
      <c r="AC21" s="46"/>
      <c r="AD21" s="46"/>
      <c r="AE21" s="46"/>
      <c r="AF21" s="46"/>
      <c r="AG21" s="46"/>
      <c r="AH21" s="46"/>
      <c r="AI21" s="46"/>
    </row>
    <row r="22" spans="1:35">
      <c r="A22" s="48"/>
      <c r="B22" s="48" t="s">
        <v>184</v>
      </c>
      <c r="C22" s="48">
        <v>100.17</v>
      </c>
      <c r="D22" s="48">
        <v>13468.1</v>
      </c>
      <c r="E22" s="55"/>
      <c r="F22" s="48">
        <v>13560.8</v>
      </c>
      <c r="G22" s="48">
        <f t="shared" si="0"/>
        <v>0</v>
      </c>
      <c r="I22" s="48">
        <v>0</v>
      </c>
      <c r="J22" s="51"/>
      <c r="K22" s="53"/>
      <c r="M22">
        <f t="shared" si="1"/>
        <v>100.17</v>
      </c>
      <c r="N22">
        <f t="shared" si="2"/>
        <v>92.699999999998909</v>
      </c>
      <c r="O22" s="51">
        <f t="shared" si="3"/>
        <v>92.542677448336732</v>
      </c>
      <c r="P22">
        <f>(N22-M22)/N22</f>
        <v>-8.05825242718574E-2</v>
      </c>
      <c r="S22" s="48">
        <v>96.15</v>
      </c>
      <c r="T22" s="48">
        <v>0.42113700000000004</v>
      </c>
      <c r="U22" s="48">
        <v>3.3315975000000004</v>
      </c>
      <c r="V22">
        <f t="shared" si="6"/>
        <v>103.8980097087391</v>
      </c>
      <c r="W22" s="52">
        <f t="shared" si="4"/>
        <v>0.40533692722371489</v>
      </c>
      <c r="X22">
        <f t="shared" si="5"/>
        <v>3.206603773584868</v>
      </c>
      <c r="AB22" s="46"/>
      <c r="AC22" s="46"/>
      <c r="AD22" s="46"/>
      <c r="AE22" s="46"/>
      <c r="AF22" s="46"/>
      <c r="AG22" s="46"/>
      <c r="AH22" s="46"/>
      <c r="AI22" s="46"/>
    </row>
    <row r="23" spans="1:35">
      <c r="A23" s="48" t="s">
        <v>192</v>
      </c>
      <c r="B23" s="48" t="s">
        <v>182</v>
      </c>
      <c r="C23" s="48">
        <v>99.85</v>
      </c>
      <c r="D23" s="48"/>
      <c r="E23" s="55"/>
      <c r="F23" s="48">
        <v>14156.9</v>
      </c>
      <c r="G23" s="48">
        <f t="shared" si="0"/>
        <v>0</v>
      </c>
      <c r="I23" s="48">
        <v>0</v>
      </c>
      <c r="J23" s="51"/>
      <c r="K23" s="53"/>
      <c r="M23">
        <f t="shared" si="1"/>
        <v>99.85</v>
      </c>
      <c r="N23">
        <f t="shared" si="2"/>
        <v>14156.9</v>
      </c>
      <c r="O23" s="51">
        <f t="shared" si="3"/>
        <v>14178.167250876315</v>
      </c>
      <c r="P23">
        <v>0</v>
      </c>
      <c r="S23" s="48">
        <v>87.64</v>
      </c>
      <c r="T23" s="48">
        <v>0.39700920000000006</v>
      </c>
      <c r="U23" s="48">
        <v>3.7842951999999999</v>
      </c>
      <c r="V23">
        <f t="shared" si="6"/>
        <v>87.64</v>
      </c>
      <c r="W23" s="52">
        <f t="shared" si="4"/>
        <v>0.45300000000000001</v>
      </c>
      <c r="X23">
        <f t="shared" si="5"/>
        <v>4.3179999999999996</v>
      </c>
      <c r="AB23" s="46">
        <f>100*(X25-X24)/X23</f>
        <v>30.598601589878907</v>
      </c>
      <c r="AC23" s="46">
        <f>100*(((K24-K25)*0.027)/C24)</f>
        <v>0</v>
      </c>
      <c r="AD23" s="46">
        <f>(1000*(((K24-K25)*0.027)/55.85))/(C24/1000)</f>
        <v>0</v>
      </c>
      <c r="AE23" s="46">
        <f>1000000*(X25-X24)/55.85/100</f>
        <v>236.57074604314619</v>
      </c>
      <c r="AF23" s="46"/>
      <c r="AG23" s="46"/>
      <c r="AH23" s="46"/>
      <c r="AI23" s="46"/>
    </row>
    <row r="24" spans="1:35">
      <c r="A24" s="48"/>
      <c r="B24" s="48" t="s">
        <v>183</v>
      </c>
      <c r="C24" s="48">
        <v>100.09</v>
      </c>
      <c r="D24" s="48">
        <v>14119.4</v>
      </c>
      <c r="E24" s="55"/>
      <c r="F24" s="48">
        <v>14198.1</v>
      </c>
      <c r="G24" s="48">
        <f t="shared" si="0"/>
        <v>0</v>
      </c>
      <c r="I24" s="48">
        <v>0</v>
      </c>
      <c r="J24" s="51"/>
      <c r="K24" s="53"/>
      <c r="L24">
        <f>(1000*((K24-K25)/55.85)*0.027)/(C24/1000)</f>
        <v>0</v>
      </c>
      <c r="M24">
        <f t="shared" si="1"/>
        <v>100.09</v>
      </c>
      <c r="N24">
        <f t="shared" si="2"/>
        <v>78.700000000000728</v>
      </c>
      <c r="O24" s="51">
        <f t="shared" si="3"/>
        <v>78.629233689680007</v>
      </c>
      <c r="P24">
        <f>(N24-M24)/N24</f>
        <v>-0.27179161372298699</v>
      </c>
      <c r="S24" s="48">
        <v>75.209999999999994</v>
      </c>
      <c r="T24" s="48">
        <v>0.23164679999999996</v>
      </c>
      <c r="U24" s="48">
        <v>2.0404472999999999</v>
      </c>
      <c r="V24">
        <f t="shared" si="6"/>
        <v>95.651447268105841</v>
      </c>
      <c r="W24" s="52">
        <f t="shared" si="4"/>
        <v>0.24217803976421445</v>
      </c>
      <c r="X24">
        <f t="shared" si="5"/>
        <v>2.1332111100010187</v>
      </c>
      <c r="AB24" s="46"/>
      <c r="AC24" s="46"/>
      <c r="AD24" s="46"/>
      <c r="AE24" s="46"/>
      <c r="AF24" s="46"/>
      <c r="AG24" s="46"/>
      <c r="AH24" s="46"/>
      <c r="AI24" s="46"/>
    </row>
    <row r="25" spans="1:35">
      <c r="A25" s="48"/>
      <c r="B25" s="48" t="s">
        <v>184</v>
      </c>
      <c r="C25" s="48">
        <v>99.58</v>
      </c>
      <c r="D25" s="48">
        <v>13545.3</v>
      </c>
      <c r="E25" s="55"/>
      <c r="F25" s="48">
        <v>13642.2</v>
      </c>
      <c r="G25" s="48">
        <f t="shared" si="0"/>
        <v>0</v>
      </c>
      <c r="I25" s="48">
        <v>0</v>
      </c>
      <c r="J25" s="51"/>
      <c r="K25" s="53"/>
      <c r="M25">
        <f t="shared" si="1"/>
        <v>99.58</v>
      </c>
      <c r="N25">
        <f t="shared" si="2"/>
        <v>96.900000000001455</v>
      </c>
      <c r="O25" s="51">
        <f t="shared" si="3"/>
        <v>97.308696525408166</v>
      </c>
      <c r="P25">
        <f>(N25-M25)/N25</f>
        <v>-2.765737874095462E-2</v>
      </c>
      <c r="S25" s="48">
        <v>95.79</v>
      </c>
      <c r="T25" s="48">
        <v>0.40327590000000002</v>
      </c>
      <c r="U25" s="48">
        <v>3.4005450000000002</v>
      </c>
      <c r="V25">
        <f t="shared" si="6"/>
        <v>98.439300309596049</v>
      </c>
      <c r="W25" s="52">
        <f t="shared" si="4"/>
        <v>0.40966961237196836</v>
      </c>
      <c r="X25">
        <f t="shared" si="5"/>
        <v>3.4544587266519899</v>
      </c>
      <c r="AB25" s="46"/>
      <c r="AC25" s="46"/>
      <c r="AD25" s="46"/>
      <c r="AE25" s="46"/>
      <c r="AF25" s="46"/>
      <c r="AG25" s="46"/>
      <c r="AH25" s="46"/>
      <c r="AI25" s="46"/>
    </row>
    <row r="26" spans="1:35">
      <c r="A26" s="48" t="s">
        <v>193</v>
      </c>
      <c r="B26" s="48" t="s">
        <v>182</v>
      </c>
      <c r="C26" s="48">
        <v>99.38</v>
      </c>
      <c r="D26" s="48"/>
      <c r="E26" s="55"/>
      <c r="F26" s="48">
        <v>14149</v>
      </c>
      <c r="G26" s="48">
        <f t="shared" ref="G26:G31" si="7">E26</f>
        <v>0</v>
      </c>
      <c r="I26" s="48">
        <v>0</v>
      </c>
      <c r="J26" s="51"/>
      <c r="K26" s="53"/>
      <c r="M26">
        <f t="shared" si="1"/>
        <v>99.38</v>
      </c>
      <c r="N26">
        <f t="shared" si="2"/>
        <v>14149</v>
      </c>
      <c r="O26" s="51">
        <f t="shared" si="3"/>
        <v>14237.271080700342</v>
      </c>
      <c r="P26">
        <v>0</v>
      </c>
      <c r="S26" s="48">
        <v>87.5</v>
      </c>
      <c r="T26" s="48">
        <v>0.43049999999999999</v>
      </c>
      <c r="U26" s="48">
        <v>3.8027500000000005</v>
      </c>
      <c r="V26">
        <f t="shared" ref="V26:V31" si="8">(S26-(S26*P26))</f>
        <v>87.5</v>
      </c>
      <c r="W26" s="52">
        <f t="shared" ref="W26:W31" si="9">100*T26/V26</f>
        <v>0.49199999999999999</v>
      </c>
      <c r="X26">
        <f t="shared" ref="X26:X31" si="10">100*U26/V26</f>
        <v>4.3460000000000001</v>
      </c>
      <c r="AB26" s="46">
        <f>100*(X28-X27)/X26</f>
        <v>19.221718601876404</v>
      </c>
      <c r="AC26" s="46">
        <f>100*(((K27-K28)*0.027)/C27)</f>
        <v>0</v>
      </c>
      <c r="AD26" s="46">
        <f>(1000*(((K27-K28)*0.027)/55.85))/(C27/1000)</f>
        <v>0</v>
      </c>
      <c r="AE26" s="46">
        <f>1000000*(X28-X27)/55.85/100</f>
        <v>149.57491323859418</v>
      </c>
      <c r="AF26" s="46"/>
      <c r="AG26" s="46"/>
      <c r="AH26" s="46"/>
      <c r="AI26" s="46"/>
    </row>
    <row r="27" spans="1:35">
      <c r="A27" s="48"/>
      <c r="B27" s="48" t="s">
        <v>183</v>
      </c>
      <c r="C27" s="48">
        <v>99.54</v>
      </c>
      <c r="D27" s="48">
        <v>13483.1</v>
      </c>
      <c r="E27" s="55"/>
      <c r="F27" s="48">
        <v>13569.1</v>
      </c>
      <c r="G27" s="48">
        <f t="shared" si="7"/>
        <v>0</v>
      </c>
      <c r="I27" s="48">
        <v>0</v>
      </c>
      <c r="J27" s="51"/>
      <c r="K27" s="53"/>
      <c r="L27">
        <f>(1000*((K27-K28)/55.85)*0.027)/(C27/1000)</f>
        <v>0</v>
      </c>
      <c r="M27">
        <f t="shared" si="1"/>
        <v>99.54</v>
      </c>
      <c r="N27">
        <f t="shared" si="2"/>
        <v>86</v>
      </c>
      <c r="O27" s="51">
        <f t="shared" si="3"/>
        <v>86.397428169580067</v>
      </c>
      <c r="P27">
        <f>(N27-M27)/N27</f>
        <v>-0.15744186046511635</v>
      </c>
      <c r="S27" s="48">
        <v>84.92</v>
      </c>
      <c r="T27" s="48">
        <v>0.29127560000000002</v>
      </c>
      <c r="U27" s="48">
        <v>2.7480112000000001</v>
      </c>
      <c r="V27">
        <f t="shared" si="8"/>
        <v>98.289962790697686</v>
      </c>
      <c r="W27" s="52">
        <f t="shared" si="9"/>
        <v>0.2963431786216596</v>
      </c>
      <c r="X27">
        <f t="shared" si="10"/>
        <v>2.795820775567611</v>
      </c>
      <c r="AB27" s="46"/>
      <c r="AC27" s="46"/>
      <c r="AD27" s="46"/>
      <c r="AE27" s="46"/>
      <c r="AF27" s="46"/>
      <c r="AG27" s="46"/>
      <c r="AH27" s="46"/>
      <c r="AI27" s="46"/>
    </row>
    <row r="28" spans="1:35">
      <c r="A28" s="48"/>
      <c r="B28" s="48" t="s">
        <v>184</v>
      </c>
      <c r="C28" s="48">
        <v>100.78</v>
      </c>
      <c r="D28" s="48">
        <v>13479.9</v>
      </c>
      <c r="E28" s="55"/>
      <c r="F28" s="48">
        <v>13575.9</v>
      </c>
      <c r="G28" s="48">
        <f t="shared" si="7"/>
        <v>0</v>
      </c>
      <c r="I28" s="48">
        <v>0</v>
      </c>
      <c r="J28" s="51"/>
      <c r="K28" s="53"/>
      <c r="M28">
        <f t="shared" si="1"/>
        <v>100.78</v>
      </c>
      <c r="N28">
        <f t="shared" si="2"/>
        <v>96</v>
      </c>
      <c r="O28" s="51">
        <f t="shared" si="3"/>
        <v>95.256995435602306</v>
      </c>
      <c r="P28">
        <f>(N28-M28)/N28</f>
        <v>-4.9791666666666679E-2</v>
      </c>
      <c r="S28" s="48">
        <v>95.14</v>
      </c>
      <c r="T28" s="48">
        <v>0.41861600000000004</v>
      </c>
      <c r="U28" s="48">
        <v>3.6267367999999998</v>
      </c>
      <c r="V28">
        <f t="shared" si="8"/>
        <v>99.877179166666664</v>
      </c>
      <c r="W28" s="52">
        <f t="shared" si="9"/>
        <v>0.41913077991665015</v>
      </c>
      <c r="X28">
        <f t="shared" si="10"/>
        <v>3.6311966660051596</v>
      </c>
      <c r="AB28" s="46"/>
      <c r="AC28" s="46"/>
      <c r="AD28" s="46"/>
      <c r="AE28" s="46"/>
      <c r="AF28" s="46"/>
      <c r="AG28" s="46"/>
      <c r="AH28" s="46"/>
      <c r="AI28" s="46"/>
    </row>
    <row r="29" spans="1:35">
      <c r="A29" s="48" t="s">
        <v>194</v>
      </c>
      <c r="B29" s="48" t="s">
        <v>182</v>
      </c>
      <c r="C29" s="48">
        <v>99.38</v>
      </c>
      <c r="D29" s="48"/>
      <c r="E29" s="55"/>
      <c r="F29" s="48">
        <v>14149</v>
      </c>
      <c r="G29" s="48">
        <f t="shared" si="7"/>
        <v>0</v>
      </c>
      <c r="I29" s="48">
        <v>0</v>
      </c>
      <c r="J29" s="51"/>
      <c r="K29" s="53"/>
      <c r="M29">
        <f t="shared" si="1"/>
        <v>99.38</v>
      </c>
      <c r="N29">
        <f t="shared" si="2"/>
        <v>14149</v>
      </c>
      <c r="O29" s="51">
        <f t="shared" si="3"/>
        <v>14237.271080700342</v>
      </c>
      <c r="P29">
        <v>0</v>
      </c>
      <c r="S29" s="48">
        <v>87.5</v>
      </c>
      <c r="T29" s="48">
        <v>0.43049999999999999</v>
      </c>
      <c r="U29" s="48">
        <v>3.8027500000000005</v>
      </c>
      <c r="V29">
        <f t="shared" si="8"/>
        <v>87.5</v>
      </c>
      <c r="W29" s="52">
        <f t="shared" si="9"/>
        <v>0.49199999999999999</v>
      </c>
      <c r="X29">
        <f t="shared" si="10"/>
        <v>4.3460000000000001</v>
      </c>
      <c r="AB29" s="46">
        <f>100*(X31-X30)/X29</f>
        <v>27.090866605205921</v>
      </c>
      <c r="AC29" s="46">
        <f>100*(((K30-K31)*0.027)/C30)</f>
        <v>0</v>
      </c>
      <c r="AD29" s="46">
        <f>(1000*(((K30-K31)*0.027)/55.85))/(C30/1000)</f>
        <v>0</v>
      </c>
      <c r="AE29" s="46">
        <f>1000000*(X31-X30)/55.85/100</f>
        <v>210.80914282224694</v>
      </c>
      <c r="AF29" s="46"/>
      <c r="AG29" s="46"/>
      <c r="AH29" s="46"/>
      <c r="AI29" s="46"/>
    </row>
    <row r="30" spans="1:35">
      <c r="A30" s="48"/>
      <c r="B30" s="48" t="s">
        <v>183</v>
      </c>
      <c r="C30" s="48">
        <v>99.57</v>
      </c>
      <c r="D30" s="48">
        <v>14080.8</v>
      </c>
      <c r="E30" s="55"/>
      <c r="F30" s="48">
        <v>14160.5</v>
      </c>
      <c r="G30" s="48">
        <f t="shared" si="7"/>
        <v>0</v>
      </c>
      <c r="I30" s="48">
        <v>0</v>
      </c>
      <c r="J30" s="51"/>
      <c r="K30" s="53"/>
      <c r="L30">
        <f>(1000*((K30-K31)/55.85)*0.027)/(C30/1000)</f>
        <v>0</v>
      </c>
      <c r="M30">
        <f t="shared" si="1"/>
        <v>99.57</v>
      </c>
      <c r="N30">
        <f t="shared" si="2"/>
        <v>79.700000000000728</v>
      </c>
      <c r="O30" s="51">
        <f t="shared" si="3"/>
        <v>80.044190017074158</v>
      </c>
      <c r="P30">
        <f>(N30-M30)/N30</f>
        <v>-0.24930991217062842</v>
      </c>
      <c r="S30" s="48">
        <v>73.489999999999995</v>
      </c>
      <c r="T30" s="48">
        <v>0.19621829999999998</v>
      </c>
      <c r="U30" s="48">
        <v>2.0547803999999998</v>
      </c>
      <c r="V30">
        <f t="shared" si="8"/>
        <v>91.811785445419474</v>
      </c>
      <c r="W30" s="52">
        <f t="shared" si="9"/>
        <v>0.213717987345588</v>
      </c>
      <c r="X30">
        <f t="shared" si="10"/>
        <v>2.2380355528773932</v>
      </c>
      <c r="AB30" s="46"/>
      <c r="AC30" s="46"/>
      <c r="AD30" s="46"/>
      <c r="AE30" s="46"/>
      <c r="AF30" s="46"/>
      <c r="AG30" s="46"/>
      <c r="AH30" s="46"/>
      <c r="AI30" s="46"/>
    </row>
    <row r="31" spans="1:35">
      <c r="A31" s="48"/>
      <c r="B31" s="48" t="s">
        <v>184</v>
      </c>
      <c r="C31" s="48">
        <v>99.23</v>
      </c>
      <c r="D31" s="48">
        <v>14046</v>
      </c>
      <c r="E31" s="55"/>
      <c r="F31" s="48">
        <v>14141.9</v>
      </c>
      <c r="G31" s="48">
        <f t="shared" si="7"/>
        <v>0</v>
      </c>
      <c r="I31" s="48">
        <v>0</v>
      </c>
      <c r="J31" s="51"/>
      <c r="K31" s="53"/>
      <c r="M31">
        <f t="shared" si="1"/>
        <v>99.23</v>
      </c>
      <c r="N31">
        <f t="shared" si="2"/>
        <v>95.899999999999636</v>
      </c>
      <c r="O31" s="51">
        <f t="shared" si="3"/>
        <v>96.644160032247939</v>
      </c>
      <c r="P31">
        <f>(N31-M31)/N31</f>
        <v>-3.4723670490097815E-2</v>
      </c>
      <c r="S31" s="48">
        <v>94.14</v>
      </c>
      <c r="T31" s="48">
        <v>0.35396639999999996</v>
      </c>
      <c r="U31" s="48">
        <v>3.3269076000000002</v>
      </c>
      <c r="V31">
        <f t="shared" si="8"/>
        <v>97.408886339937808</v>
      </c>
      <c r="W31" s="52">
        <f t="shared" si="9"/>
        <v>0.36338204172125221</v>
      </c>
      <c r="X31">
        <f t="shared" si="10"/>
        <v>3.4154046155396425</v>
      </c>
      <c r="AB31" s="46"/>
      <c r="AC31" s="46"/>
      <c r="AD31" s="46"/>
      <c r="AE31" s="46"/>
      <c r="AF31" s="46"/>
      <c r="AG31" s="46"/>
      <c r="AH31" s="46"/>
      <c r="AI31" s="46"/>
    </row>
    <row r="32" spans="1:35">
      <c r="A32" s="48" t="s">
        <v>198</v>
      </c>
      <c r="B32" s="48" t="s">
        <v>182</v>
      </c>
      <c r="C32" s="48">
        <v>99.28</v>
      </c>
      <c r="D32" s="48">
        <v>13512.6</v>
      </c>
      <c r="E32" s="55"/>
      <c r="F32" s="48">
        <v>14143.5</v>
      </c>
      <c r="G32" s="48">
        <f t="shared" ref="G32:G46" si="11">E32</f>
        <v>0</v>
      </c>
      <c r="I32" s="48">
        <v>0</v>
      </c>
      <c r="J32" s="51"/>
      <c r="K32" s="53"/>
      <c r="M32">
        <f t="shared" si="1"/>
        <v>99.28</v>
      </c>
      <c r="N32">
        <v>88.76</v>
      </c>
      <c r="O32" s="51">
        <f t="shared" si="3"/>
        <v>89.403706688154713</v>
      </c>
      <c r="P32">
        <v>0</v>
      </c>
      <c r="S32">
        <v>88.76</v>
      </c>
      <c r="T32" s="48">
        <v>0.53699800000000009</v>
      </c>
      <c r="U32" s="48">
        <v>5.1711575999999999</v>
      </c>
      <c r="V32">
        <f t="shared" ref="V32:V46" si="12">(S32-(S32*P32))</f>
        <v>88.76</v>
      </c>
      <c r="W32" s="52">
        <f t="shared" ref="W32:W46" si="13">100*T32/V32</f>
        <v>0.60500000000000009</v>
      </c>
      <c r="X32">
        <f t="shared" ref="X32:X46" si="14">100*U32/V32</f>
        <v>5.8259999999999996</v>
      </c>
      <c r="AB32" s="46">
        <f>100*(X34-X33)/X32</f>
        <v>19.365651000584393</v>
      </c>
      <c r="AC32" s="46">
        <f>100*(((K33-K34)*0.027)/C33)</f>
        <v>0</v>
      </c>
      <c r="AD32" s="46">
        <f>(1000*(((K33-K34)*0.027)/55.85))/(C33/1000)</f>
        <v>0</v>
      </c>
      <c r="AE32" s="46">
        <f>1000000*(X34-X33)/55.85/100</f>
        <v>202.01303980197792</v>
      </c>
      <c r="AF32" s="46"/>
      <c r="AG32" s="46"/>
      <c r="AH32" s="46"/>
      <c r="AI32" s="46"/>
    </row>
    <row r="33" spans="1:35">
      <c r="A33" s="48"/>
      <c r="B33" s="48" t="s">
        <v>183</v>
      </c>
      <c r="C33" s="48">
        <v>98.96</v>
      </c>
      <c r="D33" s="48"/>
      <c r="E33" s="55"/>
      <c r="F33" s="48">
        <v>13615.199999999999</v>
      </c>
      <c r="G33" s="48">
        <f t="shared" si="11"/>
        <v>0</v>
      </c>
      <c r="I33" s="48">
        <v>0</v>
      </c>
      <c r="J33" s="51"/>
      <c r="K33" s="53"/>
      <c r="L33">
        <f>(1000*((K33-K34)/55.85)*0.027)/(C33/1000)</f>
        <v>0</v>
      </c>
      <c r="M33">
        <f t="shared" si="1"/>
        <v>98.96</v>
      </c>
      <c r="N33">
        <v>81.27</v>
      </c>
      <c r="O33" s="51">
        <f t="shared" si="3"/>
        <v>82.124090541632995</v>
      </c>
      <c r="P33">
        <f>(N33-M33)/N33</f>
        <v>-0.21766949673926417</v>
      </c>
      <c r="S33">
        <v>81.27</v>
      </c>
      <c r="T33" s="48">
        <v>0.36246420000000001</v>
      </c>
      <c r="U33" s="48">
        <v>3.2296697999999999</v>
      </c>
      <c r="V33">
        <f t="shared" si="12"/>
        <v>98.96</v>
      </c>
      <c r="W33" s="52">
        <f t="shared" si="13"/>
        <v>0.36627344381568311</v>
      </c>
      <c r="X33">
        <f t="shared" si="14"/>
        <v>3.2636113581244945</v>
      </c>
      <c r="AB33" s="46"/>
      <c r="AC33" s="46"/>
      <c r="AD33" s="46"/>
      <c r="AE33" s="46"/>
      <c r="AF33" s="46"/>
      <c r="AG33" s="46"/>
      <c r="AH33" s="46"/>
      <c r="AI33" s="46"/>
    </row>
    <row r="34" spans="1:35">
      <c r="A34" s="48"/>
      <c r="B34" s="48" t="s">
        <v>184</v>
      </c>
      <c r="C34" s="48">
        <v>99.99</v>
      </c>
      <c r="D34" s="48"/>
      <c r="E34" s="55"/>
      <c r="F34" s="48">
        <v>13559.6</v>
      </c>
      <c r="G34" s="48">
        <f t="shared" si="11"/>
        <v>0</v>
      </c>
      <c r="I34" s="48">
        <v>0</v>
      </c>
      <c r="J34" s="51"/>
      <c r="K34" s="53"/>
      <c r="M34">
        <f t="shared" ref="M34:M65" si="15">C34</f>
        <v>99.99</v>
      </c>
      <c r="N34">
        <v>92.94</v>
      </c>
      <c r="O34" s="51">
        <f t="shared" si="3"/>
        <v>92.94929492949295</v>
      </c>
      <c r="P34">
        <f>(N34-M34)/N34</f>
        <v>-7.585539057456421E-2</v>
      </c>
      <c r="S34">
        <v>92.94</v>
      </c>
      <c r="T34" s="48">
        <v>0.42380639999999997</v>
      </c>
      <c r="U34" s="48">
        <v>4.3914149999999994</v>
      </c>
      <c r="V34">
        <f t="shared" si="12"/>
        <v>99.99</v>
      </c>
      <c r="W34" s="52">
        <f t="shared" si="13"/>
        <v>0.42384878487848787</v>
      </c>
      <c r="X34">
        <f t="shared" si="14"/>
        <v>4.3918541854185413</v>
      </c>
      <c r="AB34" s="46"/>
      <c r="AC34" s="46"/>
      <c r="AD34" s="46"/>
      <c r="AE34" s="46"/>
      <c r="AF34" s="46"/>
      <c r="AG34" s="46"/>
      <c r="AH34" s="46"/>
      <c r="AI34" s="46"/>
    </row>
    <row r="35" spans="1:35">
      <c r="A35" s="48" t="s">
        <v>199</v>
      </c>
      <c r="B35" s="48" t="s">
        <v>182</v>
      </c>
      <c r="C35" s="48">
        <v>96.74</v>
      </c>
      <c r="D35" s="48">
        <v>13537.94</v>
      </c>
      <c r="E35" s="55"/>
      <c r="F35" s="48">
        <v>13627</v>
      </c>
      <c r="G35" s="48">
        <f t="shared" si="11"/>
        <v>0</v>
      </c>
      <c r="I35" s="48">
        <v>0</v>
      </c>
      <c r="J35" s="51"/>
      <c r="K35" s="53"/>
      <c r="M35">
        <f t="shared" si="15"/>
        <v>96.74</v>
      </c>
      <c r="N35">
        <v>86.55</v>
      </c>
      <c r="O35" s="51">
        <f t="shared" si="3"/>
        <v>89.466611536076087</v>
      </c>
      <c r="P35">
        <v>0</v>
      </c>
      <c r="S35">
        <v>86.55</v>
      </c>
      <c r="T35" s="48">
        <v>0.44659799999999999</v>
      </c>
      <c r="U35" s="48">
        <v>4.0418849999999997</v>
      </c>
      <c r="V35">
        <f t="shared" si="12"/>
        <v>86.55</v>
      </c>
      <c r="W35" s="52">
        <f t="shared" si="13"/>
        <v>0.51600000000000001</v>
      </c>
      <c r="X35">
        <f t="shared" si="14"/>
        <v>4.67</v>
      </c>
      <c r="AB35" s="46">
        <f>100*(X37-X36)/X35</f>
        <v>16.620390401971548</v>
      </c>
      <c r="AC35" s="46">
        <f>100*(((K36-K37)*0.027)/C36)</f>
        <v>0</v>
      </c>
      <c r="AD35" s="46">
        <f>(1000*(((K36-K37)*0.027)/55.85))/(C36/1000)</f>
        <v>0</v>
      </c>
      <c r="AE35" s="46">
        <f>1000000*(X37-X36)/55.85/100</f>
        <v>138.97443720180325</v>
      </c>
      <c r="AF35" s="46"/>
      <c r="AG35" s="46"/>
      <c r="AH35" s="46"/>
      <c r="AI35" s="46"/>
    </row>
    <row r="36" spans="1:35">
      <c r="A36" s="48"/>
      <c r="B36" s="48" t="s">
        <v>183</v>
      </c>
      <c r="C36" s="48">
        <v>101.69</v>
      </c>
      <c r="D36" s="48"/>
      <c r="E36" s="55"/>
      <c r="F36" s="48">
        <v>13503.9</v>
      </c>
      <c r="G36" s="48">
        <f t="shared" si="11"/>
        <v>0</v>
      </c>
      <c r="I36" s="48">
        <v>0</v>
      </c>
      <c r="J36" s="51"/>
      <c r="K36" s="53"/>
      <c r="L36">
        <f>(1000*((K36-K37)/55.85)*0.027)/(C36/1000)</f>
        <v>0</v>
      </c>
      <c r="M36">
        <f t="shared" si="15"/>
        <v>101.69</v>
      </c>
      <c r="N36">
        <v>83.7</v>
      </c>
      <c r="O36" s="51">
        <f t="shared" si="3"/>
        <v>82.308978267282924</v>
      </c>
      <c r="P36">
        <f>(N36-M36)/N36</f>
        <v>-0.21493428912783744</v>
      </c>
      <c r="S36">
        <v>83.7</v>
      </c>
      <c r="T36" s="48">
        <v>0.34484399999999998</v>
      </c>
      <c r="U36" s="48">
        <v>2.747871</v>
      </c>
      <c r="V36">
        <f t="shared" si="12"/>
        <v>101.69</v>
      </c>
      <c r="W36" s="52">
        <f t="shared" si="13"/>
        <v>0.33911299046120563</v>
      </c>
      <c r="X36">
        <f t="shared" si="14"/>
        <v>2.7022037565148982</v>
      </c>
      <c r="AB36" s="46"/>
      <c r="AC36" s="46"/>
      <c r="AD36" s="46"/>
      <c r="AE36" s="46"/>
      <c r="AF36" s="46"/>
      <c r="AG36" s="46"/>
      <c r="AH36" s="46"/>
      <c r="AI36" s="46"/>
    </row>
    <row r="37" spans="1:35">
      <c r="A37" s="48"/>
      <c r="B37" s="48" t="s">
        <v>184</v>
      </c>
      <c r="C37" s="48">
        <v>102.45</v>
      </c>
      <c r="D37" s="48"/>
      <c r="E37" s="55"/>
      <c r="F37" s="48">
        <v>13647.3</v>
      </c>
      <c r="G37" s="48">
        <f t="shared" si="11"/>
        <v>0</v>
      </c>
      <c r="I37" s="48">
        <v>0</v>
      </c>
      <c r="J37" s="51"/>
      <c r="K37" s="53"/>
      <c r="M37">
        <f t="shared" si="15"/>
        <v>102.45</v>
      </c>
      <c r="N37">
        <v>93.02</v>
      </c>
      <c r="O37" s="51">
        <f t="shared" si="3"/>
        <v>90.795510004880427</v>
      </c>
      <c r="P37">
        <f>(N37-M37)/N37</f>
        <v>-0.10137604816168573</v>
      </c>
      <c r="S37">
        <v>93.02</v>
      </c>
      <c r="T37" s="48">
        <v>0.40277659999999998</v>
      </c>
      <c r="U37" s="48">
        <v>3.5635962000000001</v>
      </c>
      <c r="V37">
        <f t="shared" si="12"/>
        <v>102.45</v>
      </c>
      <c r="W37" s="52">
        <f t="shared" si="13"/>
        <v>0.39314455832113221</v>
      </c>
      <c r="X37">
        <f t="shared" si="14"/>
        <v>3.4783759882869694</v>
      </c>
      <c r="AB37" s="46"/>
      <c r="AC37" s="46"/>
      <c r="AD37" s="46"/>
      <c r="AE37" s="46"/>
      <c r="AF37" s="46"/>
      <c r="AG37" s="46"/>
      <c r="AH37" s="46"/>
      <c r="AI37" s="46"/>
    </row>
    <row r="38" spans="1:35">
      <c r="A38" s="48" t="s">
        <v>201</v>
      </c>
      <c r="B38" s="48" t="s">
        <v>182</v>
      </c>
      <c r="C38" s="48">
        <v>99.81</v>
      </c>
      <c r="D38" s="48">
        <v>13464.91</v>
      </c>
      <c r="E38" s="55"/>
      <c r="F38" s="48">
        <v>13559</v>
      </c>
      <c r="G38" s="48">
        <f>E38</f>
        <v>0</v>
      </c>
      <c r="I38" s="48">
        <v>1</v>
      </c>
      <c r="J38" s="51"/>
      <c r="K38" s="53"/>
      <c r="M38">
        <f t="shared" si="15"/>
        <v>99.81</v>
      </c>
      <c r="N38">
        <v>100</v>
      </c>
      <c r="O38" s="51">
        <f t="shared" si="3"/>
        <v>100.19036168720569</v>
      </c>
      <c r="P38">
        <v>0</v>
      </c>
      <c r="S38">
        <v>87.52</v>
      </c>
      <c r="T38" s="57">
        <v>0.55312639999999991</v>
      </c>
      <c r="U38" s="9">
        <v>4.7147023999999993</v>
      </c>
      <c r="V38">
        <f>(S38-(S38*P38))</f>
        <v>87.52</v>
      </c>
      <c r="W38" s="52">
        <f>100*T38/V38</f>
        <v>0.6319999999999999</v>
      </c>
      <c r="X38">
        <f>100*U38/V38</f>
        <v>5.3869999999999996</v>
      </c>
      <c r="AB38" s="46">
        <f>100*(X40-X39)/X38</f>
        <v>14.412420897584296</v>
      </c>
      <c r="AC38" s="46">
        <f>100*(((K39-K40)*0.027)/C39)</f>
        <v>0</v>
      </c>
      <c r="AD38" s="46">
        <f>(1000*(((K39-K40)*0.027)/55.85))/(C39/1000)</f>
        <v>0</v>
      </c>
      <c r="AE38" s="46">
        <f>1000000*(X40-X39)/55.85/100</f>
        <v>139.01470255199035</v>
      </c>
      <c r="AF38" s="46"/>
      <c r="AG38" s="46"/>
      <c r="AH38" s="46"/>
      <c r="AI38" s="46"/>
    </row>
    <row r="39" spans="1:35">
      <c r="A39" s="48"/>
      <c r="B39" s="48" t="s">
        <v>183</v>
      </c>
      <c r="C39" s="48">
        <v>99.01</v>
      </c>
      <c r="D39" s="48"/>
      <c r="E39" s="55"/>
      <c r="F39" s="48">
        <v>13560.800000000001</v>
      </c>
      <c r="G39" s="48">
        <f>E39</f>
        <v>0</v>
      </c>
      <c r="I39" s="48">
        <v>1</v>
      </c>
      <c r="J39" s="51"/>
      <c r="K39" s="53"/>
      <c r="L39">
        <f>(1000*((K39-K40)/55.85)*0.027)/(C39/1000)</f>
        <v>0</v>
      </c>
      <c r="M39">
        <f t="shared" si="15"/>
        <v>99.01</v>
      </c>
      <c r="N39">
        <v>100</v>
      </c>
      <c r="O39" s="51">
        <f t="shared" si="3"/>
        <v>100.999899000101</v>
      </c>
      <c r="P39">
        <f>(N39-M39)/N39</f>
        <v>9.8999999999999488E-3</v>
      </c>
      <c r="S39">
        <v>76.819999999999993</v>
      </c>
      <c r="T39" s="57">
        <v>0.36796779999999996</v>
      </c>
      <c r="U39" s="9">
        <v>3.0305489999999997</v>
      </c>
      <c r="V39">
        <f>(S39-(S39*P39))</f>
        <v>76.059482000000003</v>
      </c>
      <c r="W39" s="52">
        <f>100*T39/V39</f>
        <v>0.48378951621048377</v>
      </c>
      <c r="X39">
        <f>100*U39/V39</f>
        <v>3.984446015553984</v>
      </c>
      <c r="AB39" s="46"/>
      <c r="AC39" s="46"/>
      <c r="AD39" s="46"/>
      <c r="AE39" s="46"/>
      <c r="AF39" s="46"/>
      <c r="AG39" s="46"/>
      <c r="AH39" s="46"/>
      <c r="AI39" s="46"/>
    </row>
    <row r="40" spans="1:35">
      <c r="A40" s="48"/>
      <c r="B40" s="48" t="s">
        <v>184</v>
      </c>
      <c r="C40" s="48">
        <v>98.68</v>
      </c>
      <c r="D40" s="48"/>
      <c r="E40" s="55"/>
      <c r="F40" s="48">
        <v>13575.900000000001</v>
      </c>
      <c r="G40" s="48">
        <f>E40</f>
        <v>0</v>
      </c>
      <c r="I40" s="48">
        <v>1</v>
      </c>
      <c r="J40" s="51"/>
      <c r="K40" s="53"/>
      <c r="M40">
        <f t="shared" si="15"/>
        <v>98.68</v>
      </c>
      <c r="N40">
        <v>100</v>
      </c>
      <c r="O40" s="51">
        <f t="shared" si="3"/>
        <v>101.33765707336846</v>
      </c>
      <c r="P40">
        <f>(N40-M40)/N40</f>
        <v>1.3199999999999932E-2</v>
      </c>
      <c r="S40">
        <v>92.32</v>
      </c>
      <c r="T40" s="57">
        <v>0.52068479999999995</v>
      </c>
      <c r="U40" s="9">
        <v>4.3371936</v>
      </c>
      <c r="V40">
        <f>(S40-(S40*P40))</f>
        <v>91.101376000000002</v>
      </c>
      <c r="W40" s="52">
        <f>100*T40/V40</f>
        <v>0.57154438589379808</v>
      </c>
      <c r="X40">
        <f>100*U40/V40</f>
        <v>4.7608431293068501</v>
      </c>
      <c r="AB40" s="46"/>
      <c r="AC40" s="46"/>
      <c r="AD40" s="46"/>
      <c r="AE40" s="46"/>
      <c r="AF40" s="46"/>
      <c r="AG40" s="46"/>
      <c r="AH40" s="46"/>
      <c r="AI40" s="46"/>
    </row>
    <row r="41" spans="1:35">
      <c r="A41" s="48" t="s">
        <v>196</v>
      </c>
      <c r="B41" s="48" t="s">
        <v>182</v>
      </c>
      <c r="C41" s="48">
        <v>105.97</v>
      </c>
      <c r="D41" s="48">
        <v>13469.5</v>
      </c>
      <c r="E41" s="55"/>
      <c r="F41" s="48">
        <v>13566.3</v>
      </c>
      <c r="G41" s="48">
        <f t="shared" ref="G41:G43" si="16">E41</f>
        <v>0</v>
      </c>
      <c r="I41" s="48">
        <v>0</v>
      </c>
      <c r="J41" s="51"/>
      <c r="K41" s="53"/>
      <c r="M41">
        <f t="shared" si="15"/>
        <v>105.97</v>
      </c>
      <c r="N41">
        <v>99.3</v>
      </c>
      <c r="O41" s="51">
        <f t="shared" si="3"/>
        <v>93.705765782768708</v>
      </c>
      <c r="P41">
        <v>0</v>
      </c>
      <c r="S41">
        <v>99.3</v>
      </c>
      <c r="T41" s="48">
        <v>0.58785599999999993</v>
      </c>
      <c r="U41" s="48">
        <v>5.3572349999999993</v>
      </c>
      <c r="V41">
        <f t="shared" ref="V41:V43" si="17">(S41-(S41*P41))</f>
        <v>99.3</v>
      </c>
      <c r="W41" s="52">
        <f t="shared" ref="W41:W43" si="18">100*T41/V41</f>
        <v>0.59199999999999997</v>
      </c>
      <c r="X41">
        <f t="shared" ref="X41:X43" si="19">100*U41/V41</f>
        <v>5.3949999999999996</v>
      </c>
      <c r="AB41" s="46">
        <f>100*(X43-X42)/X41</f>
        <v>24.327772362058013</v>
      </c>
      <c r="AC41" s="46">
        <f>100*(((K42-K43)*0.027)/C42)</f>
        <v>0</v>
      </c>
      <c r="AD41" s="46">
        <f>(1000*(((K42-K43)*0.027)/55.85))/(C42/1000)</f>
        <v>0</v>
      </c>
      <c r="AE41" s="46">
        <f>1000000*(X43-X42)/55.85/100</f>
        <v>235.00148951352367</v>
      </c>
      <c r="AF41" s="46"/>
      <c r="AG41" s="46"/>
      <c r="AH41" s="46"/>
      <c r="AI41" s="46"/>
    </row>
    <row r="42" spans="1:35">
      <c r="A42" s="48"/>
      <c r="B42" s="48" t="s">
        <v>183</v>
      </c>
      <c r="C42" s="48">
        <v>101.97</v>
      </c>
      <c r="D42" s="48"/>
      <c r="E42" s="55"/>
      <c r="F42" s="48">
        <v>14150.9</v>
      </c>
      <c r="G42" s="48">
        <f t="shared" si="16"/>
        <v>0</v>
      </c>
      <c r="I42" s="48">
        <v>0</v>
      </c>
      <c r="J42" s="51"/>
      <c r="K42" s="53"/>
      <c r="L42">
        <f>(1000*((K42-K43)/55.85)*0.027)/(C42/1000)</f>
        <v>0</v>
      </c>
      <c r="M42">
        <f t="shared" si="15"/>
        <v>101.97</v>
      </c>
      <c r="N42">
        <v>81.69</v>
      </c>
      <c r="O42" s="51">
        <f t="shared" si="3"/>
        <v>80.111797587525743</v>
      </c>
      <c r="P42">
        <f>(N42-M42)/N42</f>
        <v>-0.24825560044069045</v>
      </c>
      <c r="S42">
        <v>81.69</v>
      </c>
      <c r="T42" s="48">
        <v>0.41090069999999995</v>
      </c>
      <c r="U42" s="48">
        <v>3.0396848999999997</v>
      </c>
      <c r="V42">
        <f t="shared" si="17"/>
        <v>101.97</v>
      </c>
      <c r="W42" s="52">
        <f t="shared" si="18"/>
        <v>0.40296234186525448</v>
      </c>
      <c r="X42">
        <f t="shared" si="19"/>
        <v>2.9809599882318327</v>
      </c>
      <c r="AB42" s="46"/>
      <c r="AC42" s="46"/>
      <c r="AD42" s="46"/>
      <c r="AE42" s="46"/>
      <c r="AF42" s="46"/>
      <c r="AG42" s="46"/>
      <c r="AH42" s="46"/>
      <c r="AI42" s="46"/>
    </row>
    <row r="43" spans="1:35">
      <c r="A43" s="48"/>
      <c r="B43" s="48" t="s">
        <v>184</v>
      </c>
      <c r="C43" s="48">
        <v>100.63</v>
      </c>
      <c r="D43" s="48"/>
      <c r="E43" s="55"/>
      <c r="F43" s="48">
        <v>13570.2</v>
      </c>
      <c r="G43" s="48">
        <f t="shared" si="16"/>
        <v>0</v>
      </c>
      <c r="I43" s="48">
        <v>0</v>
      </c>
      <c r="J43" s="51"/>
      <c r="K43" s="53"/>
      <c r="M43">
        <f t="shared" si="15"/>
        <v>100.63</v>
      </c>
      <c r="N43">
        <v>93.72</v>
      </c>
      <c r="O43" s="51">
        <f t="shared" si="3"/>
        <v>93.133260459107632</v>
      </c>
      <c r="P43">
        <f>(N43-M43)/N43</f>
        <v>-7.3730260349978621E-2</v>
      </c>
      <c r="S43">
        <v>93.72</v>
      </c>
      <c r="T43" s="48">
        <v>0.4273632</v>
      </c>
      <c r="U43" s="48">
        <v>4.3204920000000007</v>
      </c>
      <c r="V43">
        <f t="shared" si="17"/>
        <v>100.63</v>
      </c>
      <c r="W43" s="52">
        <f t="shared" si="18"/>
        <v>0.42468766769353078</v>
      </c>
      <c r="X43">
        <f t="shared" si="19"/>
        <v>4.2934433071648623</v>
      </c>
      <c r="AB43" s="46"/>
      <c r="AC43" s="46"/>
      <c r="AD43" s="46"/>
      <c r="AE43" s="46"/>
      <c r="AF43" s="46"/>
      <c r="AG43" s="46"/>
      <c r="AH43" s="46"/>
      <c r="AI43" s="46"/>
    </row>
    <row r="44" spans="1:35">
      <c r="A44" s="48" t="s">
        <v>234</v>
      </c>
      <c r="B44" s="48" t="s">
        <v>182</v>
      </c>
      <c r="C44" s="48">
        <v>100.68</v>
      </c>
      <c r="D44" s="48">
        <v>13538.11</v>
      </c>
      <c r="E44" s="55"/>
      <c r="F44" s="48">
        <v>13632.5</v>
      </c>
      <c r="G44" s="48">
        <f t="shared" si="11"/>
        <v>0</v>
      </c>
      <c r="I44" s="48">
        <v>1</v>
      </c>
      <c r="J44" s="51"/>
      <c r="K44" s="53"/>
      <c r="M44">
        <f t="shared" si="15"/>
        <v>100.68</v>
      </c>
      <c r="N44">
        <v>100</v>
      </c>
      <c r="O44" s="51">
        <f t="shared" si="3"/>
        <v>99.324592769169641</v>
      </c>
      <c r="P44">
        <v>0</v>
      </c>
      <c r="S44">
        <v>85.11</v>
      </c>
      <c r="T44" s="57">
        <v>0.71066850000000004</v>
      </c>
      <c r="U44" s="9">
        <v>7.2513719999999999</v>
      </c>
      <c r="V44">
        <f t="shared" si="12"/>
        <v>85.11</v>
      </c>
      <c r="W44" s="52">
        <f t="shared" si="13"/>
        <v>0.83500000000000008</v>
      </c>
      <c r="X44">
        <f t="shared" si="14"/>
        <v>8.52</v>
      </c>
      <c r="AB44" s="46">
        <f>100*(X46-X45)/X44</f>
        <v>6.0662127098573144</v>
      </c>
      <c r="AC44" s="46">
        <f>100*(((K45-K46)*0.027)/C45)</f>
        <v>0</v>
      </c>
      <c r="AD44" s="46">
        <f>(1000*(((K45-K46)*0.027)/55.85))/(C45/1000)</f>
        <v>0</v>
      </c>
      <c r="AE44" s="46">
        <f>1000000*(X46-X45)/55.85/100</f>
        <v>92.540970972219</v>
      </c>
      <c r="AF44" s="46"/>
      <c r="AG44" s="46"/>
      <c r="AH44" s="46"/>
      <c r="AI44" s="46"/>
    </row>
    <row r="45" spans="1:35">
      <c r="A45" s="48"/>
      <c r="B45" s="48" t="s">
        <v>183</v>
      </c>
      <c r="C45" s="48">
        <v>99.68</v>
      </c>
      <c r="D45" s="48"/>
      <c r="E45" s="55"/>
      <c r="F45" s="48">
        <v>13595.4</v>
      </c>
      <c r="G45" s="48">
        <f t="shared" si="11"/>
        <v>0</v>
      </c>
      <c r="I45" s="48">
        <v>1</v>
      </c>
      <c r="J45" s="51"/>
      <c r="K45" s="53"/>
      <c r="L45">
        <f>(1000*((K45-K46)/55.85)*0.027)/(C45/1000)</f>
        <v>0</v>
      </c>
      <c r="M45">
        <f t="shared" si="15"/>
        <v>99.68</v>
      </c>
      <c r="N45">
        <v>100</v>
      </c>
      <c r="O45" s="51">
        <f t="shared" si="3"/>
        <v>100.32102728731941</v>
      </c>
      <c r="P45">
        <f>(N45-M45)/N45</f>
        <v>3.1999999999999316E-3</v>
      </c>
      <c r="S45">
        <v>77.760000000000005</v>
      </c>
      <c r="T45" s="57">
        <v>0.5225472000000001</v>
      </c>
      <c r="U45" s="9">
        <v>5.1220511999999996</v>
      </c>
      <c r="V45">
        <f t="shared" si="12"/>
        <v>77.511168000000012</v>
      </c>
      <c r="W45" s="52">
        <f t="shared" si="13"/>
        <v>0.67415730337078661</v>
      </c>
      <c r="X45">
        <f t="shared" si="14"/>
        <v>6.6081460674157286</v>
      </c>
      <c r="AB45" s="46"/>
      <c r="AC45" s="46"/>
      <c r="AD45" s="46"/>
      <c r="AE45" s="46"/>
      <c r="AF45" s="46"/>
      <c r="AG45" s="46"/>
      <c r="AH45" s="46"/>
      <c r="AI45" s="46"/>
    </row>
    <row r="46" spans="1:35">
      <c r="A46" s="48"/>
      <c r="B46" s="48" t="s">
        <v>184</v>
      </c>
      <c r="C46" s="48">
        <v>99.13</v>
      </c>
      <c r="D46" s="48"/>
      <c r="E46" s="55"/>
      <c r="F46" s="48">
        <v>13542.3</v>
      </c>
      <c r="G46" s="48">
        <f t="shared" si="11"/>
        <v>0</v>
      </c>
      <c r="I46" s="48">
        <v>1</v>
      </c>
      <c r="J46" s="51"/>
      <c r="K46" s="53"/>
      <c r="M46">
        <f t="shared" si="15"/>
        <v>99.13</v>
      </c>
      <c r="N46">
        <v>100</v>
      </c>
      <c r="O46" s="51">
        <f t="shared" si="3"/>
        <v>100.87763542822557</v>
      </c>
      <c r="P46">
        <f>(N46-M46)/N46</f>
        <v>8.7000000000000462E-3</v>
      </c>
      <c r="S46">
        <v>89.11</v>
      </c>
      <c r="T46" s="57">
        <v>0.63713649999999999</v>
      </c>
      <c r="U46" s="9">
        <v>6.2938392999999992</v>
      </c>
      <c r="V46">
        <f t="shared" si="12"/>
        <v>88.334742999999989</v>
      </c>
      <c r="W46" s="52">
        <f t="shared" si="13"/>
        <v>0.72127509331181283</v>
      </c>
      <c r="X46">
        <f t="shared" si="14"/>
        <v>7.1249873902955718</v>
      </c>
      <c r="AB46" s="46"/>
      <c r="AC46" s="46"/>
      <c r="AD46" s="46"/>
      <c r="AE46" s="46"/>
      <c r="AF46" s="46"/>
      <c r="AG46" s="46"/>
      <c r="AH46" s="46"/>
      <c r="AI46" s="46"/>
    </row>
    <row r="47" spans="1:35">
      <c r="A47" s="48" t="s">
        <v>203</v>
      </c>
      <c r="B47" s="48" t="s">
        <v>182</v>
      </c>
      <c r="C47" s="48">
        <v>99.76</v>
      </c>
      <c r="D47" s="48">
        <v>13527.83</v>
      </c>
      <c r="E47" s="55"/>
      <c r="F47" s="48">
        <v>13623.2</v>
      </c>
      <c r="G47" s="48">
        <f t="shared" ref="G47:G55" si="20">E47</f>
        <v>0</v>
      </c>
      <c r="I47" s="48">
        <v>1</v>
      </c>
      <c r="J47" s="51"/>
      <c r="K47" s="53"/>
      <c r="M47">
        <f t="shared" si="15"/>
        <v>99.76</v>
      </c>
      <c r="N47">
        <v>100</v>
      </c>
      <c r="O47" s="51">
        <f t="shared" si="3"/>
        <v>100.24057738572574</v>
      </c>
      <c r="P47">
        <v>0</v>
      </c>
      <c r="S47">
        <v>80.739999999999995</v>
      </c>
      <c r="T47" s="57">
        <v>0.61120180000000002</v>
      </c>
      <c r="U47" s="9">
        <v>6.4939181999999995</v>
      </c>
      <c r="V47">
        <f t="shared" ref="V47:V55" si="21">(S47-(S47*P47))</f>
        <v>80.739999999999995</v>
      </c>
      <c r="W47" s="52">
        <f t="shared" ref="W47:W55" si="22">100*T47/V47</f>
        <v>0.75700000000000012</v>
      </c>
      <c r="X47">
        <f t="shared" ref="X47:X55" si="23">100*U47/V47</f>
        <v>8.0429999999999993</v>
      </c>
      <c r="AB47" s="46">
        <f>100*(X49-X48)/X47</f>
        <v>1.6443284166187502</v>
      </c>
      <c r="AC47" s="46">
        <f>100*(((K48-K49)*0.027)/C48)</f>
        <v>0</v>
      </c>
      <c r="AD47" s="46">
        <f>(1000*(((K48-K49)*0.027)/55.85))/(C48/1000)</f>
        <v>0</v>
      </c>
      <c r="AE47" s="46">
        <f>1000000*(X49-X48)/55.85/100</f>
        <v>23.680095711485418</v>
      </c>
      <c r="AF47" s="46"/>
      <c r="AG47" s="46"/>
      <c r="AH47" s="46"/>
      <c r="AI47" s="46"/>
    </row>
    <row r="48" spans="1:35">
      <c r="A48" s="48"/>
      <c r="B48" s="48" t="s">
        <v>183</v>
      </c>
      <c r="C48" s="48">
        <v>99.59</v>
      </c>
      <c r="D48" s="48"/>
      <c r="E48" s="55"/>
      <c r="F48" s="48">
        <v>13633.1</v>
      </c>
      <c r="G48" s="48">
        <f t="shared" si="20"/>
        <v>0</v>
      </c>
      <c r="I48" s="48">
        <v>1</v>
      </c>
      <c r="J48" s="51"/>
      <c r="K48" s="53"/>
      <c r="L48">
        <f>(1000*((K48-K49)/55.85)*0.027)/(C48/1000)</f>
        <v>0</v>
      </c>
      <c r="M48">
        <f t="shared" si="15"/>
        <v>99.59</v>
      </c>
      <c r="N48">
        <v>100</v>
      </c>
      <c r="O48" s="51">
        <f t="shared" si="3"/>
        <v>100.41168792047394</v>
      </c>
      <c r="P48">
        <f>(N48-M48)/N48</f>
        <v>4.0999999999999657E-3</v>
      </c>
      <c r="S48">
        <v>79.42</v>
      </c>
      <c r="T48" s="57">
        <v>0.49478659999999997</v>
      </c>
      <c r="U48" s="9">
        <v>5.1146479999999999</v>
      </c>
      <c r="V48">
        <f t="shared" si="21"/>
        <v>79.094378000000006</v>
      </c>
      <c r="W48" s="52">
        <f t="shared" si="22"/>
        <v>0.62556481574455258</v>
      </c>
      <c r="X48">
        <f t="shared" si="23"/>
        <v>6.4665127020785214</v>
      </c>
      <c r="AB48" s="46"/>
      <c r="AC48" s="46"/>
      <c r="AD48" s="46"/>
      <c r="AE48" s="46"/>
      <c r="AF48" s="46"/>
      <c r="AG48" s="46"/>
      <c r="AH48" s="46"/>
      <c r="AI48" s="46"/>
    </row>
    <row r="49" spans="1:35">
      <c r="A49" s="48"/>
      <c r="B49" s="48" t="s">
        <v>184</v>
      </c>
      <c r="C49" s="48">
        <v>102.11</v>
      </c>
      <c r="D49" s="48"/>
      <c r="E49" s="55"/>
      <c r="F49" s="48">
        <v>13619.8</v>
      </c>
      <c r="G49" s="48">
        <f t="shared" si="20"/>
        <v>0</v>
      </c>
      <c r="I49" s="48">
        <v>1</v>
      </c>
      <c r="J49" s="51"/>
      <c r="K49" s="53"/>
      <c r="M49">
        <f t="shared" si="15"/>
        <v>102.11</v>
      </c>
      <c r="N49">
        <v>100</v>
      </c>
      <c r="O49" s="51">
        <f t="shared" si="3"/>
        <v>97.933601018509449</v>
      </c>
      <c r="P49">
        <f>(N49-M49)/N49</f>
        <v>-2.1099999999999994E-2</v>
      </c>
      <c r="S49">
        <v>92.42</v>
      </c>
      <c r="T49" s="57">
        <v>0.56191360000000001</v>
      </c>
      <c r="U49" s="9">
        <v>6.2272596000000009</v>
      </c>
      <c r="V49">
        <f t="shared" si="21"/>
        <v>94.370062000000004</v>
      </c>
      <c r="W49" s="52">
        <f t="shared" si="22"/>
        <v>0.59543629419253752</v>
      </c>
      <c r="X49">
        <f t="shared" si="23"/>
        <v>6.5987660366271674</v>
      </c>
      <c r="AB49" s="46"/>
      <c r="AC49" s="46"/>
      <c r="AD49" s="46"/>
      <c r="AE49" s="46"/>
      <c r="AF49" s="46"/>
      <c r="AG49" s="46"/>
      <c r="AH49" s="46"/>
      <c r="AI49" s="46"/>
    </row>
    <row r="50" spans="1:35">
      <c r="A50" s="48" t="s">
        <v>197</v>
      </c>
      <c r="B50" s="48" t="s">
        <v>182</v>
      </c>
      <c r="C50" s="48">
        <v>81.39</v>
      </c>
      <c r="D50" s="48">
        <v>14102.41</v>
      </c>
      <c r="E50" s="55"/>
      <c r="F50" s="48">
        <v>14176.9</v>
      </c>
      <c r="G50" s="48">
        <f>E50</f>
        <v>0</v>
      </c>
      <c r="I50" s="48">
        <v>0</v>
      </c>
      <c r="J50" s="51"/>
      <c r="K50" s="53"/>
      <c r="M50">
        <f t="shared" si="15"/>
        <v>81.39</v>
      </c>
      <c r="N50">
        <v>73.260000000000005</v>
      </c>
      <c r="O50" s="51">
        <f t="shared" si="3"/>
        <v>90.011057869517145</v>
      </c>
      <c r="P50">
        <v>0</v>
      </c>
      <c r="S50">
        <v>73.260000000000005</v>
      </c>
      <c r="T50" s="48">
        <v>0.5611716000000001</v>
      </c>
      <c r="U50" s="48">
        <v>5.5611666</v>
      </c>
      <c r="V50">
        <f>(S50-(S50*P50))</f>
        <v>73.260000000000005</v>
      </c>
      <c r="W50" s="52">
        <f>100*T50/V50</f>
        <v>0.76600000000000013</v>
      </c>
      <c r="X50">
        <f>100*U50/V50</f>
        <v>7.5910000000000002</v>
      </c>
      <c r="AB50" s="46">
        <f>100*(X52-X51)/X50</f>
        <v>16.728515185369353</v>
      </c>
      <c r="AC50" s="46">
        <f>100*(((K51-K52)*0.027)/C51)</f>
        <v>0</v>
      </c>
      <c r="AD50" s="46">
        <f>(1000*(((K51-K52)*0.027)/55.85))/(C51/1000)</f>
        <v>0</v>
      </c>
      <c r="AE50" s="46">
        <f>1000000*(X52-X51)/55.85/100</f>
        <v>227.37002465915623</v>
      </c>
      <c r="AF50" s="46"/>
      <c r="AG50" s="46"/>
      <c r="AH50" s="46"/>
      <c r="AI50" s="46"/>
    </row>
    <row r="51" spans="1:35">
      <c r="A51" s="48"/>
      <c r="B51" s="48" t="s">
        <v>183</v>
      </c>
      <c r="C51" s="48">
        <v>101.33</v>
      </c>
      <c r="D51" s="48"/>
      <c r="E51" s="55"/>
      <c r="F51" s="48">
        <v>13626.9</v>
      </c>
      <c r="G51" s="48">
        <f>E51</f>
        <v>0</v>
      </c>
      <c r="I51" s="48">
        <v>0</v>
      </c>
      <c r="J51" s="51"/>
      <c r="K51" s="53"/>
      <c r="L51">
        <f>(1000*((K51-K52)/55.85)*0.027)/(C51/1000)</f>
        <v>0</v>
      </c>
      <c r="M51">
        <f t="shared" si="15"/>
        <v>101.33</v>
      </c>
      <c r="N51">
        <v>81.99</v>
      </c>
      <c r="O51" s="51">
        <f t="shared" si="3"/>
        <v>80.913845850192445</v>
      </c>
      <c r="P51">
        <f>(N51-M51)/N51</f>
        <v>-0.23588242468593737</v>
      </c>
      <c r="S51">
        <v>81.99</v>
      </c>
      <c r="T51" s="48">
        <v>0.48046139999999993</v>
      </c>
      <c r="U51" s="48">
        <v>4.6635911999999999</v>
      </c>
      <c r="V51">
        <f>(S51-(S51*P51))</f>
        <v>101.33</v>
      </c>
      <c r="W51" s="52">
        <f>100*T51/V51</f>
        <v>0.47415513668212766</v>
      </c>
      <c r="X51">
        <f>100*U51/V51</f>
        <v>4.6023795519589461</v>
      </c>
      <c r="AB51" s="46"/>
      <c r="AC51" s="46"/>
      <c r="AD51" s="46"/>
      <c r="AE51" s="46"/>
      <c r="AF51" s="46"/>
      <c r="AG51" s="46"/>
      <c r="AH51" s="46"/>
      <c r="AI51" s="46"/>
    </row>
    <row r="52" spans="1:35">
      <c r="A52" s="48"/>
      <c r="B52" s="48" t="s">
        <v>184</v>
      </c>
      <c r="C52" s="48">
        <v>100.73</v>
      </c>
      <c r="D52" s="48"/>
      <c r="E52" s="55"/>
      <c r="F52" s="48">
        <v>13550.4</v>
      </c>
      <c r="G52" s="48">
        <f>E52</f>
        <v>0</v>
      </c>
      <c r="I52" s="48">
        <v>0</v>
      </c>
      <c r="J52" s="51"/>
      <c r="K52" s="53"/>
      <c r="M52">
        <f t="shared" si="15"/>
        <v>100.73</v>
      </c>
      <c r="N52">
        <v>92.15</v>
      </c>
      <c r="O52" s="51">
        <f t="shared" si="3"/>
        <v>91.48218008537674</v>
      </c>
      <c r="P52">
        <f>(N52-M52)/N52</f>
        <v>-9.3109061313076488E-2</v>
      </c>
      <c r="S52">
        <v>92.15</v>
      </c>
      <c r="T52" s="48">
        <v>0.59252450000000001</v>
      </c>
      <c r="U52" s="48">
        <v>5.9151084999999997</v>
      </c>
      <c r="V52">
        <f>(S52-(S52*P52))</f>
        <v>100.73</v>
      </c>
      <c r="W52" s="52">
        <f>100*T52/V52</f>
        <v>0.58823041794897246</v>
      </c>
      <c r="X52">
        <f>100*U52/V52</f>
        <v>5.8722411396803338</v>
      </c>
      <c r="AB52" s="46"/>
      <c r="AC52" s="46"/>
      <c r="AD52" s="46"/>
      <c r="AE52" s="46"/>
      <c r="AF52" s="46"/>
      <c r="AG52" s="46"/>
      <c r="AH52" s="46"/>
      <c r="AI52" s="46"/>
    </row>
    <row r="53" spans="1:35">
      <c r="A53" s="48" t="s">
        <v>202</v>
      </c>
      <c r="B53" s="48" t="s">
        <v>182</v>
      </c>
      <c r="C53" s="48">
        <v>101.79</v>
      </c>
      <c r="D53" s="48">
        <v>13431.23</v>
      </c>
      <c r="E53" s="55"/>
      <c r="F53" s="48">
        <v>13525.5</v>
      </c>
      <c r="G53" s="48">
        <f t="shared" si="20"/>
        <v>0</v>
      </c>
      <c r="I53" s="48">
        <v>1</v>
      </c>
      <c r="J53" s="51"/>
      <c r="K53" s="53"/>
      <c r="M53">
        <f t="shared" si="15"/>
        <v>101.79</v>
      </c>
      <c r="N53">
        <v>100</v>
      </c>
      <c r="O53" s="51">
        <f t="shared" si="3"/>
        <v>98.241477551822371</v>
      </c>
      <c r="P53">
        <v>0</v>
      </c>
      <c r="S53">
        <v>81.33</v>
      </c>
      <c r="T53" s="57">
        <v>0.94424130000000006</v>
      </c>
      <c r="U53" s="9">
        <v>7.7279766000000008</v>
      </c>
      <c r="V53">
        <f t="shared" si="21"/>
        <v>81.33</v>
      </c>
      <c r="W53" s="52">
        <f t="shared" si="22"/>
        <v>1.161</v>
      </c>
      <c r="X53">
        <f t="shared" si="23"/>
        <v>9.5020000000000007</v>
      </c>
      <c r="AB53" s="46">
        <f>100*(X55-X54)/X53</f>
        <v>11.529008136038115</v>
      </c>
      <c r="AC53" s="46">
        <f>100*(((K54-K55)*0.027)/C54)</f>
        <v>0</v>
      </c>
      <c r="AD53" s="46">
        <f>(1000*(((K54-K55)*0.027)/55.85))/(C54/1000)</f>
        <v>0</v>
      </c>
      <c r="AE53" s="46">
        <f>1000000*(X55-X54)/55.85/100</f>
        <v>196.14795937087584</v>
      </c>
      <c r="AF53" s="46"/>
      <c r="AG53" s="46"/>
      <c r="AH53" s="46"/>
      <c r="AI53" s="46"/>
    </row>
    <row r="54" spans="1:35">
      <c r="A54" s="48"/>
      <c r="B54" s="48" t="s">
        <v>183</v>
      </c>
      <c r="C54" s="48">
        <v>99.76</v>
      </c>
      <c r="D54" s="48"/>
      <c r="E54" s="55"/>
      <c r="F54" s="48">
        <v>13670.9</v>
      </c>
      <c r="G54" s="48">
        <f t="shared" si="20"/>
        <v>0</v>
      </c>
      <c r="I54" s="48">
        <v>1</v>
      </c>
      <c r="J54" s="51"/>
      <c r="K54" s="53"/>
      <c r="L54">
        <f>(1000*((K54-K55)/55.85)*0.027)/(C54/1000)</f>
        <v>0</v>
      </c>
      <c r="M54">
        <f t="shared" si="15"/>
        <v>99.76</v>
      </c>
      <c r="N54">
        <v>100</v>
      </c>
      <c r="O54" s="51">
        <f t="shared" si="3"/>
        <v>100.24057738572574</v>
      </c>
      <c r="P54">
        <f>(N54-M54)/N54</f>
        <v>2.399999999999949E-3</v>
      </c>
      <c r="S54">
        <v>72.88</v>
      </c>
      <c r="T54" s="57">
        <v>0.63478479999999993</v>
      </c>
      <c r="U54" s="9">
        <v>4.8122663999999995</v>
      </c>
      <c r="V54">
        <f t="shared" si="21"/>
        <v>72.705088000000003</v>
      </c>
      <c r="W54" s="52">
        <f t="shared" si="22"/>
        <v>0.87309542902967108</v>
      </c>
      <c r="X54">
        <f t="shared" si="23"/>
        <v>6.6188853247794697</v>
      </c>
      <c r="AB54" s="46"/>
      <c r="AC54" s="46"/>
      <c r="AD54" s="46"/>
      <c r="AE54" s="46"/>
      <c r="AF54" s="46"/>
      <c r="AG54" s="46"/>
      <c r="AH54" s="46"/>
      <c r="AI54" s="46"/>
    </row>
    <row r="55" spans="1:35">
      <c r="A55" s="48"/>
      <c r="B55" s="48" t="s">
        <v>184</v>
      </c>
      <c r="C55" s="48">
        <v>99.71</v>
      </c>
      <c r="D55" s="48"/>
      <c r="E55" s="55"/>
      <c r="F55" s="48">
        <v>13609.5</v>
      </c>
      <c r="G55" s="48">
        <f t="shared" si="20"/>
        <v>0</v>
      </c>
      <c r="I55" s="48">
        <v>1</v>
      </c>
      <c r="J55" s="51"/>
      <c r="K55" s="53"/>
      <c r="M55">
        <f t="shared" si="15"/>
        <v>99.71</v>
      </c>
      <c r="N55">
        <v>100</v>
      </c>
      <c r="O55" s="51">
        <f t="shared" si="3"/>
        <v>100.29084344599339</v>
      </c>
      <c r="P55">
        <f>(N55-M55)/N55</f>
        <v>2.9000000000000627E-3</v>
      </c>
      <c r="S55">
        <v>91.46</v>
      </c>
      <c r="T55" s="57">
        <v>0.85057800000000006</v>
      </c>
      <c r="U55" s="9">
        <v>7.0351032</v>
      </c>
      <c r="V55">
        <f t="shared" si="21"/>
        <v>91.194765999999987</v>
      </c>
      <c r="W55" s="52">
        <f t="shared" si="22"/>
        <v>0.93270484404773857</v>
      </c>
      <c r="X55">
        <f t="shared" si="23"/>
        <v>7.7143716778658113</v>
      </c>
      <c r="AB55" s="46"/>
      <c r="AC55" s="46"/>
      <c r="AD55" s="46"/>
      <c r="AE55" s="46"/>
      <c r="AF55" s="46"/>
      <c r="AG55" s="46"/>
      <c r="AH55" s="46"/>
      <c r="AI55" s="46"/>
    </row>
    <row r="56" spans="1:35">
      <c r="A56" s="48" t="s">
        <v>200</v>
      </c>
      <c r="B56" s="48" t="s">
        <v>182</v>
      </c>
      <c r="C56" s="48">
        <v>68</v>
      </c>
      <c r="D56" s="48">
        <v>13537.05</v>
      </c>
      <c r="E56" s="55"/>
      <c r="F56" s="48">
        <v>13598.9</v>
      </c>
      <c r="G56" s="48">
        <f t="shared" ref="G56:G91" si="24">E56</f>
        <v>0</v>
      </c>
      <c r="I56" s="48">
        <v>1</v>
      </c>
      <c r="J56" s="51"/>
      <c r="K56" s="53"/>
      <c r="M56">
        <f t="shared" si="15"/>
        <v>68</v>
      </c>
      <c r="N56">
        <v>100</v>
      </c>
      <c r="O56" s="51">
        <f t="shared" si="3"/>
        <v>147.05882352941177</v>
      </c>
      <c r="P56">
        <v>0</v>
      </c>
      <c r="S56">
        <v>56.53</v>
      </c>
      <c r="T56" s="57">
        <v>0.6009139</v>
      </c>
      <c r="U56" s="9">
        <v>5.1504483000000008</v>
      </c>
      <c r="V56">
        <f t="shared" ref="V56:V91" si="25">(S56-(S56*P56))</f>
        <v>56.53</v>
      </c>
      <c r="W56" s="52">
        <f t="shared" ref="W56:W90" si="26">100*T56/V56</f>
        <v>1.0629999999999999</v>
      </c>
      <c r="X56">
        <f t="shared" ref="X56:X91" si="27">100*U56/V56</f>
        <v>9.1110000000000007</v>
      </c>
      <c r="AB56" s="46">
        <f>100*(X58-X57)/X56</f>
        <v>19.486953519846764</v>
      </c>
      <c r="AC56" s="46">
        <f>100*(((K57-K58)*0.027)/C57)</f>
        <v>0</v>
      </c>
      <c r="AD56" s="46">
        <f>(1000*(((K57-K58)*0.027)/55.85))/(C57/1000)</f>
        <v>0</v>
      </c>
      <c r="AE56" s="46">
        <f>1000000*(X58-X57)/55.85/100</f>
        <v>317.89728472573654</v>
      </c>
      <c r="AF56" s="46"/>
      <c r="AG56" s="46"/>
      <c r="AH56" s="46"/>
      <c r="AI56" s="46"/>
    </row>
    <row r="57" spans="1:35">
      <c r="A57" s="48"/>
      <c r="B57" s="48" t="s">
        <v>183</v>
      </c>
      <c r="C57" s="48">
        <v>99.7</v>
      </c>
      <c r="D57" s="48"/>
      <c r="E57" s="55"/>
      <c r="F57" s="48">
        <v>13648.300000000001</v>
      </c>
      <c r="G57" s="48">
        <f t="shared" si="24"/>
        <v>0</v>
      </c>
      <c r="I57" s="48">
        <v>1</v>
      </c>
      <c r="J57" s="51"/>
      <c r="K57" s="53"/>
      <c r="L57">
        <f>(1000*((K57-K58)/55.85)*0.027)/(C57/1000)</f>
        <v>0</v>
      </c>
      <c r="M57">
        <f t="shared" si="15"/>
        <v>99.7</v>
      </c>
      <c r="N57">
        <v>100</v>
      </c>
      <c r="O57" s="51">
        <f t="shared" si="3"/>
        <v>100.30090270812437</v>
      </c>
      <c r="P57">
        <f>(N57-M57)/N57</f>
        <v>2.9999999999999714E-3</v>
      </c>
      <c r="S57">
        <v>76.150000000000006</v>
      </c>
      <c r="T57" s="57">
        <v>0.55437200000000009</v>
      </c>
      <c r="U57" s="9">
        <v>4.8507550000000004</v>
      </c>
      <c r="V57">
        <f t="shared" si="25"/>
        <v>75.921550000000011</v>
      </c>
      <c r="W57" s="52">
        <f t="shared" si="26"/>
        <v>0.73019057171514545</v>
      </c>
      <c r="X57">
        <f t="shared" si="27"/>
        <v>6.3891675025075223</v>
      </c>
      <c r="AB57" s="46"/>
      <c r="AC57" s="46"/>
      <c r="AD57" s="46"/>
      <c r="AE57" s="46"/>
      <c r="AF57" s="46"/>
      <c r="AG57" s="46"/>
      <c r="AH57" s="46"/>
      <c r="AI57" s="46"/>
    </row>
    <row r="58" spans="1:35">
      <c r="A58" s="48"/>
      <c r="B58" s="48" t="s">
        <v>184</v>
      </c>
      <c r="C58" s="48">
        <v>94.64</v>
      </c>
      <c r="D58" s="48"/>
      <c r="E58" s="55"/>
      <c r="F58" s="48">
        <v>13593.3</v>
      </c>
      <c r="G58" s="48">
        <f t="shared" si="24"/>
        <v>0</v>
      </c>
      <c r="I58" s="48">
        <v>1</v>
      </c>
      <c r="J58" s="51"/>
      <c r="K58" s="53"/>
      <c r="M58">
        <f t="shared" si="15"/>
        <v>94.64</v>
      </c>
      <c r="N58">
        <v>100</v>
      </c>
      <c r="O58" s="51">
        <f t="shared" si="3"/>
        <v>105.66356720202874</v>
      </c>
      <c r="P58">
        <f>(N58-M58)/N58</f>
        <v>5.3599999999999995E-2</v>
      </c>
      <c r="S58">
        <v>81.75</v>
      </c>
      <c r="T58" s="57">
        <v>0.75945750000000001</v>
      </c>
      <c r="U58" s="9">
        <v>6.3168225000000007</v>
      </c>
      <c r="V58">
        <f t="shared" si="25"/>
        <v>77.368200000000002</v>
      </c>
      <c r="W58" s="52">
        <f t="shared" si="26"/>
        <v>0.98161453930684706</v>
      </c>
      <c r="X58">
        <f t="shared" si="27"/>
        <v>8.1646238377007609</v>
      </c>
      <c r="AB58" s="46"/>
      <c r="AC58" s="46"/>
      <c r="AD58" s="46"/>
      <c r="AE58" s="46"/>
      <c r="AF58" s="46"/>
      <c r="AG58" s="46"/>
      <c r="AH58" s="46"/>
      <c r="AI58" s="46"/>
    </row>
    <row r="59" spans="1:35">
      <c r="A59" s="48" t="s">
        <v>204</v>
      </c>
      <c r="B59" s="48" t="s">
        <v>182</v>
      </c>
      <c r="C59" s="48">
        <v>99.53</v>
      </c>
      <c r="D59" s="48">
        <v>14120.87</v>
      </c>
      <c r="E59" s="55"/>
      <c r="F59" s="48">
        <v>14216.2</v>
      </c>
      <c r="G59" s="48">
        <f t="shared" si="24"/>
        <v>0</v>
      </c>
      <c r="I59" s="48">
        <v>1</v>
      </c>
      <c r="J59" s="51"/>
      <c r="K59" s="53"/>
      <c r="M59">
        <f t="shared" si="15"/>
        <v>99.53</v>
      </c>
      <c r="N59">
        <v>100</v>
      </c>
      <c r="O59" s="51">
        <f t="shared" si="3"/>
        <v>100.47221943132723</v>
      </c>
      <c r="P59">
        <v>0</v>
      </c>
      <c r="S59">
        <v>89.62</v>
      </c>
      <c r="T59" s="57">
        <v>1.0467616</v>
      </c>
      <c r="U59" s="9">
        <v>8.4287609999999997</v>
      </c>
      <c r="V59">
        <f t="shared" si="25"/>
        <v>89.62</v>
      </c>
      <c r="W59" s="52">
        <f t="shared" si="26"/>
        <v>1.1679999999999999</v>
      </c>
      <c r="X59">
        <f t="shared" si="27"/>
        <v>9.4049999999999994</v>
      </c>
      <c r="AB59" s="46">
        <f>100*(X61-X60)/X59</f>
        <v>13.25739199836207</v>
      </c>
      <c r="AC59" s="46">
        <f>100*(((K60-K61)*0.027)/C60)</f>
        <v>0</v>
      </c>
      <c r="AD59" s="46">
        <f>(1000*(((K60-K61)*0.027)/55.85))/(C60/1000)</f>
        <v>0</v>
      </c>
      <c r="AE59" s="46">
        <f>1000000*(X61-X60)/55.85/100</f>
        <v>223.25115800285636</v>
      </c>
      <c r="AF59" s="46"/>
      <c r="AG59" s="46"/>
      <c r="AH59" s="46"/>
      <c r="AI59" s="46"/>
    </row>
    <row r="60" spans="1:35">
      <c r="A60" s="48"/>
      <c r="B60" s="48" t="s">
        <v>183</v>
      </c>
      <c r="C60" s="48">
        <v>99.45</v>
      </c>
      <c r="D60" s="48"/>
      <c r="E60" s="55"/>
      <c r="F60" s="48">
        <v>13580.4</v>
      </c>
      <c r="G60" s="48">
        <f t="shared" si="24"/>
        <v>0</v>
      </c>
      <c r="I60" s="48">
        <v>1</v>
      </c>
      <c r="J60" s="51"/>
      <c r="K60" s="53"/>
      <c r="L60">
        <f>(1000*((K60-K61)/55.85)*0.027)/(C60/1000)</f>
        <v>0</v>
      </c>
      <c r="M60">
        <f t="shared" si="15"/>
        <v>99.45</v>
      </c>
      <c r="N60">
        <v>100</v>
      </c>
      <c r="O60" s="51">
        <f t="shared" si="3"/>
        <v>100.55304172951232</v>
      </c>
      <c r="P60">
        <f>(N60-M60)/N60</f>
        <v>5.4999999999999719E-3</v>
      </c>
      <c r="S60">
        <v>72.72</v>
      </c>
      <c r="T60" s="57">
        <v>0.57376080000000007</v>
      </c>
      <c r="U60" s="9">
        <v>4.7195280000000004</v>
      </c>
      <c r="V60">
        <f t="shared" si="25"/>
        <v>72.320040000000006</v>
      </c>
      <c r="W60" s="52">
        <f t="shared" si="26"/>
        <v>0.79336349924585226</v>
      </c>
      <c r="X60">
        <f t="shared" si="27"/>
        <v>6.5258924082453493</v>
      </c>
      <c r="AB60" s="46"/>
      <c r="AC60" s="46"/>
      <c r="AD60" s="46"/>
      <c r="AE60" s="46"/>
      <c r="AF60" s="46"/>
      <c r="AG60" s="46"/>
      <c r="AH60" s="46"/>
      <c r="AI60" s="46"/>
    </row>
    <row r="61" spans="1:35">
      <c r="A61" s="48"/>
      <c r="B61" s="48" t="s">
        <v>184</v>
      </c>
      <c r="C61" s="48">
        <v>99.45</v>
      </c>
      <c r="D61" s="48"/>
      <c r="E61" s="55"/>
      <c r="F61" s="48">
        <v>13621.4</v>
      </c>
      <c r="G61" s="48">
        <f t="shared" si="24"/>
        <v>0</v>
      </c>
      <c r="I61" s="48">
        <v>1</v>
      </c>
      <c r="J61" s="51"/>
      <c r="K61" s="53"/>
      <c r="M61">
        <f t="shared" si="15"/>
        <v>99.45</v>
      </c>
      <c r="N61">
        <v>100</v>
      </c>
      <c r="O61" s="51">
        <f t="shared" si="3"/>
        <v>100.55304172951232</v>
      </c>
      <c r="P61">
        <f>(N61-M61)/N61</f>
        <v>5.4999999999999719E-3</v>
      </c>
      <c r="S61">
        <v>89.86</v>
      </c>
      <c r="T61" s="57">
        <v>0.87703360000000008</v>
      </c>
      <c r="U61" s="9">
        <v>6.9461779999999997</v>
      </c>
      <c r="V61">
        <f t="shared" si="25"/>
        <v>89.365769999999998</v>
      </c>
      <c r="W61" s="52">
        <f t="shared" si="26"/>
        <v>0.98139768728004029</v>
      </c>
      <c r="X61">
        <f t="shared" si="27"/>
        <v>7.7727501256913021</v>
      </c>
      <c r="AB61" s="46"/>
      <c r="AC61" s="46"/>
      <c r="AD61" s="46"/>
      <c r="AE61" s="46"/>
      <c r="AF61" s="46"/>
      <c r="AG61" s="46"/>
      <c r="AH61" s="46"/>
      <c r="AI61" s="46"/>
    </row>
    <row r="62" spans="1:35">
      <c r="A62" s="48" t="s">
        <v>205</v>
      </c>
      <c r="B62" s="48" t="s">
        <v>182</v>
      </c>
      <c r="C62" s="48">
        <v>99.27</v>
      </c>
      <c r="D62" s="48"/>
      <c r="E62" s="48">
        <v>13978.9</v>
      </c>
      <c r="F62" s="48">
        <v>13979.37</v>
      </c>
      <c r="G62" s="48">
        <f t="shared" si="24"/>
        <v>13978.9</v>
      </c>
      <c r="I62" s="48">
        <v>0</v>
      </c>
      <c r="J62" s="51"/>
      <c r="K62" s="53"/>
      <c r="M62">
        <f t="shared" si="15"/>
        <v>99.27</v>
      </c>
      <c r="N62">
        <f t="shared" ref="N62:N91" si="28">F62-D62</f>
        <v>13979.37</v>
      </c>
      <c r="O62" s="51">
        <f t="shared" si="3"/>
        <v>14082.169839830765</v>
      </c>
      <c r="P62">
        <v>0</v>
      </c>
      <c r="S62">
        <v>90.18</v>
      </c>
      <c r="T62">
        <v>0.93850619999999996</v>
      </c>
      <c r="U62">
        <v>8.4609647999999993</v>
      </c>
      <c r="V62">
        <f t="shared" si="25"/>
        <v>90.18</v>
      </c>
      <c r="W62" s="52">
        <f t="shared" si="26"/>
        <v>1.0407032601463737</v>
      </c>
      <c r="X62">
        <f t="shared" si="27"/>
        <v>9.3823073852295398</v>
      </c>
      <c r="AB62" s="46">
        <f>100*(X64-X63)/X62</f>
        <v>35.874751482332002</v>
      </c>
      <c r="AC62" s="46">
        <f>100*(((K63-K64)*0.027)/C63)</f>
        <v>0</v>
      </c>
      <c r="AD62" s="46">
        <f>(1000*(((K63-K64)*0.027)/55.85))/(C63/1000)</f>
        <v>0</v>
      </c>
      <c r="AE62" s="46">
        <f>1000000*(X64-X63)/55.85/100</f>
        <v>602.66418223090045</v>
      </c>
    </row>
    <row r="63" spans="1:35">
      <c r="A63" s="48"/>
      <c r="B63" s="48" t="s">
        <v>183</v>
      </c>
      <c r="C63" s="48">
        <v>99.14</v>
      </c>
      <c r="D63" s="48">
        <v>16446.73</v>
      </c>
      <c r="E63" s="48">
        <v>16508.63</v>
      </c>
      <c r="F63" s="48">
        <v>16508.2</v>
      </c>
      <c r="G63" s="48">
        <f t="shared" si="24"/>
        <v>16508.63</v>
      </c>
      <c r="I63" s="48">
        <v>0</v>
      </c>
      <c r="J63" s="51"/>
      <c r="K63" s="53"/>
      <c r="L63">
        <f>(1000*((K63-K64)/55.85)*0.027)/(C63/1000)</f>
        <v>0</v>
      </c>
      <c r="M63">
        <f t="shared" si="15"/>
        <v>99.14</v>
      </c>
      <c r="N63">
        <f t="shared" si="28"/>
        <v>61.470000000001164</v>
      </c>
      <c r="O63" s="51">
        <f t="shared" si="3"/>
        <v>62.003227758726212</v>
      </c>
      <c r="P63">
        <f>(N63-M63)/N63</f>
        <v>-0.61281926142830845</v>
      </c>
      <c r="S63">
        <v>54.7</v>
      </c>
      <c r="T63">
        <v>0.4700375</v>
      </c>
      <c r="U63">
        <v>4.0435354999999999</v>
      </c>
      <c r="V63">
        <f t="shared" si="25"/>
        <v>88.221213600128479</v>
      </c>
      <c r="W63" s="52">
        <f t="shared" si="26"/>
        <v>0.53279418953642166</v>
      </c>
      <c r="X63">
        <f t="shared" si="27"/>
        <v>4.5834049827604177</v>
      </c>
      <c r="AB63" s="46"/>
      <c r="AC63" s="46"/>
      <c r="AD63" s="46"/>
      <c r="AE63" s="46"/>
    </row>
    <row r="64" spans="1:35">
      <c r="A64" s="48"/>
      <c r="B64" s="48" t="s">
        <v>184</v>
      </c>
      <c r="C64" s="48">
        <v>88.86</v>
      </c>
      <c r="D64" s="48">
        <v>16145.2</v>
      </c>
      <c r="E64" s="48">
        <v>16236.09</v>
      </c>
      <c r="F64" s="48">
        <v>16236.65</v>
      </c>
      <c r="G64" s="48">
        <f t="shared" si="24"/>
        <v>16236.09</v>
      </c>
      <c r="I64" s="48">
        <v>0</v>
      </c>
      <c r="J64" s="51"/>
      <c r="K64" s="53"/>
      <c r="M64">
        <f t="shared" si="15"/>
        <v>88.86</v>
      </c>
      <c r="N64">
        <f t="shared" si="28"/>
        <v>91.449999999998909</v>
      </c>
      <c r="O64" s="51">
        <f t="shared" ref="O64:O91" si="29">100*N64/C64</f>
        <v>102.91469727661367</v>
      </c>
      <c r="P64">
        <f>(N64-M64)/N64</f>
        <v>2.8321487151437289E-2</v>
      </c>
      <c r="S64">
        <v>92.69</v>
      </c>
      <c r="T64">
        <v>0.76414400000000005</v>
      </c>
      <c r="U64">
        <v>7.1595136000000004</v>
      </c>
      <c r="V64">
        <f t="shared" si="25"/>
        <v>90.064881355933281</v>
      </c>
      <c r="W64" s="52">
        <f t="shared" si="26"/>
        <v>0.84843724712202695</v>
      </c>
      <c r="X64">
        <f t="shared" si="27"/>
        <v>7.9492844405199969</v>
      </c>
      <c r="AB64" s="46"/>
      <c r="AC64" s="46"/>
      <c r="AD64" s="46"/>
      <c r="AE64" s="46"/>
    </row>
    <row r="65" spans="1:31">
      <c r="A65" s="48" t="s">
        <v>206</v>
      </c>
      <c r="B65" s="48" t="s">
        <v>182</v>
      </c>
      <c r="C65" s="48">
        <v>99.12</v>
      </c>
      <c r="D65" s="48"/>
      <c r="E65" s="48">
        <v>14059.01</v>
      </c>
      <c r="F65" s="48">
        <v>14060.46</v>
      </c>
      <c r="G65" s="48">
        <f t="shared" si="24"/>
        <v>14059.01</v>
      </c>
      <c r="I65" s="48">
        <v>0</v>
      </c>
      <c r="J65" s="51"/>
      <c r="K65" s="53"/>
      <c r="M65">
        <f t="shared" si="15"/>
        <v>99.12</v>
      </c>
      <c r="N65">
        <f t="shared" si="28"/>
        <v>14060.46</v>
      </c>
      <c r="O65" s="51">
        <f t="shared" si="29"/>
        <v>14185.290556900725</v>
      </c>
      <c r="P65">
        <v>0</v>
      </c>
      <c r="S65">
        <v>90.23</v>
      </c>
      <c r="T65">
        <v>1.1166655999999999</v>
      </c>
      <c r="U65">
        <v>9.4663871999999998</v>
      </c>
      <c r="V65">
        <f t="shared" si="25"/>
        <v>90.23</v>
      </c>
      <c r="W65" s="52">
        <f t="shared" si="26"/>
        <v>1.2375768591377589</v>
      </c>
      <c r="X65">
        <f t="shared" si="27"/>
        <v>10.491396652997892</v>
      </c>
      <c r="AB65" s="46">
        <f>100*(X67-X66)/X65</f>
        <v>22.602789549021278</v>
      </c>
      <c r="AC65" s="46">
        <f>100*(((K66-K67)*0.027)/C66)</f>
        <v>0</v>
      </c>
      <c r="AD65" s="46">
        <f>(1000*(((K66-K67)*0.027)/55.85))/(C66/1000)</f>
        <v>0</v>
      </c>
      <c r="AE65" s="46">
        <f>1000000*(X67-X66)/55.85/100</f>
        <v>424.59235563655784</v>
      </c>
    </row>
    <row r="66" spans="1:31">
      <c r="A66" s="48"/>
      <c r="B66" s="48" t="s">
        <v>183</v>
      </c>
      <c r="C66" s="48">
        <v>100.6</v>
      </c>
      <c r="D66" s="48">
        <v>13754.03</v>
      </c>
      <c r="E66" s="48">
        <v>13823.77</v>
      </c>
      <c r="F66" s="48">
        <v>13824.73</v>
      </c>
      <c r="G66" s="48">
        <f t="shared" si="24"/>
        <v>13823.77</v>
      </c>
      <c r="I66" s="48">
        <v>0</v>
      </c>
      <c r="J66" s="51"/>
      <c r="K66" s="53"/>
      <c r="L66">
        <f>(1000*((K66-K67)/55.85)*0.027)/(C66/1000)</f>
        <v>0</v>
      </c>
      <c r="M66">
        <f t="shared" ref="M66:M97" si="30">C66</f>
        <v>100.6</v>
      </c>
      <c r="N66">
        <f t="shared" si="28"/>
        <v>70.699999999998909</v>
      </c>
      <c r="O66" s="51">
        <f t="shared" si="29"/>
        <v>70.278330019879633</v>
      </c>
      <c r="P66">
        <f>(N66-M66)/N66</f>
        <v>-0.42291371994344479</v>
      </c>
      <c r="S66">
        <v>63.25</v>
      </c>
      <c r="T66">
        <v>0.62139900000000003</v>
      </c>
      <c r="U66">
        <v>4.8203670000000001</v>
      </c>
      <c r="V66">
        <f t="shared" si="25"/>
        <v>89.999292786422885</v>
      </c>
      <c r="W66" s="52">
        <f t="shared" si="26"/>
        <v>0.69044875883040613</v>
      </c>
      <c r="X66">
        <f t="shared" si="27"/>
        <v>5.3560054204416936</v>
      </c>
      <c r="AB66" s="46"/>
      <c r="AC66" s="46"/>
      <c r="AD66" s="46"/>
      <c r="AE66" s="46"/>
    </row>
    <row r="67" spans="1:31">
      <c r="A67" s="48"/>
      <c r="B67" s="48" t="s">
        <v>184</v>
      </c>
      <c r="C67" s="48">
        <v>99.55</v>
      </c>
      <c r="D67" s="48">
        <v>16241.59</v>
      </c>
      <c r="E67" s="48">
        <v>16334.38</v>
      </c>
      <c r="F67" s="48">
        <v>16334.8</v>
      </c>
      <c r="G67" s="48">
        <f t="shared" si="24"/>
        <v>16334.38</v>
      </c>
      <c r="I67" s="48">
        <v>0</v>
      </c>
      <c r="J67" s="51"/>
      <c r="K67" s="53"/>
      <c r="M67">
        <f t="shared" si="30"/>
        <v>99.55</v>
      </c>
      <c r="N67">
        <f t="shared" si="28"/>
        <v>93.209999999999127</v>
      </c>
      <c r="O67" s="51">
        <f t="shared" si="29"/>
        <v>93.63134103465508</v>
      </c>
      <c r="P67">
        <f>(N67-M67)/N67</f>
        <v>-6.8018452955701428E-2</v>
      </c>
      <c r="S67">
        <v>93.29</v>
      </c>
      <c r="T67">
        <v>0.94979100000000005</v>
      </c>
      <c r="U67">
        <v>7.6991829999999997</v>
      </c>
      <c r="V67">
        <f t="shared" si="25"/>
        <v>99.635441476237389</v>
      </c>
      <c r="W67" s="52">
        <f t="shared" si="26"/>
        <v>0.95326621323449545</v>
      </c>
      <c r="X67">
        <f t="shared" si="27"/>
        <v>7.7273537266718693</v>
      </c>
      <c r="AB67" s="46"/>
      <c r="AC67" s="46"/>
      <c r="AD67" s="46"/>
      <c r="AE67" s="46"/>
    </row>
    <row r="68" spans="1:31">
      <c r="A68" s="48" t="s">
        <v>207</v>
      </c>
      <c r="B68" s="48" t="s">
        <v>182</v>
      </c>
      <c r="C68" s="48">
        <v>99.28</v>
      </c>
      <c r="D68" s="48"/>
      <c r="E68" s="48">
        <v>16064.73</v>
      </c>
      <c r="F68" s="48">
        <v>16065.95</v>
      </c>
      <c r="G68" s="48">
        <f t="shared" si="24"/>
        <v>16064.73</v>
      </c>
      <c r="I68" s="48">
        <v>0</v>
      </c>
      <c r="J68" s="51"/>
      <c r="K68" s="53"/>
      <c r="M68">
        <f t="shared" si="30"/>
        <v>99.28</v>
      </c>
      <c r="N68">
        <f t="shared" si="28"/>
        <v>16065.95</v>
      </c>
      <c r="O68" s="51">
        <f t="shared" si="29"/>
        <v>16182.463738920225</v>
      </c>
      <c r="P68">
        <v>0</v>
      </c>
      <c r="S68">
        <v>93.85</v>
      </c>
      <c r="T68">
        <v>0.92405879999999996</v>
      </c>
      <c r="U68">
        <v>8.3493156000000006</v>
      </c>
      <c r="V68">
        <f t="shared" si="25"/>
        <v>93.85</v>
      </c>
      <c r="W68" s="52">
        <f t="shared" si="26"/>
        <v>0.98461246670218439</v>
      </c>
      <c r="X68">
        <f t="shared" si="27"/>
        <v>8.8964470964304763</v>
      </c>
      <c r="AB68" s="46">
        <f>100*(X70-X69)/X68</f>
        <v>22.361962489148599</v>
      </c>
      <c r="AC68" s="46">
        <f>100*(((K69-K70)*0.027)/C69)</f>
        <v>0</v>
      </c>
      <c r="AD68" s="46">
        <f>(1000*(((K69-K70)*0.027)/55.85))/(C69/1000)</f>
        <v>0</v>
      </c>
      <c r="AE68" s="46">
        <f>1000000*(X70-X69)/55.85/100</f>
        <v>356.2077283027275</v>
      </c>
    </row>
    <row r="69" spans="1:31">
      <c r="A69" s="48"/>
      <c r="B69" s="48" t="s">
        <v>183</v>
      </c>
      <c r="C69" s="48">
        <v>100.78</v>
      </c>
      <c r="D69" s="48">
        <v>16209.73</v>
      </c>
      <c r="E69" s="48">
        <v>16283.16</v>
      </c>
      <c r="F69" s="48">
        <v>16282.98</v>
      </c>
      <c r="G69" s="48">
        <f t="shared" si="24"/>
        <v>16283.16</v>
      </c>
      <c r="I69" s="48">
        <v>0</v>
      </c>
      <c r="J69" s="51"/>
      <c r="K69" s="53"/>
      <c r="L69">
        <f>(1000*((K69-K70)/55.85)*0.027)/(C69/1000)</f>
        <v>0</v>
      </c>
      <c r="M69">
        <f t="shared" si="30"/>
        <v>100.78</v>
      </c>
      <c r="N69">
        <f t="shared" si="28"/>
        <v>73.25</v>
      </c>
      <c r="O69" s="51">
        <f t="shared" si="29"/>
        <v>72.683072038102793</v>
      </c>
      <c r="P69">
        <f>(N69-M69)/N69</f>
        <v>-0.37583617747440273</v>
      </c>
      <c r="S69">
        <v>62.72</v>
      </c>
      <c r="T69">
        <v>0.49133250000000001</v>
      </c>
      <c r="U69">
        <v>4.2607249999999999</v>
      </c>
      <c r="V69">
        <f t="shared" si="25"/>
        <v>86.292445051194534</v>
      </c>
      <c r="W69" s="52">
        <f t="shared" si="26"/>
        <v>0.56938066792348774</v>
      </c>
      <c r="X69">
        <f t="shared" si="27"/>
        <v>4.9375411688384174</v>
      </c>
      <c r="AB69" s="46"/>
      <c r="AC69" s="46"/>
      <c r="AD69" s="46"/>
      <c r="AE69" s="46"/>
    </row>
    <row r="70" spans="1:31">
      <c r="A70" s="48"/>
      <c r="B70" s="48" t="s">
        <v>184</v>
      </c>
      <c r="C70" s="48">
        <v>100.66</v>
      </c>
      <c r="D70" s="48">
        <v>16115.9</v>
      </c>
      <c r="E70" s="48">
        <v>16209.1</v>
      </c>
      <c r="F70" s="48">
        <v>16209.41</v>
      </c>
      <c r="G70" s="48">
        <f t="shared" si="24"/>
        <v>16209.1</v>
      </c>
      <c r="I70" s="48">
        <v>0</v>
      </c>
      <c r="J70" s="51"/>
      <c r="K70" s="53"/>
      <c r="M70">
        <f t="shared" si="30"/>
        <v>100.66</v>
      </c>
      <c r="N70">
        <f t="shared" si="28"/>
        <v>93.510000000000218</v>
      </c>
      <c r="O70" s="51">
        <f t="shared" si="29"/>
        <v>92.896880588118634</v>
      </c>
      <c r="P70">
        <f>(N70-M70)/N70</f>
        <v>-7.6462410437383832E-2</v>
      </c>
      <c r="S70">
        <v>95.91</v>
      </c>
      <c r="T70">
        <v>0.82659000000000005</v>
      </c>
      <c r="U70">
        <v>7.1516380000000002</v>
      </c>
      <c r="V70">
        <f t="shared" si="25"/>
        <v>103.24350978504948</v>
      </c>
      <c r="W70" s="52">
        <f t="shared" si="26"/>
        <v>0.80062175503422994</v>
      </c>
      <c r="X70">
        <f t="shared" si="27"/>
        <v>6.9269613314091503</v>
      </c>
      <c r="AB70" s="46"/>
      <c r="AC70" s="46"/>
      <c r="AD70" s="46"/>
      <c r="AE70" s="46"/>
    </row>
    <row r="71" spans="1:31">
      <c r="A71" s="48" t="s">
        <v>208</v>
      </c>
      <c r="B71" s="48" t="s">
        <v>182</v>
      </c>
      <c r="C71" s="48">
        <v>99.11</v>
      </c>
      <c r="D71" s="48"/>
      <c r="E71" s="48">
        <v>13992.5</v>
      </c>
      <c r="F71" s="48">
        <v>13988.83</v>
      </c>
      <c r="G71" s="48">
        <f t="shared" si="24"/>
        <v>13992.5</v>
      </c>
      <c r="I71" s="48">
        <v>0</v>
      </c>
      <c r="J71" s="51"/>
      <c r="K71" s="53"/>
      <c r="M71">
        <f t="shared" si="30"/>
        <v>99.11</v>
      </c>
      <c r="N71">
        <f t="shared" si="28"/>
        <v>13988.83</v>
      </c>
      <c r="O71" s="51">
        <f t="shared" si="29"/>
        <v>14114.448592473011</v>
      </c>
      <c r="P71">
        <v>0</v>
      </c>
      <c r="S71">
        <v>94.04</v>
      </c>
      <c r="T71">
        <v>0.47490199999999999</v>
      </c>
      <c r="U71">
        <v>5.2295644000000001</v>
      </c>
      <c r="V71">
        <f t="shared" si="25"/>
        <v>94.04</v>
      </c>
      <c r="W71" s="52">
        <f t="shared" si="26"/>
        <v>0.505</v>
      </c>
      <c r="X71">
        <f t="shared" si="27"/>
        <v>5.5609999999999999</v>
      </c>
      <c r="AB71" s="46">
        <f>100*(X73-X72)/X71</f>
        <v>34.845791468029105</v>
      </c>
      <c r="AC71" s="46">
        <f>100*(((K72-K73)*0.027)/C72)</f>
        <v>0</v>
      </c>
      <c r="AD71" s="46">
        <f>(1000*(((K72-K73)*0.027)/55.85))/(C72/1000)</f>
        <v>0</v>
      </c>
      <c r="AE71" s="46">
        <f>1000000*(X73-X72)/55.85/100</f>
        <v>346.96051271926558</v>
      </c>
    </row>
    <row r="72" spans="1:31">
      <c r="A72" s="48"/>
      <c r="B72" s="48" t="s">
        <v>183</v>
      </c>
      <c r="C72" s="48">
        <v>100.79</v>
      </c>
      <c r="D72" s="48">
        <v>15970.86</v>
      </c>
      <c r="E72" s="48">
        <v>16036.42</v>
      </c>
      <c r="F72" s="48">
        <v>16035.73</v>
      </c>
      <c r="G72" s="48">
        <f t="shared" si="24"/>
        <v>16036.42</v>
      </c>
      <c r="I72" s="48">
        <v>0</v>
      </c>
      <c r="J72" s="51"/>
      <c r="K72" s="53"/>
      <c r="L72">
        <f>(1000*((K72-K73)/55.85)*0.027)/(C72/1000)</f>
        <v>0</v>
      </c>
      <c r="M72">
        <f t="shared" si="30"/>
        <v>100.79</v>
      </c>
      <c r="N72">
        <f t="shared" si="28"/>
        <v>64.869999999998981</v>
      </c>
      <c r="O72" s="51">
        <f t="shared" si="29"/>
        <v>64.361543803947797</v>
      </c>
      <c r="P72">
        <f>(N72-M72)/N72</f>
        <v>-0.55372283027596103</v>
      </c>
      <c r="S72">
        <v>63.7</v>
      </c>
      <c r="T72">
        <v>0.268177</v>
      </c>
      <c r="U72">
        <v>2.2944740000000001</v>
      </c>
      <c r="V72">
        <f t="shared" si="25"/>
        <v>98.972144288578733</v>
      </c>
      <c r="W72" s="52">
        <f t="shared" si="26"/>
        <v>0.27096209941462013</v>
      </c>
      <c r="X72">
        <f t="shared" si="27"/>
        <v>2.3183028078181991</v>
      </c>
      <c r="AB72" s="46"/>
      <c r="AC72" s="46"/>
      <c r="AD72" s="46"/>
      <c r="AE72" s="46"/>
    </row>
    <row r="73" spans="1:31">
      <c r="A73" s="48"/>
      <c r="B73" s="48" t="s">
        <v>184</v>
      </c>
      <c r="C73" s="48">
        <v>99.39</v>
      </c>
      <c r="D73" s="48">
        <v>16263.41</v>
      </c>
      <c r="E73" s="48">
        <v>16356.4</v>
      </c>
      <c r="F73" s="48">
        <v>16355.69</v>
      </c>
      <c r="G73" s="48">
        <f t="shared" si="24"/>
        <v>16356.4</v>
      </c>
      <c r="I73" s="48">
        <v>0</v>
      </c>
      <c r="J73" s="51"/>
      <c r="K73" s="53"/>
      <c r="M73">
        <f t="shared" si="30"/>
        <v>99.39</v>
      </c>
      <c r="N73">
        <f t="shared" si="28"/>
        <v>92.280000000000655</v>
      </c>
      <c r="O73" s="51">
        <f t="shared" si="29"/>
        <v>92.846362813160937</v>
      </c>
      <c r="P73">
        <f>(N73-M73)/N73</f>
        <v>-7.7048114434322662E-2</v>
      </c>
      <c r="S73">
        <v>92.19</v>
      </c>
      <c r="T73">
        <v>0.3844323</v>
      </c>
      <c r="U73">
        <v>4.2259896000000001</v>
      </c>
      <c r="V73">
        <f t="shared" si="25"/>
        <v>99.293065669700198</v>
      </c>
      <c r="W73" s="52">
        <f t="shared" si="26"/>
        <v>0.38716933293088113</v>
      </c>
      <c r="X73">
        <f t="shared" si="27"/>
        <v>4.2560772713552977</v>
      </c>
      <c r="AB73" s="46"/>
      <c r="AC73" s="46"/>
      <c r="AD73" s="46"/>
      <c r="AE73" s="46"/>
    </row>
    <row r="74" spans="1:31">
      <c r="A74" s="48" t="s">
        <v>279</v>
      </c>
      <c r="B74" s="48" t="s">
        <v>182</v>
      </c>
      <c r="C74" s="48">
        <v>99.55</v>
      </c>
      <c r="D74" s="48"/>
      <c r="E74" s="48">
        <v>13562.42</v>
      </c>
      <c r="F74" s="48">
        <v>13558.4</v>
      </c>
      <c r="G74" s="48">
        <f t="shared" si="24"/>
        <v>13562.42</v>
      </c>
      <c r="I74" s="48">
        <v>0</v>
      </c>
      <c r="J74" s="51"/>
      <c r="K74" s="53"/>
      <c r="M74">
        <f t="shared" si="30"/>
        <v>99.55</v>
      </c>
      <c r="N74">
        <f t="shared" si="28"/>
        <v>13558.4</v>
      </c>
      <c r="O74" s="51">
        <f t="shared" si="29"/>
        <v>13619.688598694123</v>
      </c>
      <c r="P74">
        <v>0</v>
      </c>
      <c r="S74">
        <v>89.56</v>
      </c>
      <c r="T74">
        <v>0.67349119999999996</v>
      </c>
      <c r="U74">
        <v>7.6027484000000003</v>
      </c>
      <c r="V74">
        <f t="shared" si="25"/>
        <v>89.56</v>
      </c>
      <c r="W74" s="52">
        <f t="shared" si="26"/>
        <v>0.752</v>
      </c>
      <c r="X74">
        <f t="shared" si="27"/>
        <v>8.4890000000000008</v>
      </c>
      <c r="AB74" s="46">
        <f>100*(X76-X75)/X74</f>
        <v>37.70056883528563</v>
      </c>
      <c r="AC74" s="46">
        <f>100*(((K75-K76)*0.027)/C75)</f>
        <v>0</v>
      </c>
      <c r="AD74" s="46">
        <f>(1000*(((K75-K76)*0.027)/55.85))/(C75/1000)</f>
        <v>0</v>
      </c>
      <c r="AE74" s="46">
        <f>1000000*(X76-X75)/55.85/100</f>
        <v>573.0351456450129</v>
      </c>
    </row>
    <row r="75" spans="1:31">
      <c r="A75" s="48"/>
      <c r="B75" s="48" t="s">
        <v>183</v>
      </c>
      <c r="C75" s="48">
        <v>100.29</v>
      </c>
      <c r="D75" s="48">
        <v>13927.9</v>
      </c>
      <c r="E75" s="48">
        <v>13982.74</v>
      </c>
      <c r="F75" s="48">
        <v>13981.37</v>
      </c>
      <c r="G75" s="48">
        <f t="shared" si="24"/>
        <v>13982.74</v>
      </c>
      <c r="I75" s="48">
        <v>0</v>
      </c>
      <c r="J75" s="51"/>
      <c r="K75" s="53"/>
      <c r="L75">
        <f>(1000*((K75-K76)/55.85)*0.027)/(C75/1000)</f>
        <v>0</v>
      </c>
      <c r="M75">
        <f t="shared" si="30"/>
        <v>100.29</v>
      </c>
      <c r="N75">
        <f t="shared" si="28"/>
        <v>53.470000000001164</v>
      </c>
      <c r="O75" s="51">
        <f t="shared" si="29"/>
        <v>53.315385382392222</v>
      </c>
      <c r="P75">
        <f>(N75-M75)/N75</f>
        <v>-0.87563119506261122</v>
      </c>
      <c r="S75">
        <v>49.4</v>
      </c>
      <c r="T75">
        <v>0.28997800000000001</v>
      </c>
      <c r="U75">
        <v>2.7881360000000002</v>
      </c>
      <c r="V75">
        <f t="shared" si="25"/>
        <v>92.656181036092988</v>
      </c>
      <c r="W75" s="52">
        <f t="shared" si="26"/>
        <v>0.3129613121946424</v>
      </c>
      <c r="X75">
        <f t="shared" si="27"/>
        <v>3.0091203509822173</v>
      </c>
      <c r="AB75" s="46"/>
      <c r="AC75" s="46"/>
      <c r="AD75" s="46"/>
      <c r="AE75" s="46"/>
    </row>
    <row r="76" spans="1:31">
      <c r="A76" s="48"/>
      <c r="B76" s="48" t="s">
        <v>184</v>
      </c>
      <c r="C76" s="48">
        <v>100.28</v>
      </c>
      <c r="D76" s="48">
        <v>13991</v>
      </c>
      <c r="E76" s="48">
        <v>14084.36</v>
      </c>
      <c r="F76" s="48">
        <v>14085.39</v>
      </c>
      <c r="G76" s="48">
        <f t="shared" si="24"/>
        <v>14084.36</v>
      </c>
      <c r="I76" s="48">
        <v>0</v>
      </c>
      <c r="J76" s="51"/>
      <c r="K76" s="53"/>
      <c r="M76">
        <f t="shared" si="30"/>
        <v>100.28</v>
      </c>
      <c r="N76">
        <f t="shared" si="28"/>
        <v>94.389999999999418</v>
      </c>
      <c r="O76" s="51">
        <f t="shared" si="29"/>
        <v>94.126445951335683</v>
      </c>
      <c r="P76">
        <f>(N76-M76)/N76</f>
        <v>-6.240067803793431E-2</v>
      </c>
      <c r="S76">
        <v>95.66</v>
      </c>
      <c r="T76">
        <v>0.57874300000000001</v>
      </c>
      <c r="U76">
        <v>6.3106901999999998</v>
      </c>
      <c r="V76">
        <f t="shared" si="25"/>
        <v>101.62924886110879</v>
      </c>
      <c r="W76" s="52">
        <f t="shared" si="26"/>
        <v>0.56946499800558081</v>
      </c>
      <c r="X76">
        <f t="shared" si="27"/>
        <v>6.2095216394096147</v>
      </c>
      <c r="AB76" s="46"/>
      <c r="AC76" s="46"/>
      <c r="AD76" s="46"/>
      <c r="AE76" s="46"/>
    </row>
    <row r="77" spans="1:31">
      <c r="A77" s="48" t="s">
        <v>209</v>
      </c>
      <c r="B77" s="48" t="s">
        <v>182</v>
      </c>
      <c r="C77" s="48">
        <v>99.72</v>
      </c>
      <c r="D77" s="48"/>
      <c r="E77" s="48">
        <v>16732.509999999998</v>
      </c>
      <c r="F77" s="48">
        <v>16729.689999999999</v>
      </c>
      <c r="G77" s="48">
        <f t="shared" si="24"/>
        <v>16732.509999999998</v>
      </c>
      <c r="I77" s="48">
        <v>0</v>
      </c>
      <c r="J77" s="51"/>
      <c r="K77" s="53"/>
      <c r="M77">
        <f t="shared" si="30"/>
        <v>99.72</v>
      </c>
      <c r="N77">
        <f t="shared" si="28"/>
        <v>16729.689999999999</v>
      </c>
      <c r="O77" s="51">
        <f t="shared" si="29"/>
        <v>16776.664661050942</v>
      </c>
      <c r="P77">
        <v>0</v>
      </c>
      <c r="S77">
        <v>85.43</v>
      </c>
      <c r="T77">
        <v>0.59801000000000004</v>
      </c>
      <c r="U77">
        <v>7.3837149000000002</v>
      </c>
      <c r="V77">
        <f t="shared" si="25"/>
        <v>85.43</v>
      </c>
      <c r="W77" s="52">
        <f t="shared" si="26"/>
        <v>0.7</v>
      </c>
      <c r="X77">
        <f t="shared" si="27"/>
        <v>8.6429999999999989</v>
      </c>
      <c r="AB77" s="46">
        <f>100*(X79-X78)/X77</f>
        <v>24.810412284164101</v>
      </c>
      <c r="AC77" s="46">
        <f>100*(((K78-K79)*0.027)/C78)</f>
        <v>0</v>
      </c>
      <c r="AD77" s="46">
        <f>(1000*(((K78-K79)*0.027)/55.85))/(C78/1000)</f>
        <v>0</v>
      </c>
      <c r="AE77" s="46">
        <f>1000000*(X79-X78)/55.85/100</f>
        <v>383.95057004839805</v>
      </c>
    </row>
    <row r="78" spans="1:31">
      <c r="A78" s="48"/>
      <c r="B78" s="48" t="s">
        <v>183</v>
      </c>
      <c r="C78" s="48">
        <v>100.04</v>
      </c>
      <c r="D78" s="48">
        <v>13785</v>
      </c>
      <c r="E78" s="48">
        <v>13846.24</v>
      </c>
      <c r="F78" s="48">
        <v>13843.46</v>
      </c>
      <c r="G78" s="48">
        <f t="shared" si="24"/>
        <v>13846.24</v>
      </c>
      <c r="I78" s="48">
        <v>0</v>
      </c>
      <c r="J78" s="51"/>
      <c r="K78" s="53"/>
      <c r="L78">
        <f>(1000*((K78-K79)/55.85)*0.027)/(C78/1000)</f>
        <v>0</v>
      </c>
      <c r="M78">
        <f t="shared" si="30"/>
        <v>100.04</v>
      </c>
      <c r="N78">
        <f t="shared" si="28"/>
        <v>58.459999999999127</v>
      </c>
      <c r="O78" s="51">
        <f t="shared" si="29"/>
        <v>58.436625349859177</v>
      </c>
      <c r="P78">
        <f>(N78-M78)/N78</f>
        <v>-0.71125555935685081</v>
      </c>
      <c r="S78">
        <v>57.75</v>
      </c>
      <c r="T78">
        <v>0.33033000000000001</v>
      </c>
      <c r="U78">
        <v>3.7069725</v>
      </c>
      <c r="V78">
        <f t="shared" si="25"/>
        <v>98.825008552858137</v>
      </c>
      <c r="W78" s="52">
        <f t="shared" si="26"/>
        <v>0.3342574970011945</v>
      </c>
      <c r="X78">
        <f t="shared" si="27"/>
        <v>3.7510469812074607</v>
      </c>
      <c r="AB78" s="46"/>
      <c r="AC78" s="46"/>
      <c r="AD78" s="46"/>
      <c r="AE78" s="46"/>
    </row>
    <row r="79" spans="1:31">
      <c r="A79" s="48"/>
      <c r="B79" s="48" t="s">
        <v>184</v>
      </c>
      <c r="C79" s="48">
        <v>99.68</v>
      </c>
      <c r="D79" s="48">
        <v>16133.85</v>
      </c>
      <c r="E79" s="48">
        <v>16225.73</v>
      </c>
      <c r="F79" s="48">
        <v>16225.93</v>
      </c>
      <c r="G79" s="48">
        <f t="shared" si="24"/>
        <v>16225.73</v>
      </c>
      <c r="I79" s="48">
        <v>0</v>
      </c>
      <c r="J79" s="51"/>
      <c r="K79" s="53"/>
      <c r="M79">
        <f t="shared" si="30"/>
        <v>99.68</v>
      </c>
      <c r="N79">
        <f t="shared" si="28"/>
        <v>92.079999999999927</v>
      </c>
      <c r="O79" s="51">
        <f t="shared" si="29"/>
        <v>92.37560192616364</v>
      </c>
      <c r="P79">
        <f>(N79-M79)/N79</f>
        <v>-8.2536924413554355E-2</v>
      </c>
      <c r="S79">
        <v>98.09</v>
      </c>
      <c r="T79">
        <v>0.53655229999999998</v>
      </c>
      <c r="U79">
        <v>6.2601038000000004</v>
      </c>
      <c r="V79">
        <f t="shared" si="25"/>
        <v>106.18604691572556</v>
      </c>
      <c r="W79" s="52">
        <f t="shared" si="26"/>
        <v>0.50529454253611505</v>
      </c>
      <c r="X79">
        <f t="shared" si="27"/>
        <v>5.8954109149277638</v>
      </c>
      <c r="AB79" s="46"/>
      <c r="AC79" s="46"/>
      <c r="AD79" s="46"/>
      <c r="AE79" s="46"/>
    </row>
    <row r="80" spans="1:31">
      <c r="A80" s="48" t="s">
        <v>210</v>
      </c>
      <c r="B80" s="48" t="s">
        <v>182</v>
      </c>
      <c r="C80" s="48">
        <v>99.55</v>
      </c>
      <c r="D80" s="48"/>
      <c r="E80" s="48">
        <v>14025.68</v>
      </c>
      <c r="F80" s="48">
        <v>14022.57</v>
      </c>
      <c r="G80" s="48">
        <f t="shared" si="24"/>
        <v>14025.68</v>
      </c>
      <c r="I80" s="48">
        <v>0</v>
      </c>
      <c r="J80" s="51"/>
      <c r="K80" s="53"/>
      <c r="M80">
        <f t="shared" si="30"/>
        <v>99.55</v>
      </c>
      <c r="N80">
        <f t="shared" si="28"/>
        <v>14022.57</v>
      </c>
      <c r="O80" s="51">
        <f t="shared" si="29"/>
        <v>14085.956805625314</v>
      </c>
      <c r="P80">
        <v>0</v>
      </c>
      <c r="S80">
        <v>99.1</v>
      </c>
      <c r="T80">
        <v>0.75514199999999998</v>
      </c>
      <c r="U80">
        <v>7.728809</v>
      </c>
      <c r="V80">
        <f t="shared" si="25"/>
        <v>99.1</v>
      </c>
      <c r="W80" s="52">
        <f t="shared" si="26"/>
        <v>0.76200000000000012</v>
      </c>
      <c r="X80">
        <f t="shared" si="27"/>
        <v>7.7990000000000004</v>
      </c>
      <c r="AB80" s="46">
        <f>100*(X82-X81)/X80</f>
        <v>38.214871746467381</v>
      </c>
      <c r="AC80" s="46">
        <f>100*(((K81-K82)*0.027)/C81)</f>
        <v>0</v>
      </c>
      <c r="AD80" s="46">
        <f>(1000*(((K81-K82)*0.027)/55.85))/(C81/1000)</f>
        <v>0</v>
      </c>
      <c r="AE80" s="46">
        <f>1000000*(X82-X81)/55.85/100</f>
        <v>533.63972202452851</v>
      </c>
    </row>
    <row r="81" spans="1:31">
      <c r="A81" s="48"/>
      <c r="B81" s="48" t="s">
        <v>183</v>
      </c>
      <c r="C81" s="48">
        <v>100.63</v>
      </c>
      <c r="D81" s="48">
        <v>15633.2</v>
      </c>
      <c r="E81" s="48">
        <v>15676.37</v>
      </c>
      <c r="F81" s="48">
        <v>15675.15</v>
      </c>
      <c r="G81" s="48">
        <f t="shared" si="24"/>
        <v>15676.37</v>
      </c>
      <c r="I81" s="48">
        <v>0</v>
      </c>
      <c r="J81" s="51"/>
      <c r="K81" s="53"/>
      <c r="L81">
        <f>(1000*((K81-K82)/55.85)*0.027)/(C81/1000)</f>
        <v>0</v>
      </c>
      <c r="M81">
        <f t="shared" si="30"/>
        <v>100.63</v>
      </c>
      <c r="N81">
        <f t="shared" si="28"/>
        <v>41.949999999998909</v>
      </c>
      <c r="O81" s="51">
        <f t="shared" si="29"/>
        <v>41.687369571697218</v>
      </c>
      <c r="P81">
        <f>(N81-M81)/N81</f>
        <v>-1.3988081048868322</v>
      </c>
      <c r="S81">
        <v>51.9</v>
      </c>
      <c r="T81">
        <v>0.336312</v>
      </c>
      <c r="U81">
        <v>2.9006910000000001</v>
      </c>
      <c r="V81">
        <f t="shared" si="25"/>
        <v>124.49814064362658</v>
      </c>
      <c r="W81" s="52">
        <f t="shared" si="26"/>
        <v>0.27013415482459802</v>
      </c>
      <c r="X81">
        <f t="shared" si="27"/>
        <v>2.3299070853621577</v>
      </c>
      <c r="AB81" s="46"/>
      <c r="AC81" s="46"/>
      <c r="AD81" s="46"/>
      <c r="AE81" s="46"/>
    </row>
    <row r="82" spans="1:31">
      <c r="A82" s="48"/>
      <c r="B82" s="48" t="s">
        <v>184</v>
      </c>
      <c r="C82" s="48">
        <v>100.55</v>
      </c>
      <c r="D82" s="48">
        <v>15939.52</v>
      </c>
      <c r="E82" s="48">
        <v>16023.46</v>
      </c>
      <c r="F82" s="48">
        <v>16022.47</v>
      </c>
      <c r="G82" s="48">
        <f t="shared" si="24"/>
        <v>16023.46</v>
      </c>
      <c r="I82" s="48">
        <v>0</v>
      </c>
      <c r="J82" s="51"/>
      <c r="K82" s="53"/>
      <c r="M82">
        <f t="shared" si="30"/>
        <v>100.55</v>
      </c>
      <c r="N82">
        <f t="shared" si="28"/>
        <v>82.949999999998909</v>
      </c>
      <c r="O82" s="51">
        <f t="shared" si="29"/>
        <v>82.496270512181908</v>
      </c>
      <c r="P82">
        <f>(N82-M82)/N82</f>
        <v>-0.21217600964437999</v>
      </c>
      <c r="S82">
        <v>96.59</v>
      </c>
      <c r="T82">
        <v>0.59692619999999996</v>
      </c>
      <c r="U82">
        <v>6.2174982999999999</v>
      </c>
      <c r="V82">
        <f t="shared" si="25"/>
        <v>117.08408077155067</v>
      </c>
      <c r="W82" s="52">
        <f t="shared" si="26"/>
        <v>0.50982695176528414</v>
      </c>
      <c r="X82">
        <f t="shared" si="27"/>
        <v>5.3102849328691493</v>
      </c>
      <c r="AB82" s="46"/>
      <c r="AC82" s="46"/>
      <c r="AD82" s="46"/>
      <c r="AE82" s="46"/>
    </row>
    <row r="83" spans="1:31">
      <c r="A83" s="48" t="s">
        <v>211</v>
      </c>
      <c r="B83" s="48" t="s">
        <v>182</v>
      </c>
      <c r="C83" s="48">
        <v>100.6</v>
      </c>
      <c r="D83" s="48"/>
      <c r="E83" s="48">
        <v>16286.29</v>
      </c>
      <c r="F83" s="48">
        <v>16283.32</v>
      </c>
      <c r="G83" s="48">
        <f t="shared" si="24"/>
        <v>16286.29</v>
      </c>
      <c r="I83" s="48">
        <v>0</v>
      </c>
      <c r="J83" s="51"/>
      <c r="K83" s="53"/>
      <c r="M83">
        <f t="shared" si="30"/>
        <v>100.6</v>
      </c>
      <c r="N83">
        <f t="shared" si="28"/>
        <v>16283.32</v>
      </c>
      <c r="O83" s="51">
        <f t="shared" si="29"/>
        <v>16186.202783300199</v>
      </c>
      <c r="P83">
        <v>0</v>
      </c>
      <c r="S83">
        <v>97.87</v>
      </c>
      <c r="T83">
        <v>0.96891300000000002</v>
      </c>
      <c r="U83">
        <v>8.9130208999999994</v>
      </c>
      <c r="V83">
        <f t="shared" si="25"/>
        <v>97.87</v>
      </c>
      <c r="W83" s="52">
        <f t="shared" si="26"/>
        <v>0.99</v>
      </c>
      <c r="X83">
        <f t="shared" si="27"/>
        <v>9.1069999999999993</v>
      </c>
      <c r="AB83" s="46">
        <f>100*(X85-X84)/X83</f>
        <v>26.118575820796426</v>
      </c>
      <c r="AC83" s="46">
        <f>100*(((K84-K85)*0.027)/C84)</f>
        <v>0</v>
      </c>
      <c r="AD83" s="46">
        <f>(1000*(((K84-K85)*0.027)/55.85))/(C84/1000)</f>
        <v>0</v>
      </c>
      <c r="AE83" s="46">
        <f>1000000*(X85-X84)/55.85/100</f>
        <v>425.89412712621851</v>
      </c>
    </row>
    <row r="84" spans="1:31">
      <c r="A84" s="48"/>
      <c r="B84" s="48" t="s">
        <v>183</v>
      </c>
      <c r="C84" s="48">
        <v>99</v>
      </c>
      <c r="D84" s="48">
        <v>16219.8</v>
      </c>
      <c r="E84" s="48">
        <v>16285.3</v>
      </c>
      <c r="F84" s="48">
        <v>16285.59</v>
      </c>
      <c r="G84" s="48">
        <f t="shared" si="24"/>
        <v>16285.3</v>
      </c>
      <c r="I84" s="48">
        <v>0</v>
      </c>
      <c r="J84" s="51"/>
      <c r="K84" s="53"/>
      <c r="L84">
        <f>(1000*((K84-K85)/55.85)*0.027)/(C84/1000)</f>
        <v>0</v>
      </c>
      <c r="M84">
        <f t="shared" si="30"/>
        <v>99</v>
      </c>
      <c r="N84">
        <f t="shared" si="28"/>
        <v>65.790000000000873</v>
      </c>
      <c r="O84" s="51">
        <f t="shared" si="29"/>
        <v>66.454545454546334</v>
      </c>
      <c r="P84">
        <f>(N84-M84)/N84</f>
        <v>-0.50478796169628648</v>
      </c>
      <c r="S84">
        <v>61.14</v>
      </c>
      <c r="T84">
        <v>0.56126520000000002</v>
      </c>
      <c r="U84">
        <v>4.3984116000000002</v>
      </c>
      <c r="V84">
        <f t="shared" si="25"/>
        <v>92.002735978110962</v>
      </c>
      <c r="W84" s="52">
        <f t="shared" si="26"/>
        <v>0.6100527272727353</v>
      </c>
      <c r="X84">
        <f t="shared" si="27"/>
        <v>4.7807400000000628</v>
      </c>
      <c r="AB84" s="46"/>
      <c r="AC84" s="46"/>
      <c r="AD84" s="46"/>
      <c r="AE84" s="46"/>
    </row>
    <row r="85" spans="1:31">
      <c r="A85" s="48"/>
      <c r="B85" s="48" t="s">
        <v>184</v>
      </c>
      <c r="C85" s="56">
        <v>100</v>
      </c>
      <c r="D85" s="48">
        <v>13739.6</v>
      </c>
      <c r="E85" s="48">
        <v>13832.43</v>
      </c>
      <c r="F85" s="48">
        <v>13830.93</v>
      </c>
      <c r="G85" s="48">
        <f t="shared" si="24"/>
        <v>13832.43</v>
      </c>
      <c r="I85" s="48">
        <v>0</v>
      </c>
      <c r="J85" s="51"/>
      <c r="K85" s="53"/>
      <c r="M85">
        <f t="shared" si="30"/>
        <v>100</v>
      </c>
      <c r="N85">
        <f t="shared" si="28"/>
        <v>91.329999999999927</v>
      </c>
      <c r="O85" s="51">
        <f t="shared" si="29"/>
        <v>91.329999999999927</v>
      </c>
      <c r="P85">
        <f>(N85-M85)/N85</f>
        <v>-9.4930471915034273E-2</v>
      </c>
      <c r="S85">
        <v>91.68</v>
      </c>
      <c r="T85">
        <v>0.82328639999999997</v>
      </c>
      <c r="U85">
        <v>7.1867951999999997</v>
      </c>
      <c r="V85">
        <f t="shared" si="25"/>
        <v>100.38322566517036</v>
      </c>
      <c r="W85" s="52">
        <f t="shared" si="26"/>
        <v>0.82014339999999919</v>
      </c>
      <c r="X85">
        <f t="shared" si="27"/>
        <v>7.1593586999999932</v>
      </c>
      <c r="AB85" s="46"/>
      <c r="AC85" s="46"/>
      <c r="AD85" s="46"/>
      <c r="AE85" s="46"/>
    </row>
    <row r="86" spans="1:31">
      <c r="A86" s="48" t="s">
        <v>212</v>
      </c>
      <c r="B86" s="48" t="s">
        <v>182</v>
      </c>
      <c r="C86" s="48">
        <v>100.9</v>
      </c>
      <c r="D86" s="48"/>
      <c r="E86" s="48">
        <v>16338.22</v>
      </c>
      <c r="F86" s="48">
        <v>16334.84</v>
      </c>
      <c r="G86" s="48">
        <f t="shared" si="24"/>
        <v>16338.22</v>
      </c>
      <c r="I86" s="48">
        <v>0</v>
      </c>
      <c r="J86" s="51"/>
      <c r="K86" s="53"/>
      <c r="M86">
        <f t="shared" si="30"/>
        <v>100.9</v>
      </c>
      <c r="N86">
        <f t="shared" si="28"/>
        <v>16334.84</v>
      </c>
      <c r="O86" s="51">
        <f t="shared" si="29"/>
        <v>16189.137760158572</v>
      </c>
      <c r="P86">
        <v>0</v>
      </c>
      <c r="S86">
        <v>96.06</v>
      </c>
      <c r="T86">
        <v>0.93850619999999996</v>
      </c>
      <c r="U86">
        <v>8.4609647999999993</v>
      </c>
      <c r="V86">
        <f t="shared" si="25"/>
        <v>96.06</v>
      </c>
      <c r="W86" s="52">
        <f t="shared" si="26"/>
        <v>0.97699999999999987</v>
      </c>
      <c r="X86">
        <f t="shared" si="27"/>
        <v>8.8079999999999998</v>
      </c>
      <c r="AB86" s="46">
        <f>100*(X88-X87)/X86</f>
        <v>36.587026575130473</v>
      </c>
      <c r="AC86" s="46">
        <f>100*(((K87-K88)*0.027)/C87)</f>
        <v>0</v>
      </c>
      <c r="AD86" s="46">
        <f>(1000*(((K87-K88)*0.027)/55.85))/(C87/1000)</f>
        <v>0</v>
      </c>
      <c r="AE86" s="46">
        <f>1000000*(X88-X87)/55.85/100</f>
        <v>577.00721588853935</v>
      </c>
    </row>
    <row r="87" spans="1:31">
      <c r="A87" s="48"/>
      <c r="B87" s="48" t="s">
        <v>183</v>
      </c>
      <c r="C87" s="48">
        <v>99.4</v>
      </c>
      <c r="D87" s="48">
        <v>16380.5</v>
      </c>
      <c r="E87" s="48">
        <v>16402.22</v>
      </c>
      <c r="F87" s="48">
        <v>16400.830000000002</v>
      </c>
      <c r="G87" s="48">
        <f t="shared" si="24"/>
        <v>16402.22</v>
      </c>
      <c r="I87" s="48">
        <v>0</v>
      </c>
      <c r="J87" s="51"/>
      <c r="K87" s="53"/>
      <c r="L87">
        <f>(1000*((K87-K88)/55.85)*0.027)/(C87/1000)</f>
        <v>0</v>
      </c>
      <c r="M87">
        <f t="shared" si="30"/>
        <v>99.4</v>
      </c>
      <c r="N87">
        <f t="shared" si="28"/>
        <v>20.330000000001746</v>
      </c>
      <c r="O87" s="51">
        <f t="shared" si="29"/>
        <v>20.452716297788477</v>
      </c>
      <c r="P87">
        <f>(N87-M87)/N87</f>
        <v>-3.8893261190354877</v>
      </c>
      <c r="S87">
        <v>60.65</v>
      </c>
      <c r="T87">
        <v>0.4700375</v>
      </c>
      <c r="U87">
        <v>4.0435354999999999</v>
      </c>
      <c r="V87">
        <f t="shared" si="25"/>
        <v>296.5376291195023</v>
      </c>
      <c r="W87" s="52">
        <f t="shared" si="26"/>
        <v>0.15850855130786071</v>
      </c>
      <c r="X87">
        <f t="shared" si="27"/>
        <v>1.3635825955735579</v>
      </c>
      <c r="AB87" s="46"/>
      <c r="AC87" s="46"/>
      <c r="AD87" s="46"/>
      <c r="AE87" s="46"/>
    </row>
    <row r="88" spans="1:31">
      <c r="A88" s="48"/>
      <c r="B88" s="48" t="s">
        <v>184</v>
      </c>
      <c r="C88" s="48">
        <v>100.3</v>
      </c>
      <c r="D88" s="48">
        <v>13763.7</v>
      </c>
      <c r="E88" s="48">
        <v>13826.04</v>
      </c>
      <c r="F88" s="48">
        <v>13823.94</v>
      </c>
      <c r="G88" s="48">
        <f t="shared" si="24"/>
        <v>13826.04</v>
      </c>
      <c r="I88" s="48">
        <v>0</v>
      </c>
      <c r="J88" s="51"/>
      <c r="K88" s="53"/>
      <c r="M88">
        <f t="shared" si="30"/>
        <v>100.3</v>
      </c>
      <c r="N88">
        <f t="shared" si="28"/>
        <v>60.239999999999782</v>
      </c>
      <c r="O88" s="51">
        <f t="shared" si="29"/>
        <v>60.059820538384628</v>
      </c>
      <c r="P88">
        <f>(N88-M88)/N88</f>
        <v>-0.66500664010624766</v>
      </c>
      <c r="S88">
        <v>93.76</v>
      </c>
      <c r="T88">
        <v>0.76414400000000005</v>
      </c>
      <c r="U88">
        <v>7.1595136000000004</v>
      </c>
      <c r="V88">
        <f t="shared" si="25"/>
        <v>156.11102257636179</v>
      </c>
      <c r="W88" s="52">
        <f t="shared" si="26"/>
        <v>0.48948753738783474</v>
      </c>
      <c r="X88">
        <f t="shared" si="27"/>
        <v>4.5861678963110499</v>
      </c>
      <c r="AB88" s="46"/>
      <c r="AC88" s="46"/>
      <c r="AD88" s="46"/>
      <c r="AE88" s="46"/>
    </row>
    <row r="89" spans="1:31">
      <c r="A89" s="48" t="s">
        <v>213</v>
      </c>
      <c r="B89" s="48" t="s">
        <v>182</v>
      </c>
      <c r="C89" s="48">
        <v>99.1</v>
      </c>
      <c r="D89" s="48"/>
      <c r="E89" s="48">
        <v>13881.45</v>
      </c>
      <c r="F89" s="48">
        <v>13884.52</v>
      </c>
      <c r="G89" s="48">
        <f t="shared" si="24"/>
        <v>13881.45</v>
      </c>
      <c r="I89" s="48">
        <v>0</v>
      </c>
      <c r="J89" s="51"/>
      <c r="K89" s="53"/>
      <c r="M89">
        <f t="shared" si="30"/>
        <v>99.1</v>
      </c>
      <c r="N89">
        <f t="shared" si="28"/>
        <v>13884.52</v>
      </c>
      <c r="O89" s="51">
        <f t="shared" si="29"/>
        <v>14010.615539858729</v>
      </c>
      <c r="P89">
        <v>0</v>
      </c>
      <c r="S89">
        <v>84.41</v>
      </c>
      <c r="T89">
        <v>0.99941440000000004</v>
      </c>
      <c r="U89">
        <v>8.2747122999999991</v>
      </c>
      <c r="V89">
        <f t="shared" si="25"/>
        <v>84.41</v>
      </c>
      <c r="W89" s="52">
        <f t="shared" si="26"/>
        <v>1.1839999999999999</v>
      </c>
      <c r="X89">
        <f t="shared" si="27"/>
        <v>9.802999999999999</v>
      </c>
      <c r="AB89" s="46">
        <f>100*(X91-X90)/X89</f>
        <v>28.160692812586017</v>
      </c>
      <c r="AC89" s="46">
        <f>100*(((K90-K91)*0.027)/C90)</f>
        <v>0</v>
      </c>
      <c r="AD89" s="46">
        <f>(1000*(((K90-K91)*0.027)/55.85))/(C90/1000)</f>
        <v>0</v>
      </c>
      <c r="AE89" s="46">
        <f>1000000*(X91-X90)/55.85/100</f>
        <v>494.28696802467442</v>
      </c>
    </row>
    <row r="90" spans="1:31">
      <c r="A90" s="48"/>
      <c r="B90" s="48" t="s">
        <v>183</v>
      </c>
      <c r="C90" s="56">
        <v>100</v>
      </c>
      <c r="D90" s="48">
        <v>16471.32</v>
      </c>
      <c r="E90" s="48">
        <v>16541.830000000002</v>
      </c>
      <c r="F90" s="48">
        <v>16541.45</v>
      </c>
      <c r="G90" s="48">
        <f t="shared" si="24"/>
        <v>16541.830000000002</v>
      </c>
      <c r="I90" s="48">
        <v>0</v>
      </c>
      <c r="J90" s="51"/>
      <c r="K90" s="53"/>
      <c r="L90">
        <f>(1000*((K90-K91)/55.85)*0.027)/(C90/1000)</f>
        <v>0</v>
      </c>
      <c r="M90">
        <f t="shared" si="30"/>
        <v>100</v>
      </c>
      <c r="N90">
        <f t="shared" si="28"/>
        <v>70.130000000001019</v>
      </c>
      <c r="O90" s="51">
        <f t="shared" si="29"/>
        <v>70.130000000001019</v>
      </c>
      <c r="P90">
        <f>(N90-M90)/N90</f>
        <v>-0.42592328532722867</v>
      </c>
      <c r="S90">
        <v>61.74</v>
      </c>
      <c r="T90">
        <v>0.54207720000000004</v>
      </c>
      <c r="U90">
        <v>4.1242320000000001</v>
      </c>
      <c r="V90">
        <f t="shared" si="25"/>
        <v>88.036503636103106</v>
      </c>
      <c r="W90" s="52">
        <f t="shared" si="26"/>
        <v>0.61574140000000888</v>
      </c>
      <c r="X90">
        <f t="shared" si="27"/>
        <v>4.6846840000000673</v>
      </c>
      <c r="AB90" s="46"/>
      <c r="AC90" s="46"/>
      <c r="AD90" s="46"/>
      <c r="AE90" s="46"/>
    </row>
    <row r="91" spans="1:31">
      <c r="A91" s="48"/>
      <c r="B91" s="48" t="s">
        <v>184</v>
      </c>
      <c r="C91" s="48">
        <v>100.5</v>
      </c>
      <c r="D91" s="48">
        <v>16254.09</v>
      </c>
      <c r="E91" s="48">
        <v>16344.99</v>
      </c>
      <c r="F91" s="48">
        <v>16344.82</v>
      </c>
      <c r="G91" s="48">
        <f t="shared" si="24"/>
        <v>16344.99</v>
      </c>
      <c r="I91" s="48">
        <v>0</v>
      </c>
      <c r="J91" s="51"/>
      <c r="K91" s="53"/>
      <c r="M91">
        <f t="shared" si="30"/>
        <v>100.5</v>
      </c>
      <c r="N91">
        <f t="shared" si="28"/>
        <v>90.729999999999563</v>
      </c>
      <c r="O91" s="51">
        <f t="shared" si="29"/>
        <v>90.278606965173694</v>
      </c>
      <c r="P91">
        <f>(N91-M91)/N91</f>
        <v>-0.10768213380359841</v>
      </c>
      <c r="S91">
        <v>91.1</v>
      </c>
      <c r="T91">
        <v>0.896424</v>
      </c>
      <c r="U91">
        <v>7.5130169999999996</v>
      </c>
      <c r="V91">
        <f t="shared" si="25"/>
        <v>100.90984238950782</v>
      </c>
      <c r="W91" s="52">
        <f>100*T91/V91</f>
        <v>0.8883414925373091</v>
      </c>
      <c r="X91">
        <f t="shared" si="27"/>
        <v>7.4452767164178741</v>
      </c>
      <c r="AB91" s="46"/>
      <c r="AC91" s="46"/>
      <c r="AD91" s="46"/>
      <c r="AE91" s="46"/>
    </row>
    <row r="92" spans="1:31">
      <c r="A92" t="s">
        <v>214</v>
      </c>
      <c r="B92" t="s">
        <v>230</v>
      </c>
      <c r="C92">
        <v>100.03</v>
      </c>
      <c r="D92">
        <v>16038.69</v>
      </c>
      <c r="E92" s="55"/>
      <c r="F92" s="56"/>
      <c r="I92" s="48">
        <v>2</v>
      </c>
      <c r="M92">
        <f t="shared" si="30"/>
        <v>100.03</v>
      </c>
      <c r="N92">
        <f>S92</f>
        <v>95.58</v>
      </c>
      <c r="O92" s="51">
        <f>100*N92/C92</f>
        <v>95.55133459962012</v>
      </c>
      <c r="P92">
        <v>0</v>
      </c>
      <c r="S92">
        <v>95.58</v>
      </c>
      <c r="T92">
        <v>0.38040839999999998</v>
      </c>
      <c r="U92">
        <v>3.804084</v>
      </c>
      <c r="V92">
        <f t="shared" ref="V92:V139" si="31">(S92-(S92*P92))</f>
        <v>95.58</v>
      </c>
      <c r="W92" s="52">
        <f t="shared" ref="W92:W139" si="32">100*T92/V92</f>
        <v>0.39799999999999996</v>
      </c>
      <c r="X92">
        <f t="shared" ref="X92:X139" si="33">100*U92/V92</f>
        <v>3.9800000000000004</v>
      </c>
      <c r="AB92" s="46">
        <f>100*(X94-X93)/X92</f>
        <v>36.635894819661878</v>
      </c>
      <c r="AC92" s="46">
        <f>100*(((K93-K94)*0.027)/C93)</f>
        <v>0</v>
      </c>
      <c r="AD92" s="46">
        <f>(1000*(((K93-K94)*0.027)/55.85))/(C93/1000)</f>
        <v>0</v>
      </c>
      <c r="AE92" s="46">
        <f>1000000*(X94-X93)/55.85/100</f>
        <v>261.07584849105513</v>
      </c>
    </row>
    <row r="93" spans="1:31">
      <c r="B93" t="s">
        <v>231</v>
      </c>
      <c r="C93">
        <v>99.66</v>
      </c>
      <c r="D93" s="56"/>
      <c r="E93" s="55"/>
      <c r="F93" s="56"/>
      <c r="I93" s="48">
        <v>2</v>
      </c>
      <c r="M93">
        <f t="shared" si="30"/>
        <v>99.66</v>
      </c>
      <c r="N93">
        <f t="shared" ref="N93:N128" si="34">S93</f>
        <v>77.08</v>
      </c>
      <c r="O93" s="51">
        <f t="shared" ref="O93:O128" si="35">100*N93/C93</f>
        <v>77.342966084687944</v>
      </c>
      <c r="P93">
        <f>(N93-M93)/N93</f>
        <v>-0.29294239750908146</v>
      </c>
      <c r="S93">
        <v>77.08</v>
      </c>
      <c r="T93">
        <v>0.1610972</v>
      </c>
      <c r="U93">
        <v>1.6811148</v>
      </c>
      <c r="V93">
        <f t="shared" si="31"/>
        <v>99.66</v>
      </c>
      <c r="W93" s="52">
        <f t="shared" si="32"/>
        <v>0.16164679911699778</v>
      </c>
      <c r="X93">
        <f t="shared" si="33"/>
        <v>1.686850090307044</v>
      </c>
    </row>
    <row r="94" spans="1:31">
      <c r="B94" t="s">
        <v>232</v>
      </c>
      <c r="C94">
        <v>100.01</v>
      </c>
      <c r="D94" s="56"/>
      <c r="E94" s="55"/>
      <c r="F94" s="56"/>
      <c r="I94" s="48">
        <v>2</v>
      </c>
      <c r="M94">
        <f t="shared" si="30"/>
        <v>100.01</v>
      </c>
      <c r="N94">
        <f t="shared" si="34"/>
        <v>96.54</v>
      </c>
      <c r="O94" s="51">
        <f t="shared" si="35"/>
        <v>96.530346965303465</v>
      </c>
      <c r="P94">
        <f>(N94-M94)/N94</f>
        <v>-3.5943650300393606E-2</v>
      </c>
      <c r="S94">
        <v>96.54</v>
      </c>
      <c r="T94">
        <v>0.34175159999999999</v>
      </c>
      <c r="U94">
        <v>3.1452732000000001</v>
      </c>
      <c r="V94">
        <f t="shared" si="31"/>
        <v>100.01</v>
      </c>
      <c r="W94" s="52">
        <f t="shared" si="32"/>
        <v>0.34171742825717427</v>
      </c>
      <c r="X94">
        <f t="shared" si="33"/>
        <v>3.144958704129587</v>
      </c>
    </row>
    <row r="95" spans="1:31">
      <c r="A95" t="s">
        <v>215</v>
      </c>
      <c r="B95" t="s">
        <v>230</v>
      </c>
      <c r="C95">
        <v>99.4</v>
      </c>
      <c r="D95">
        <v>16004.76</v>
      </c>
      <c r="E95" s="55"/>
      <c r="F95" s="56"/>
      <c r="I95" s="48">
        <v>2</v>
      </c>
      <c r="M95">
        <f t="shared" si="30"/>
        <v>99.4</v>
      </c>
      <c r="N95">
        <f t="shared" si="34"/>
        <v>96.13</v>
      </c>
      <c r="O95" s="51">
        <f t="shared" si="35"/>
        <v>96.710261569416488</v>
      </c>
      <c r="P95">
        <v>0</v>
      </c>
      <c r="S95">
        <v>96.13</v>
      </c>
      <c r="T95">
        <v>0.38740390000000002</v>
      </c>
      <c r="U95">
        <v>3.8826906999999999</v>
      </c>
      <c r="V95">
        <f t="shared" si="31"/>
        <v>96.13</v>
      </c>
      <c r="W95" s="52">
        <f t="shared" si="32"/>
        <v>0.40300000000000008</v>
      </c>
      <c r="X95">
        <f t="shared" si="33"/>
        <v>4.0390000000000006</v>
      </c>
      <c r="AB95" s="46">
        <f>100*(X97-X96)/X95</f>
        <v>33.721444514796907</v>
      </c>
      <c r="AC95" s="46">
        <f>100*(((K96-K97)*0.027)/C96)</f>
        <v>0</v>
      </c>
      <c r="AD95" s="46">
        <f>(1000*(((K96-K97)*0.027)/55.85))/(C96/1000)</f>
        <v>0</v>
      </c>
      <c r="AE95" s="46">
        <f>1000000*(X97-X96)/55.85/100</f>
        <v>243.8691394722735</v>
      </c>
    </row>
    <row r="96" spans="1:31">
      <c r="B96" t="s">
        <v>231</v>
      </c>
      <c r="C96">
        <v>100.02</v>
      </c>
      <c r="D96" s="56"/>
      <c r="E96" s="55"/>
      <c r="F96" s="56"/>
      <c r="I96" s="48">
        <v>2</v>
      </c>
      <c r="M96">
        <f t="shared" si="30"/>
        <v>100.02</v>
      </c>
      <c r="N96">
        <f t="shared" si="34"/>
        <v>77.099999999999994</v>
      </c>
      <c r="O96" s="51">
        <f t="shared" si="35"/>
        <v>77.084583083383322</v>
      </c>
      <c r="P96">
        <f>(N96-M96)/N96</f>
        <v>-0.29727626459143974</v>
      </c>
      <c r="S96">
        <v>77.099999999999994</v>
      </c>
      <c r="T96">
        <v>0.210483</v>
      </c>
      <c r="U96">
        <v>1.8380639999999999</v>
      </c>
      <c r="V96">
        <f t="shared" si="31"/>
        <v>100.02</v>
      </c>
      <c r="W96" s="52">
        <f t="shared" si="32"/>
        <v>0.21044091181763649</v>
      </c>
      <c r="X96">
        <f t="shared" si="33"/>
        <v>1.8376964607078585</v>
      </c>
    </row>
    <row r="97" spans="1:31">
      <c r="B97" t="s">
        <v>232</v>
      </c>
      <c r="C97">
        <v>99.56</v>
      </c>
      <c r="D97" s="56">
        <v>13488.8</v>
      </c>
      <c r="E97" s="55"/>
      <c r="F97" s="56"/>
      <c r="I97" s="48">
        <v>2</v>
      </c>
      <c r="M97">
        <f t="shared" si="30"/>
        <v>99.56</v>
      </c>
      <c r="N97">
        <f t="shared" si="34"/>
        <v>97.39</v>
      </c>
      <c r="O97" s="51">
        <f t="shared" si="35"/>
        <v>97.820409803133785</v>
      </c>
      <c r="P97">
        <f>(N97-M97)/N97</f>
        <v>-2.2281548413594841E-2</v>
      </c>
      <c r="S97">
        <v>97.39</v>
      </c>
      <c r="T97">
        <v>0.29314390000000001</v>
      </c>
      <c r="U97">
        <v>3.1856268999999999</v>
      </c>
      <c r="V97">
        <f t="shared" si="31"/>
        <v>99.56</v>
      </c>
      <c r="W97" s="52">
        <f t="shared" si="32"/>
        <v>0.29443943350743274</v>
      </c>
      <c r="X97">
        <f t="shared" si="33"/>
        <v>3.1997056046605059</v>
      </c>
    </row>
    <row r="98" spans="1:31">
      <c r="A98" t="s">
        <v>216</v>
      </c>
      <c r="B98" t="s">
        <v>230</v>
      </c>
      <c r="C98">
        <v>99.72</v>
      </c>
      <c r="D98">
        <v>16064.44</v>
      </c>
      <c r="E98" s="55"/>
      <c r="F98" s="56"/>
      <c r="I98" s="48">
        <v>1</v>
      </c>
      <c r="M98">
        <f t="shared" ref="M98:M128" si="36">C98</f>
        <v>99.72</v>
      </c>
      <c r="N98">
        <f t="shared" si="34"/>
        <v>95.84</v>
      </c>
      <c r="O98" s="51">
        <f t="shared" si="35"/>
        <v>96.109105495387084</v>
      </c>
      <c r="P98">
        <v>0</v>
      </c>
      <c r="S98">
        <v>95.84</v>
      </c>
      <c r="T98">
        <v>0.32777279999999998</v>
      </c>
      <c r="U98">
        <v>3.8307248</v>
      </c>
      <c r="V98">
        <f t="shared" si="31"/>
        <v>95.84</v>
      </c>
      <c r="W98" s="52">
        <f t="shared" si="32"/>
        <v>0.34199999999999997</v>
      </c>
      <c r="X98">
        <f t="shared" si="33"/>
        <v>3.9969999999999999</v>
      </c>
      <c r="AB98" s="46">
        <f>100*(X100-X99)/X98</f>
        <v>35.896263537336623</v>
      </c>
      <c r="AC98" s="46">
        <f>100*(((K99-K100)*0.027)/C99)</f>
        <v>0</v>
      </c>
      <c r="AD98" s="46">
        <f>(1000*(((K99-K100)*0.027)/55.85))/(C99/1000)</f>
        <v>0</v>
      </c>
      <c r="AE98" s="46">
        <f>1000000*(X100-X99)/55.85/100</f>
        <v>256.89769983658812</v>
      </c>
    </row>
    <row r="99" spans="1:31">
      <c r="B99" t="s">
        <v>231</v>
      </c>
      <c r="C99">
        <v>99.75</v>
      </c>
      <c r="D99">
        <v>14052.2</v>
      </c>
      <c r="E99">
        <v>14127.8</v>
      </c>
      <c r="F99" s="56"/>
      <c r="I99" s="48">
        <v>1</v>
      </c>
      <c r="M99">
        <f t="shared" si="36"/>
        <v>99.75</v>
      </c>
      <c r="N99">
        <f t="shared" si="34"/>
        <v>75.650000000000006</v>
      </c>
      <c r="O99" s="51">
        <f t="shared" si="35"/>
        <v>75.839598997493738</v>
      </c>
      <c r="P99">
        <f>(N99-M99)/N99</f>
        <v>-0.31857237276933237</v>
      </c>
      <c r="S99">
        <v>75.650000000000006</v>
      </c>
      <c r="T99">
        <v>0.15129999999999999</v>
      </c>
      <c r="U99">
        <v>1.5969715</v>
      </c>
      <c r="V99">
        <f t="shared" si="31"/>
        <v>99.75</v>
      </c>
      <c r="W99" s="52">
        <f t="shared" si="32"/>
        <v>0.15167919799498747</v>
      </c>
      <c r="X99">
        <f t="shared" si="33"/>
        <v>1.6009739348370926</v>
      </c>
    </row>
    <row r="100" spans="1:31">
      <c r="B100" t="s">
        <v>232</v>
      </c>
      <c r="C100">
        <v>99.52</v>
      </c>
      <c r="D100">
        <v>14049.4</v>
      </c>
      <c r="E100">
        <v>14145.6</v>
      </c>
      <c r="F100" s="56"/>
      <c r="I100" s="48">
        <v>1</v>
      </c>
      <c r="M100">
        <f t="shared" si="36"/>
        <v>99.52</v>
      </c>
      <c r="N100">
        <f t="shared" si="34"/>
        <v>96.4</v>
      </c>
      <c r="O100" s="51">
        <f t="shared" si="35"/>
        <v>96.864951768488751</v>
      </c>
      <c r="P100">
        <f>(N100-M100)/N100</f>
        <v>-3.2365145228215667E-2</v>
      </c>
      <c r="S100">
        <v>96.4</v>
      </c>
      <c r="T100">
        <v>0.32679599999999998</v>
      </c>
      <c r="U100">
        <v>3.0211760000000001</v>
      </c>
      <c r="V100">
        <f t="shared" si="31"/>
        <v>99.52</v>
      </c>
      <c r="W100" s="52">
        <f t="shared" si="32"/>
        <v>0.32837218649517685</v>
      </c>
      <c r="X100">
        <f t="shared" si="33"/>
        <v>3.0357475884244374</v>
      </c>
    </row>
    <row r="101" spans="1:31">
      <c r="A101" t="s">
        <v>217</v>
      </c>
      <c r="B101" t="s">
        <v>230</v>
      </c>
      <c r="C101">
        <v>99.3</v>
      </c>
      <c r="D101">
        <v>16001.32</v>
      </c>
      <c r="E101" s="55"/>
      <c r="F101" s="56">
        <v>14.1516</v>
      </c>
      <c r="I101" s="48">
        <v>1</v>
      </c>
      <c r="M101">
        <f t="shared" si="36"/>
        <v>99.3</v>
      </c>
      <c r="N101">
        <f t="shared" si="34"/>
        <v>95.35</v>
      </c>
      <c r="O101" s="51">
        <f t="shared" si="35"/>
        <v>96.022155085599195</v>
      </c>
      <c r="P101">
        <v>0</v>
      </c>
      <c r="S101">
        <v>95.35</v>
      </c>
      <c r="T101">
        <v>0.32323649999999998</v>
      </c>
      <c r="U101">
        <v>3.7815810000000001</v>
      </c>
      <c r="V101">
        <f t="shared" si="31"/>
        <v>95.35</v>
      </c>
      <c r="W101" s="52">
        <f t="shared" si="32"/>
        <v>0.33900000000000002</v>
      </c>
      <c r="X101">
        <f t="shared" si="33"/>
        <v>3.9660000000000002</v>
      </c>
      <c r="AB101" s="46">
        <f>100*(X103-X102)/X101</f>
        <v>38.372852030569511</v>
      </c>
      <c r="AC101" s="46">
        <f>100*(((K102-K103)*0.027)/C102)</f>
        <v>0</v>
      </c>
      <c r="AD101" s="46">
        <f>(1000*(((K102-K103)*0.027)/55.85))/(C102/1000)</f>
        <v>0</v>
      </c>
      <c r="AE101" s="46">
        <f>1000000*(X103-X102)/55.85/100</f>
        <v>272.49190895835039</v>
      </c>
    </row>
    <row r="102" spans="1:31">
      <c r="B102" t="s">
        <v>231</v>
      </c>
      <c r="C102">
        <v>99.94</v>
      </c>
      <c r="D102">
        <v>14101.9</v>
      </c>
      <c r="E102">
        <v>14177.4</v>
      </c>
      <c r="F102" s="56">
        <v>14.1797</v>
      </c>
      <c r="I102" s="48">
        <v>1</v>
      </c>
      <c r="M102">
        <f t="shared" si="36"/>
        <v>99.94</v>
      </c>
      <c r="N102">
        <f t="shared" si="34"/>
        <v>75.099999999999994</v>
      </c>
      <c r="O102" s="51">
        <f t="shared" si="35"/>
        <v>75.145087052231332</v>
      </c>
      <c r="P102">
        <f>(N102-M102)/N102</f>
        <v>-0.33075898801597875</v>
      </c>
      <c r="S102">
        <v>75.099999999999994</v>
      </c>
      <c r="T102">
        <v>0.15996299999999999</v>
      </c>
      <c r="U102">
        <v>1.5966260000000001</v>
      </c>
      <c r="V102">
        <f t="shared" si="31"/>
        <v>99.94</v>
      </c>
      <c r="W102" s="52">
        <f t="shared" si="32"/>
        <v>0.16005903542125274</v>
      </c>
      <c r="X102">
        <f t="shared" si="33"/>
        <v>1.5975845507304383</v>
      </c>
    </row>
    <row r="103" spans="1:31">
      <c r="B103" t="s">
        <v>232</v>
      </c>
      <c r="C103">
        <v>99.61</v>
      </c>
      <c r="D103">
        <v>14118.5</v>
      </c>
      <c r="E103">
        <v>14210.6</v>
      </c>
      <c r="F103" s="56"/>
      <c r="I103" s="48">
        <v>1</v>
      </c>
      <c r="M103">
        <f t="shared" si="36"/>
        <v>99.61</v>
      </c>
      <c r="N103">
        <f t="shared" si="34"/>
        <v>97.56</v>
      </c>
      <c r="O103" s="51">
        <f t="shared" si="35"/>
        <v>97.94197369741994</v>
      </c>
      <c r="P103">
        <f>(N103-M103)/N103</f>
        <v>-2.101271012710124E-2</v>
      </c>
      <c r="S103">
        <v>97.56</v>
      </c>
      <c r="T103">
        <v>0.33365519999999999</v>
      </c>
      <c r="U103">
        <v>3.1072860000000002</v>
      </c>
      <c r="V103">
        <f t="shared" si="31"/>
        <v>99.61</v>
      </c>
      <c r="W103" s="52">
        <f t="shared" si="32"/>
        <v>0.33496155004517614</v>
      </c>
      <c r="X103">
        <f t="shared" si="33"/>
        <v>3.1194518622628253</v>
      </c>
    </row>
    <row r="104" spans="1:31">
      <c r="A104" t="s">
        <v>218</v>
      </c>
      <c r="B104" t="s">
        <v>230</v>
      </c>
      <c r="C104">
        <v>99.43</v>
      </c>
      <c r="D104">
        <v>16056.48</v>
      </c>
      <c r="E104" s="55"/>
      <c r="F104" s="56"/>
      <c r="I104" s="48">
        <v>2</v>
      </c>
      <c r="M104">
        <f t="shared" si="36"/>
        <v>99.43</v>
      </c>
      <c r="N104">
        <f t="shared" si="34"/>
        <v>93.52</v>
      </c>
      <c r="O104" s="51">
        <f t="shared" si="35"/>
        <v>94.056119883335001</v>
      </c>
      <c r="P104">
        <v>0</v>
      </c>
      <c r="S104">
        <v>93.52</v>
      </c>
      <c r="T104">
        <v>0.32451439999999998</v>
      </c>
      <c r="U104">
        <v>3.6388631999999999</v>
      </c>
      <c r="V104">
        <f t="shared" si="31"/>
        <v>93.52</v>
      </c>
      <c r="W104" s="52">
        <f t="shared" si="32"/>
        <v>0.34699999999999998</v>
      </c>
      <c r="X104">
        <f t="shared" si="33"/>
        <v>3.8910000000000005</v>
      </c>
      <c r="AB104" s="46">
        <f>100*(X106-X105)/X104</f>
        <v>27.231335756339444</v>
      </c>
      <c r="AC104" s="46">
        <f>100*(((K105-K106)*0.027)/C105)</f>
        <v>0</v>
      </c>
      <c r="AD104" s="46">
        <f>(1000*(((K105-K106)*0.027)/55.85))/(C105/1000)</f>
        <v>0</v>
      </c>
      <c r="AE104" s="46">
        <f>1000000*(X106-X105)/55.85/100</f>
        <v>189.71732753431831</v>
      </c>
    </row>
    <row r="105" spans="1:31">
      <c r="B105" t="s">
        <v>231</v>
      </c>
      <c r="C105">
        <v>99.62</v>
      </c>
      <c r="D105" s="56"/>
      <c r="E105" s="55"/>
      <c r="F105" s="56"/>
      <c r="I105" s="48">
        <v>2</v>
      </c>
      <c r="M105">
        <f t="shared" si="36"/>
        <v>99.62</v>
      </c>
      <c r="N105">
        <f t="shared" si="34"/>
        <v>79.19</v>
      </c>
      <c r="O105" s="51">
        <f t="shared" si="35"/>
        <v>79.492069865488858</v>
      </c>
      <c r="P105">
        <f>(N105-M105)/N105</f>
        <v>-0.25798711958580639</v>
      </c>
      <c r="S105">
        <v>79.19</v>
      </c>
      <c r="T105">
        <v>0.21777250000000001</v>
      </c>
      <c r="U105">
        <v>2.0628994999999999</v>
      </c>
      <c r="V105">
        <f t="shared" si="31"/>
        <v>99.62</v>
      </c>
      <c r="W105" s="52">
        <f t="shared" si="32"/>
        <v>0.21860319213009438</v>
      </c>
      <c r="X105">
        <f t="shared" si="33"/>
        <v>2.0707684199959844</v>
      </c>
    </row>
    <row r="106" spans="1:31">
      <c r="B106" t="s">
        <v>232</v>
      </c>
      <c r="C106">
        <v>100.09</v>
      </c>
      <c r="D106" s="56"/>
      <c r="E106" s="55"/>
      <c r="F106" s="56"/>
      <c r="I106" s="48">
        <v>2</v>
      </c>
      <c r="M106">
        <f t="shared" si="36"/>
        <v>100.09</v>
      </c>
      <c r="N106">
        <f t="shared" si="34"/>
        <v>97.85</v>
      </c>
      <c r="O106" s="51">
        <f t="shared" si="35"/>
        <v>97.762014187231486</v>
      </c>
      <c r="P106">
        <f>(N106-M106)/N106</f>
        <v>-2.2892181911088494E-2</v>
      </c>
      <c r="S106">
        <v>97.85</v>
      </c>
      <c r="T106">
        <v>0.32584049999999998</v>
      </c>
      <c r="U106">
        <v>3.1331570000000002</v>
      </c>
      <c r="V106">
        <f t="shared" si="31"/>
        <v>100.09</v>
      </c>
      <c r="W106" s="52">
        <f t="shared" si="32"/>
        <v>0.32554750724348086</v>
      </c>
      <c r="X106">
        <f t="shared" si="33"/>
        <v>3.1303396942751522</v>
      </c>
    </row>
    <row r="107" spans="1:31">
      <c r="A107" t="s">
        <v>219</v>
      </c>
      <c r="B107" t="s">
        <v>230</v>
      </c>
      <c r="C107">
        <v>99.48</v>
      </c>
      <c r="D107">
        <v>16019.13</v>
      </c>
      <c r="E107" s="55"/>
      <c r="F107" s="56"/>
      <c r="I107" s="48">
        <v>2</v>
      </c>
      <c r="M107">
        <f t="shared" si="36"/>
        <v>99.48</v>
      </c>
      <c r="N107">
        <f t="shared" si="34"/>
        <v>94.27</v>
      </c>
      <c r="O107" s="51">
        <f t="shared" si="35"/>
        <v>94.762766385203051</v>
      </c>
      <c r="P107">
        <v>0</v>
      </c>
      <c r="S107">
        <v>94.27</v>
      </c>
      <c r="T107">
        <v>0.33748660000000003</v>
      </c>
      <c r="U107">
        <v>3.9329443999999998</v>
      </c>
      <c r="V107">
        <f t="shared" si="31"/>
        <v>94.27</v>
      </c>
      <c r="W107" s="52">
        <f t="shared" si="32"/>
        <v>0.35800000000000004</v>
      </c>
      <c r="X107">
        <f t="shared" si="33"/>
        <v>4.1719999999999997</v>
      </c>
      <c r="AB107" s="46">
        <f>100*(X109-X108)/X107</f>
        <v>26.562706504463566</v>
      </c>
      <c r="AC107" s="46">
        <f>100*(((K108-K109)*0.027)/C108)</f>
        <v>0</v>
      </c>
      <c r="AD107" s="46">
        <f>(1000*(((K108-K109)*0.027)/55.85))/(C108/1000)</f>
        <v>0</v>
      </c>
      <c r="AE107" s="46">
        <f>1000000*(X109-X108)/55.85/100</f>
        <v>198.42365539234015</v>
      </c>
    </row>
    <row r="108" spans="1:31">
      <c r="B108" t="s">
        <v>231</v>
      </c>
      <c r="C108">
        <v>99.18</v>
      </c>
      <c r="D108" s="56"/>
      <c r="E108" s="55"/>
      <c r="F108" s="56"/>
      <c r="I108" s="48">
        <v>2</v>
      </c>
      <c r="M108">
        <f t="shared" si="36"/>
        <v>99.18</v>
      </c>
      <c r="N108">
        <f t="shared" si="34"/>
        <v>77.290000000000006</v>
      </c>
      <c r="O108" s="51">
        <f t="shared" si="35"/>
        <v>77.92901794716677</v>
      </c>
      <c r="P108">
        <f>(N108-M108)/N108</f>
        <v>-0.28321904515461249</v>
      </c>
      <c r="S108">
        <v>77.290000000000006</v>
      </c>
      <c r="T108">
        <v>0.17390249999999999</v>
      </c>
      <c r="U108">
        <v>1.9337958</v>
      </c>
      <c r="V108">
        <f t="shared" si="31"/>
        <v>99.18</v>
      </c>
      <c r="W108" s="52">
        <f t="shared" si="32"/>
        <v>0.1753402903811252</v>
      </c>
      <c r="X108">
        <f t="shared" si="33"/>
        <v>1.9497840290381123</v>
      </c>
    </row>
    <row r="109" spans="1:31">
      <c r="B109" t="s">
        <v>232</v>
      </c>
      <c r="C109">
        <v>99.72</v>
      </c>
      <c r="D109" s="56"/>
      <c r="E109" s="55"/>
      <c r="F109" s="56"/>
      <c r="I109" s="48">
        <v>2</v>
      </c>
      <c r="M109">
        <f t="shared" si="36"/>
        <v>99.72</v>
      </c>
      <c r="N109">
        <f t="shared" si="34"/>
        <v>94.38</v>
      </c>
      <c r="O109" s="51">
        <f t="shared" si="35"/>
        <v>94.645006016847177</v>
      </c>
      <c r="P109">
        <f>(N109-M109)/N109</f>
        <v>-5.6579783852511167E-2</v>
      </c>
      <c r="S109">
        <v>94.38</v>
      </c>
      <c r="T109">
        <v>0.27275820000000001</v>
      </c>
      <c r="U109">
        <v>3.0494178000000001</v>
      </c>
      <c r="V109">
        <f t="shared" si="31"/>
        <v>99.72</v>
      </c>
      <c r="W109" s="52">
        <f t="shared" si="32"/>
        <v>0.27352406738868834</v>
      </c>
      <c r="X109">
        <f t="shared" si="33"/>
        <v>3.0579801444043322</v>
      </c>
    </row>
    <row r="110" spans="1:31">
      <c r="A110" t="s">
        <v>220</v>
      </c>
      <c r="B110" t="s">
        <v>230</v>
      </c>
      <c r="C110">
        <v>99.26</v>
      </c>
      <c r="D110">
        <v>16068.57</v>
      </c>
      <c r="E110" s="55"/>
      <c r="F110" s="56">
        <v>14.1881</v>
      </c>
      <c r="I110" s="48">
        <v>1</v>
      </c>
      <c r="M110">
        <f t="shared" si="36"/>
        <v>99.26</v>
      </c>
      <c r="N110">
        <f t="shared" si="34"/>
        <v>96.41</v>
      </c>
      <c r="O110" s="51">
        <f t="shared" si="35"/>
        <v>97.128752770501706</v>
      </c>
      <c r="P110">
        <v>0</v>
      </c>
      <c r="S110">
        <v>96.41</v>
      </c>
      <c r="T110">
        <v>0.34321960000000001</v>
      </c>
      <c r="U110">
        <v>3.8872512000000001</v>
      </c>
      <c r="V110">
        <f t="shared" si="31"/>
        <v>96.41</v>
      </c>
      <c r="W110" s="52">
        <f t="shared" si="32"/>
        <v>0.35600000000000004</v>
      </c>
      <c r="X110">
        <f t="shared" si="33"/>
        <v>4.032</v>
      </c>
      <c r="AB110" s="46">
        <f>100*(X112-X111)/X110</f>
        <v>29.742144541793262</v>
      </c>
      <c r="AC110" s="46">
        <f>100*(((K111-K112)*0.027)/C111)</f>
        <v>0</v>
      </c>
      <c r="AD110" s="46">
        <f>(1000*(((K111-K112)*0.027)/55.85))/(C111/1000)</f>
        <v>0</v>
      </c>
      <c r="AE110" s="46">
        <f>1000000*(X112-X111)/55.85/100</f>
        <v>214.71857975382352</v>
      </c>
    </row>
    <row r="111" spans="1:31">
      <c r="B111" t="s">
        <v>231</v>
      </c>
      <c r="C111">
        <v>100.09</v>
      </c>
      <c r="D111">
        <v>14087.1</v>
      </c>
      <c r="E111">
        <v>14152.7</v>
      </c>
      <c r="F111" s="56"/>
      <c r="I111" s="48">
        <v>1</v>
      </c>
      <c r="M111">
        <f t="shared" si="36"/>
        <v>100.09</v>
      </c>
      <c r="N111">
        <f t="shared" si="34"/>
        <v>74.13</v>
      </c>
      <c r="O111" s="51">
        <f t="shared" si="35"/>
        <v>74.06334299130782</v>
      </c>
      <c r="P111">
        <f>(N111-M111)/N111</f>
        <v>-0.35019560232024832</v>
      </c>
      <c r="S111">
        <v>74.13</v>
      </c>
      <c r="T111">
        <v>0.22535520000000001</v>
      </c>
      <c r="U111">
        <v>1.9577732999999999</v>
      </c>
      <c r="V111">
        <f t="shared" si="31"/>
        <v>100.09</v>
      </c>
      <c r="W111" s="52">
        <f t="shared" si="32"/>
        <v>0.22515256269357578</v>
      </c>
      <c r="X111">
        <f t="shared" si="33"/>
        <v>1.9560128884004395</v>
      </c>
    </row>
    <row r="112" spans="1:31">
      <c r="B112" t="s">
        <v>232</v>
      </c>
      <c r="C112">
        <v>99.28</v>
      </c>
      <c r="D112">
        <v>14073.5</v>
      </c>
      <c r="E112">
        <v>14179</v>
      </c>
      <c r="F112" s="56"/>
      <c r="I112" s="48">
        <v>1</v>
      </c>
      <c r="M112">
        <f t="shared" si="36"/>
        <v>99.28</v>
      </c>
      <c r="N112">
        <f t="shared" si="34"/>
        <v>96.03</v>
      </c>
      <c r="O112" s="51">
        <f t="shared" si="35"/>
        <v>96.726430298146653</v>
      </c>
      <c r="P112">
        <f>(N112-M112)/N112</f>
        <v>-3.3843590544621473E-2</v>
      </c>
      <c r="S112">
        <v>96.03</v>
      </c>
      <c r="T112">
        <v>0.28520909999999999</v>
      </c>
      <c r="U112">
        <v>3.1324985999999999</v>
      </c>
      <c r="V112">
        <f t="shared" si="31"/>
        <v>99.28</v>
      </c>
      <c r="W112" s="52">
        <f t="shared" si="32"/>
        <v>0.28727749798549557</v>
      </c>
      <c r="X112">
        <f t="shared" si="33"/>
        <v>3.1552161563255439</v>
      </c>
    </row>
    <row r="113" spans="1:31">
      <c r="A113" t="s">
        <v>221</v>
      </c>
      <c r="B113" t="s">
        <v>230</v>
      </c>
      <c r="C113">
        <v>99.58</v>
      </c>
      <c r="D113">
        <v>16088.42</v>
      </c>
      <c r="E113" s="55"/>
      <c r="F113" s="56"/>
      <c r="I113" s="48">
        <v>1</v>
      </c>
      <c r="M113">
        <f t="shared" si="36"/>
        <v>99.58</v>
      </c>
      <c r="N113">
        <f t="shared" si="34"/>
        <v>94.95</v>
      </c>
      <c r="O113" s="51">
        <f t="shared" si="35"/>
        <v>95.350471982325772</v>
      </c>
      <c r="P113">
        <v>0</v>
      </c>
      <c r="S113">
        <v>94.95</v>
      </c>
      <c r="T113">
        <v>0.33802199999999999</v>
      </c>
      <c r="U113">
        <v>4.2271739999999998</v>
      </c>
      <c r="V113">
        <f t="shared" si="31"/>
        <v>94.95</v>
      </c>
      <c r="W113" s="52">
        <f t="shared" si="32"/>
        <v>0.35599999999999998</v>
      </c>
      <c r="X113">
        <f t="shared" si="33"/>
        <v>4.452</v>
      </c>
      <c r="AB113" s="46">
        <f>100*(X115-X114)/X113</f>
        <v>37.299848615156272</v>
      </c>
      <c r="AC113" s="46">
        <f>100*(((K114-K115)*0.027)/C114)</f>
        <v>0</v>
      </c>
      <c r="AD113" s="46">
        <f>(1000*(((K114-K115)*0.027)/55.85))/(C114/1000)</f>
        <v>0</v>
      </c>
      <c r="AE113" s="46">
        <f>1000000*(X115-X114)/55.85/100</f>
        <v>297.33021671383301</v>
      </c>
    </row>
    <row r="114" spans="1:31">
      <c r="B114" t="s">
        <v>231</v>
      </c>
      <c r="C114">
        <v>99.42</v>
      </c>
      <c r="D114">
        <v>14079.5</v>
      </c>
      <c r="E114" s="55"/>
      <c r="F114" s="56"/>
      <c r="I114" s="48">
        <v>1</v>
      </c>
      <c r="M114">
        <f t="shared" si="36"/>
        <v>99.42</v>
      </c>
      <c r="N114">
        <f t="shared" si="34"/>
        <v>77.03</v>
      </c>
      <c r="O114" s="51">
        <f t="shared" si="35"/>
        <v>77.479380406356867</v>
      </c>
      <c r="P114">
        <f>(N114-M114)/N114</f>
        <v>-0.29066597429572893</v>
      </c>
      <c r="S114">
        <v>77.03</v>
      </c>
      <c r="T114">
        <v>0.16407389999999999</v>
      </c>
      <c r="U114">
        <v>1.6807946</v>
      </c>
      <c r="V114">
        <f t="shared" si="31"/>
        <v>99.42</v>
      </c>
      <c r="W114" s="52">
        <f t="shared" si="32"/>
        <v>0.16503108026554011</v>
      </c>
      <c r="X114">
        <f t="shared" si="33"/>
        <v>1.690600080466707</v>
      </c>
    </row>
    <row r="115" spans="1:31">
      <c r="B115" t="s">
        <v>232</v>
      </c>
      <c r="C115">
        <v>99.82</v>
      </c>
      <c r="D115">
        <v>14111.6</v>
      </c>
      <c r="E115">
        <v>14157.3</v>
      </c>
      <c r="F115" s="56"/>
      <c r="I115" s="48">
        <v>1</v>
      </c>
      <c r="M115">
        <f t="shared" si="36"/>
        <v>99.82</v>
      </c>
      <c r="N115">
        <f t="shared" si="34"/>
        <v>97.13</v>
      </c>
      <c r="O115" s="51">
        <f t="shared" si="35"/>
        <v>97.305149268683635</v>
      </c>
      <c r="P115">
        <f>(N115-M115)/N115</f>
        <v>-2.7694841964377617E-2</v>
      </c>
      <c r="S115">
        <v>97.13</v>
      </c>
      <c r="T115">
        <v>0.33121329999999999</v>
      </c>
      <c r="U115">
        <v>3.3451572000000001</v>
      </c>
      <c r="V115">
        <f t="shared" si="31"/>
        <v>99.82</v>
      </c>
      <c r="W115" s="52">
        <f t="shared" si="32"/>
        <v>0.3318105590062112</v>
      </c>
      <c r="X115">
        <f t="shared" si="33"/>
        <v>3.3511893408134643</v>
      </c>
    </row>
    <row r="116" spans="1:31">
      <c r="A116" t="s">
        <v>222</v>
      </c>
      <c r="B116" t="s">
        <v>230</v>
      </c>
      <c r="C116">
        <v>99.82</v>
      </c>
      <c r="D116">
        <v>15993.8</v>
      </c>
      <c r="E116">
        <v>14204.8</v>
      </c>
      <c r="F116" s="56">
        <v>14.165100000000001</v>
      </c>
      <c r="I116" s="48">
        <v>2</v>
      </c>
      <c r="M116">
        <f t="shared" si="36"/>
        <v>99.82</v>
      </c>
      <c r="N116">
        <f t="shared" si="34"/>
        <v>96.21</v>
      </c>
      <c r="O116" s="51">
        <f t="shared" si="35"/>
        <v>96.383490282508518</v>
      </c>
      <c r="P116">
        <v>0</v>
      </c>
      <c r="S116">
        <v>96.21</v>
      </c>
      <c r="T116">
        <v>0.33481080000000002</v>
      </c>
      <c r="U116">
        <v>3.8099159999999999</v>
      </c>
      <c r="V116">
        <f t="shared" si="31"/>
        <v>96.21</v>
      </c>
      <c r="W116" s="52">
        <f t="shared" si="32"/>
        <v>0.34800000000000003</v>
      </c>
      <c r="X116">
        <f t="shared" si="33"/>
        <v>3.9600000000000004</v>
      </c>
      <c r="AB116" s="46">
        <f>100*(X118-X117)/X116</f>
        <v>31.684673297009688</v>
      </c>
      <c r="AC116" s="46">
        <f>100*(((K117-K118)*0.027)/C117)</f>
        <v>0</v>
      </c>
      <c r="AD116" s="46">
        <f>(1000*(((K117-K118)*0.027)/55.85))/(C117/1000)</f>
        <v>0</v>
      </c>
      <c r="AE116" s="46">
        <f>1000000*(X118-X117)/55.85/100</f>
        <v>224.65766563322893</v>
      </c>
    </row>
    <row r="117" spans="1:31">
      <c r="B117" t="s">
        <v>231</v>
      </c>
      <c r="C117">
        <v>99.81</v>
      </c>
      <c r="D117" s="56"/>
      <c r="E117" s="55"/>
      <c r="F117" s="56"/>
      <c r="I117" s="48">
        <v>2</v>
      </c>
      <c r="M117">
        <f t="shared" si="36"/>
        <v>99.81</v>
      </c>
      <c r="N117">
        <f t="shared" si="34"/>
        <v>78.08</v>
      </c>
      <c r="O117" s="51">
        <f t="shared" si="35"/>
        <v>78.228634405370201</v>
      </c>
      <c r="P117">
        <f>(N117-M117)/N117</f>
        <v>-0.2783043032786886</v>
      </c>
      <c r="S117">
        <v>78.08</v>
      </c>
      <c r="T117">
        <v>0.18114559999999999</v>
      </c>
      <c r="U117">
        <v>1.9449727999999999</v>
      </c>
      <c r="V117">
        <f t="shared" si="31"/>
        <v>99.81</v>
      </c>
      <c r="W117" s="52">
        <f t="shared" si="32"/>
        <v>0.18149043182045885</v>
      </c>
      <c r="X117">
        <f t="shared" si="33"/>
        <v>1.9486752830377716</v>
      </c>
    </row>
    <row r="118" spans="1:31">
      <c r="B118" t="s">
        <v>232</v>
      </c>
      <c r="C118">
        <v>99.19</v>
      </c>
      <c r="D118" s="56"/>
      <c r="E118" s="55"/>
      <c r="F118" s="56"/>
      <c r="I118" s="48">
        <v>2</v>
      </c>
      <c r="M118">
        <f t="shared" si="36"/>
        <v>99.19</v>
      </c>
      <c r="N118">
        <f t="shared" si="34"/>
        <v>95.39</v>
      </c>
      <c r="O118" s="51">
        <f t="shared" si="35"/>
        <v>96.168968646032866</v>
      </c>
      <c r="P118">
        <f>(N118-M118)/N118</f>
        <v>-3.9836460844952272E-2</v>
      </c>
      <c r="S118">
        <v>95.39</v>
      </c>
      <c r="T118">
        <v>0.29380119999999998</v>
      </c>
      <c r="U118">
        <v>3.1774409000000001</v>
      </c>
      <c r="V118">
        <f t="shared" si="31"/>
        <v>99.19</v>
      </c>
      <c r="W118" s="52">
        <f t="shared" si="32"/>
        <v>0.2962004234297812</v>
      </c>
      <c r="X118">
        <f t="shared" si="33"/>
        <v>3.2033883455993553</v>
      </c>
    </row>
    <row r="119" spans="1:31">
      <c r="A119" t="s">
        <v>223</v>
      </c>
      <c r="B119" t="s">
        <v>230</v>
      </c>
      <c r="C119">
        <v>99.81</v>
      </c>
      <c r="D119">
        <v>16020.22</v>
      </c>
      <c r="E119" s="55"/>
      <c r="F119" s="56"/>
      <c r="I119" s="48">
        <v>2</v>
      </c>
      <c r="M119">
        <f t="shared" si="36"/>
        <v>99.81</v>
      </c>
      <c r="N119">
        <f t="shared" si="34"/>
        <v>90.7</v>
      </c>
      <c r="O119" s="51">
        <f t="shared" si="35"/>
        <v>90.872658050295556</v>
      </c>
      <c r="P119">
        <v>0</v>
      </c>
      <c r="S119">
        <v>90.7</v>
      </c>
      <c r="T119">
        <v>0.31654300000000002</v>
      </c>
      <c r="U119">
        <v>3.6733500000000001</v>
      </c>
      <c r="V119">
        <f t="shared" si="31"/>
        <v>90.7</v>
      </c>
      <c r="W119" s="52">
        <f t="shared" si="32"/>
        <v>0.34900000000000003</v>
      </c>
      <c r="X119">
        <f t="shared" si="33"/>
        <v>4.0500000000000007</v>
      </c>
      <c r="AB119" s="46">
        <f>100*(X121-X120)/X119</f>
        <v>33.887972018749025</v>
      </c>
      <c r="AC119" s="46">
        <f>100*(((K120-K121)*0.027)/C120)</f>
        <v>0</v>
      </c>
      <c r="AD119" s="46">
        <f>(1000*(((K120-K121)*0.027)/55.85))/(C120/1000)</f>
        <v>0</v>
      </c>
      <c r="AE119" s="46">
        <f>1000000*(X121-X120)/55.85/100</f>
        <v>245.74088930337248</v>
      </c>
    </row>
    <row r="120" spans="1:31">
      <c r="B120" t="s">
        <v>231</v>
      </c>
      <c r="C120">
        <v>99.78</v>
      </c>
      <c r="D120" s="56"/>
      <c r="E120" s="55"/>
      <c r="F120" s="56"/>
      <c r="I120" s="48">
        <v>2</v>
      </c>
      <c r="M120">
        <f t="shared" si="36"/>
        <v>99.78</v>
      </c>
      <c r="N120">
        <f t="shared" si="34"/>
        <v>79.760000000000005</v>
      </c>
      <c r="O120" s="51">
        <f t="shared" si="35"/>
        <v>79.935858889557039</v>
      </c>
      <c r="P120">
        <f>(N120-M120)/N120</f>
        <v>-0.25100300902708117</v>
      </c>
      <c r="S120">
        <v>79.760000000000005</v>
      </c>
      <c r="T120">
        <v>0.2376848</v>
      </c>
      <c r="U120">
        <v>2.0322847999999998</v>
      </c>
      <c r="V120">
        <f t="shared" si="31"/>
        <v>99.78</v>
      </c>
      <c r="W120" s="52">
        <f t="shared" si="32"/>
        <v>0.23820885949087994</v>
      </c>
      <c r="X120">
        <f t="shared" si="33"/>
        <v>2.0367656845059128</v>
      </c>
    </row>
    <row r="121" spans="1:31">
      <c r="B121" t="s">
        <v>232</v>
      </c>
      <c r="C121">
        <v>99.19</v>
      </c>
      <c r="D121" s="56"/>
      <c r="E121" s="55"/>
      <c r="F121" s="56"/>
      <c r="I121" s="48">
        <v>2</v>
      </c>
      <c r="M121">
        <f t="shared" si="36"/>
        <v>99.19</v>
      </c>
      <c r="N121">
        <f t="shared" si="34"/>
        <v>96.26</v>
      </c>
      <c r="O121" s="51">
        <f t="shared" si="35"/>
        <v>97.046073192862181</v>
      </c>
      <c r="P121">
        <f>(N121-M121)/N121</f>
        <v>-3.0438396010803993E-2</v>
      </c>
      <c r="S121">
        <v>96.26</v>
      </c>
      <c r="T121">
        <v>0.35712460000000001</v>
      </c>
      <c r="U121">
        <v>3.3816137999999998</v>
      </c>
      <c r="V121">
        <f t="shared" si="31"/>
        <v>99.19</v>
      </c>
      <c r="W121" s="52">
        <f t="shared" si="32"/>
        <v>0.36004093154551869</v>
      </c>
      <c r="X121">
        <f t="shared" si="33"/>
        <v>3.4092285512652483</v>
      </c>
    </row>
    <row r="122" spans="1:31">
      <c r="A122" t="s">
        <v>224</v>
      </c>
      <c r="B122" t="s">
        <v>230</v>
      </c>
      <c r="C122">
        <v>99.66</v>
      </c>
      <c r="D122">
        <v>16054.96</v>
      </c>
      <c r="E122" s="55"/>
      <c r="F122" s="56"/>
      <c r="I122" s="48">
        <v>2</v>
      </c>
      <c r="M122">
        <f t="shared" si="36"/>
        <v>99.66</v>
      </c>
      <c r="N122">
        <f t="shared" si="34"/>
        <v>95.47</v>
      </c>
      <c r="O122" s="51">
        <f t="shared" si="35"/>
        <v>95.795705398354414</v>
      </c>
      <c r="P122">
        <v>0</v>
      </c>
      <c r="S122">
        <v>95.47</v>
      </c>
      <c r="T122">
        <v>0.42675089999999999</v>
      </c>
      <c r="U122">
        <v>4.1854047999999997</v>
      </c>
      <c r="V122">
        <f t="shared" si="31"/>
        <v>95.47</v>
      </c>
      <c r="W122" s="52">
        <f t="shared" si="32"/>
        <v>0.44699999999999995</v>
      </c>
      <c r="X122">
        <f t="shared" si="33"/>
        <v>4.3839999999999995</v>
      </c>
      <c r="AB122" s="46">
        <f>100*(X124-X123)/X122</f>
        <v>28.677025582476436</v>
      </c>
      <c r="AC122" s="46">
        <f>100*(((K123-K124)*0.027)/C123)</f>
        <v>0</v>
      </c>
      <c r="AD122" s="46">
        <f>(1000*(((K123-K124)*0.027)/55.85))/(C123/1000)</f>
        <v>0</v>
      </c>
      <c r="AE122" s="46">
        <f>1000000*(X124-X123)/55.85/100</f>
        <v>225.10309785779174</v>
      </c>
    </row>
    <row r="123" spans="1:31">
      <c r="B123" t="s">
        <v>231</v>
      </c>
      <c r="C123">
        <v>99.47</v>
      </c>
      <c r="D123" s="56"/>
      <c r="E123" s="55"/>
      <c r="F123" s="56"/>
      <c r="I123" s="48">
        <v>2</v>
      </c>
      <c r="M123">
        <f t="shared" si="36"/>
        <v>99.47</v>
      </c>
      <c r="N123">
        <f t="shared" si="34"/>
        <v>76.959999999999994</v>
      </c>
      <c r="O123" s="51">
        <f t="shared" si="35"/>
        <v>77.370061325022618</v>
      </c>
      <c r="P123">
        <f>(N123-M123)/N123</f>
        <v>-0.29248960498960508</v>
      </c>
      <c r="S123">
        <v>76.959999999999994</v>
      </c>
      <c r="T123">
        <v>0.27397759999999999</v>
      </c>
      <c r="U123">
        <v>2.2064431999999998</v>
      </c>
      <c r="V123">
        <f t="shared" si="31"/>
        <v>99.47</v>
      </c>
      <c r="W123" s="52">
        <f t="shared" si="32"/>
        <v>0.27543741831708052</v>
      </c>
      <c r="X123">
        <f t="shared" si="33"/>
        <v>2.2181996581883983</v>
      </c>
    </row>
    <row r="124" spans="1:31">
      <c r="B124" t="s">
        <v>232</v>
      </c>
      <c r="C124">
        <v>100.06</v>
      </c>
      <c r="D124" s="56"/>
      <c r="E124" s="55"/>
      <c r="F124" s="56"/>
      <c r="I124" s="48">
        <v>2</v>
      </c>
      <c r="M124">
        <f t="shared" si="36"/>
        <v>100.06</v>
      </c>
      <c r="N124">
        <f t="shared" si="34"/>
        <v>96.57</v>
      </c>
      <c r="O124" s="51">
        <f t="shared" si="35"/>
        <v>96.512092744353382</v>
      </c>
      <c r="P124">
        <f>(N124-M124)/N124</f>
        <v>-3.613958786372589E-2</v>
      </c>
      <c r="S124">
        <v>96.57</v>
      </c>
      <c r="T124">
        <v>0.30709259999999999</v>
      </c>
      <c r="U124">
        <v>3.4774856999999999</v>
      </c>
      <c r="V124">
        <f t="shared" si="31"/>
        <v>100.06</v>
      </c>
      <c r="W124" s="52">
        <f t="shared" si="32"/>
        <v>0.30690845492704377</v>
      </c>
      <c r="X124">
        <f t="shared" si="33"/>
        <v>3.475400459724165</v>
      </c>
    </row>
    <row r="125" spans="1:31">
      <c r="A125" t="s">
        <v>225</v>
      </c>
      <c r="B125" t="s">
        <v>230</v>
      </c>
      <c r="C125">
        <v>100.03</v>
      </c>
      <c r="D125">
        <v>16011.56</v>
      </c>
      <c r="E125" s="55"/>
      <c r="F125" s="56"/>
      <c r="I125" s="48">
        <v>1</v>
      </c>
      <c r="M125">
        <f t="shared" si="36"/>
        <v>100.03</v>
      </c>
      <c r="N125">
        <f t="shared" si="34"/>
        <v>95.85</v>
      </c>
      <c r="O125" s="51">
        <f t="shared" si="35"/>
        <v>95.821253623912824</v>
      </c>
      <c r="P125">
        <v>0</v>
      </c>
      <c r="S125">
        <v>95.85</v>
      </c>
      <c r="T125">
        <v>0.368064</v>
      </c>
      <c r="U125">
        <v>4.1004630000000004</v>
      </c>
      <c r="V125">
        <f t="shared" si="31"/>
        <v>95.85</v>
      </c>
      <c r="W125" s="52">
        <f t="shared" si="32"/>
        <v>0.38400000000000006</v>
      </c>
      <c r="X125">
        <f t="shared" si="33"/>
        <v>4.2780000000000005</v>
      </c>
      <c r="AB125" s="46">
        <f>100*(X127-X126)/X125</f>
        <v>20.374287788173941</v>
      </c>
      <c r="AC125" s="46">
        <f>100*(((K126-K127)*0.027)/C126)</f>
        <v>0</v>
      </c>
      <c r="AD125" s="46">
        <f>(1000*(((K126-K127)*0.027)/55.85))/(C126/1000)</f>
        <v>0</v>
      </c>
      <c r="AE125" s="46">
        <f>1000000*(X127-X126)/55.85/100</f>
        <v>156.06303161648725</v>
      </c>
    </row>
    <row r="126" spans="1:31">
      <c r="B126" t="s">
        <v>231</v>
      </c>
      <c r="C126">
        <v>99.87</v>
      </c>
      <c r="D126">
        <v>14021.3</v>
      </c>
      <c r="E126">
        <v>14106.3</v>
      </c>
      <c r="F126" s="56"/>
      <c r="I126" s="48">
        <v>1</v>
      </c>
      <c r="M126">
        <f t="shared" si="36"/>
        <v>99.87</v>
      </c>
      <c r="N126">
        <f t="shared" si="34"/>
        <v>84.55</v>
      </c>
      <c r="O126" s="51">
        <f t="shared" si="35"/>
        <v>84.660058075498142</v>
      </c>
      <c r="P126">
        <f>(N126-M126)/N126</f>
        <v>-0.18119455943228868</v>
      </c>
      <c r="S126">
        <v>84.55</v>
      </c>
      <c r="T126">
        <v>0.22405749999999999</v>
      </c>
      <c r="U126">
        <v>2.3843100000000002</v>
      </c>
      <c r="V126">
        <f t="shared" si="31"/>
        <v>99.87</v>
      </c>
      <c r="W126" s="52">
        <f t="shared" si="32"/>
        <v>0.22434915390007007</v>
      </c>
      <c r="X126">
        <f t="shared" si="33"/>
        <v>2.3874136377290478</v>
      </c>
    </row>
    <row r="127" spans="1:31">
      <c r="B127" t="s">
        <v>232</v>
      </c>
      <c r="C127">
        <v>99.73</v>
      </c>
      <c r="D127">
        <v>14004</v>
      </c>
      <c r="E127">
        <v>14099.4</v>
      </c>
      <c r="F127" s="56"/>
      <c r="I127" s="48">
        <v>1</v>
      </c>
      <c r="M127">
        <f t="shared" si="36"/>
        <v>99.73</v>
      </c>
      <c r="N127">
        <f t="shared" si="34"/>
        <v>97.81</v>
      </c>
      <c r="O127" s="51">
        <f t="shared" si="35"/>
        <v>98.074801965306321</v>
      </c>
      <c r="P127">
        <f>(N127-M127)/N127</f>
        <v>-1.9629894693794107E-2</v>
      </c>
      <c r="S127">
        <v>97.81</v>
      </c>
      <c r="T127">
        <v>0.3570065</v>
      </c>
      <c r="U127">
        <v>3.2502263</v>
      </c>
      <c r="V127">
        <f t="shared" si="31"/>
        <v>99.73</v>
      </c>
      <c r="W127" s="52">
        <f t="shared" si="32"/>
        <v>0.3579730271733681</v>
      </c>
      <c r="X127">
        <f t="shared" si="33"/>
        <v>3.2590256693071291</v>
      </c>
    </row>
    <row r="128" spans="1:31">
      <c r="A128" t="s">
        <v>226</v>
      </c>
      <c r="B128" t="s">
        <v>230</v>
      </c>
      <c r="C128">
        <v>100.07</v>
      </c>
      <c r="D128">
        <v>16044.5</v>
      </c>
      <c r="E128" s="55"/>
      <c r="F128" s="56">
        <v>14.1942</v>
      </c>
      <c r="I128" s="48">
        <v>1</v>
      </c>
      <c r="M128">
        <f t="shared" si="36"/>
        <v>100.07</v>
      </c>
      <c r="N128">
        <f t="shared" si="34"/>
        <v>92.88</v>
      </c>
      <c r="O128" s="51">
        <f t="shared" si="35"/>
        <v>92.815029479364455</v>
      </c>
      <c r="P128">
        <v>0</v>
      </c>
      <c r="S128">
        <v>92.88</v>
      </c>
      <c r="T128">
        <v>0.45882719999999999</v>
      </c>
      <c r="U128">
        <v>4.5734111999999998</v>
      </c>
      <c r="V128">
        <f t="shared" si="31"/>
        <v>92.88</v>
      </c>
      <c r="W128" s="52">
        <f t="shared" si="32"/>
        <v>0.49399999999999999</v>
      </c>
      <c r="X128">
        <f t="shared" si="33"/>
        <v>4.9240000000000004</v>
      </c>
      <c r="AB128" s="46">
        <f>100*(X130-X129)/X128</f>
        <v>18.02341675838997</v>
      </c>
      <c r="AC128" s="46">
        <f>100*(((K129-K130)*0.027)/C129)</f>
        <v>0</v>
      </c>
      <c r="AD128" s="46">
        <f>(1000*(((K129-K130)*0.027)/55.85))/(C129/1000)</f>
        <v>0</v>
      </c>
      <c r="AE128" s="46">
        <f>1000000*(X130-X129)/55.85/100</f>
        <v>158.90296171586789</v>
      </c>
    </row>
    <row r="129" spans="1:31">
      <c r="B129" t="s">
        <v>231</v>
      </c>
      <c r="C129">
        <v>100.03</v>
      </c>
      <c r="D129">
        <v>14109.3</v>
      </c>
      <c r="E129">
        <v>14193.9</v>
      </c>
      <c r="F129" s="56"/>
      <c r="I129" s="48">
        <v>1</v>
      </c>
      <c r="M129">
        <f t="shared" ref="M129:M192" si="37">C129</f>
        <v>100.03</v>
      </c>
      <c r="N129">
        <f t="shared" ref="N129:N192" si="38">S129</f>
        <v>84.6</v>
      </c>
      <c r="O129" s="51">
        <f t="shared" ref="O129:O187" si="39">100*N129/C129</f>
        <v>84.57462761171648</v>
      </c>
      <c r="P129">
        <f>(N129-M129)/N129</f>
        <v>-0.18238770685579206</v>
      </c>
      <c r="S129">
        <v>84.6</v>
      </c>
      <c r="T129">
        <v>0.26395200000000002</v>
      </c>
      <c r="U129">
        <v>2.865402</v>
      </c>
      <c r="V129">
        <f t="shared" si="31"/>
        <v>100.03</v>
      </c>
      <c r="W129" s="52">
        <f t="shared" si="32"/>
        <v>0.26387283814855544</v>
      </c>
      <c r="X129">
        <f t="shared" si="33"/>
        <v>2.8645426372088374</v>
      </c>
    </row>
    <row r="130" spans="1:31">
      <c r="B130" t="s">
        <v>232</v>
      </c>
      <c r="C130">
        <v>99.5</v>
      </c>
      <c r="D130">
        <v>14066.1</v>
      </c>
      <c r="E130" s="55"/>
      <c r="F130" s="56"/>
      <c r="I130" s="48">
        <v>1</v>
      </c>
      <c r="M130">
        <f t="shared" si="37"/>
        <v>99.5</v>
      </c>
      <c r="N130">
        <f t="shared" si="38"/>
        <v>97.96</v>
      </c>
      <c r="O130" s="51">
        <f t="shared" si="39"/>
        <v>98.452261306532662</v>
      </c>
      <c r="P130">
        <f>(N130-M130)/N130</f>
        <v>-1.5720702327480671E-2</v>
      </c>
      <c r="S130">
        <v>97.96</v>
      </c>
      <c r="T130">
        <v>0.39281959999999999</v>
      </c>
      <c r="U130">
        <v>3.7332556000000001</v>
      </c>
      <c r="V130">
        <f t="shared" si="31"/>
        <v>99.5</v>
      </c>
      <c r="W130" s="52">
        <f t="shared" si="32"/>
        <v>0.39479356783919595</v>
      </c>
      <c r="X130">
        <f t="shared" si="33"/>
        <v>3.7520156783919596</v>
      </c>
    </row>
    <row r="131" spans="1:31">
      <c r="A131" t="s">
        <v>227</v>
      </c>
      <c r="B131" t="s">
        <v>230</v>
      </c>
      <c r="C131">
        <v>99.24</v>
      </c>
      <c r="D131">
        <v>15997.71</v>
      </c>
      <c r="E131" s="55"/>
      <c r="F131" s="56"/>
      <c r="I131" s="48">
        <v>3</v>
      </c>
      <c r="M131">
        <f t="shared" si="37"/>
        <v>99.24</v>
      </c>
      <c r="N131">
        <f t="shared" si="38"/>
        <v>95.28</v>
      </c>
      <c r="O131" s="51">
        <f t="shared" si="39"/>
        <v>96.009673518742446</v>
      </c>
      <c r="P131">
        <v>0</v>
      </c>
      <c r="S131">
        <v>95.28</v>
      </c>
      <c r="T131">
        <v>0.37445040000000002</v>
      </c>
      <c r="U131">
        <v>3.8836127999999999</v>
      </c>
      <c r="V131">
        <f t="shared" si="31"/>
        <v>95.28</v>
      </c>
      <c r="W131" s="52">
        <f t="shared" si="32"/>
        <v>0.39299999999999996</v>
      </c>
      <c r="X131">
        <f t="shared" si="33"/>
        <v>4.0759999999999996</v>
      </c>
      <c r="AB131" s="46">
        <f>100*(X133-X132)/X131</f>
        <v>31.124349168530678</v>
      </c>
      <c r="AC131" s="46">
        <f>100*(((K132-K133)*0.027)/C132)</f>
        <v>0</v>
      </c>
      <c r="AD131" s="46">
        <f>(1000*(((K132-K133)*0.027)/55.85))/(C132/1000)</f>
        <v>0</v>
      </c>
      <c r="AE131" s="46">
        <f>1000000*(X133-X132)/55.85/100</f>
        <v>227.14923403926772</v>
      </c>
    </row>
    <row r="132" spans="1:31">
      <c r="B132" t="s">
        <v>231</v>
      </c>
      <c r="C132">
        <v>99.79</v>
      </c>
      <c r="D132">
        <v>13508.6</v>
      </c>
      <c r="E132" s="55"/>
      <c r="F132" s="56"/>
      <c r="I132" s="48">
        <v>3</v>
      </c>
      <c r="M132">
        <f t="shared" si="37"/>
        <v>99.79</v>
      </c>
      <c r="N132">
        <f t="shared" si="38"/>
        <v>78.290000000000006</v>
      </c>
      <c r="O132" s="51">
        <f t="shared" si="39"/>
        <v>78.454754985469492</v>
      </c>
      <c r="P132">
        <f>(N132-M132)/N132</f>
        <v>-0.27462000255460467</v>
      </c>
      <c r="S132">
        <v>78.290000000000006</v>
      </c>
      <c r="T132">
        <v>0.23408709999999999</v>
      </c>
      <c r="U132">
        <v>1.9948292000000001</v>
      </c>
      <c r="V132">
        <f t="shared" si="31"/>
        <v>99.79</v>
      </c>
      <c r="W132" s="52">
        <f t="shared" si="32"/>
        <v>0.23457971740655373</v>
      </c>
      <c r="X132">
        <f t="shared" si="33"/>
        <v>1.9990271570297624</v>
      </c>
    </row>
    <row r="133" spans="1:31">
      <c r="B133" t="s">
        <v>232</v>
      </c>
      <c r="C133">
        <v>99.66</v>
      </c>
      <c r="D133">
        <v>13467.9</v>
      </c>
      <c r="E133" s="55"/>
      <c r="F133" s="56"/>
      <c r="I133" s="48">
        <v>3</v>
      </c>
      <c r="M133">
        <f t="shared" si="37"/>
        <v>99.66</v>
      </c>
      <c r="N133">
        <f t="shared" si="38"/>
        <v>96.12</v>
      </c>
      <c r="O133" s="51">
        <f t="shared" si="39"/>
        <v>96.447922937989162</v>
      </c>
      <c r="P133">
        <f>(N133-M133)/N133</f>
        <v>-3.6828963795255847E-2</v>
      </c>
      <c r="S133">
        <v>96.12</v>
      </c>
      <c r="T133">
        <v>0.35179919999999998</v>
      </c>
      <c r="U133">
        <v>3.2565455999999999</v>
      </c>
      <c r="V133">
        <f t="shared" si="31"/>
        <v>99.66</v>
      </c>
      <c r="W133" s="52">
        <f t="shared" si="32"/>
        <v>0.35299939795304031</v>
      </c>
      <c r="X133">
        <f t="shared" si="33"/>
        <v>3.2676556291390728</v>
      </c>
    </row>
    <row r="134" spans="1:31">
      <c r="A134" t="s">
        <v>228</v>
      </c>
      <c r="B134" t="s">
        <v>230</v>
      </c>
      <c r="C134">
        <v>99.58</v>
      </c>
      <c r="D134">
        <v>16013.18</v>
      </c>
      <c r="E134" s="55"/>
      <c r="F134" s="56"/>
      <c r="I134" s="48">
        <v>1</v>
      </c>
      <c r="M134">
        <f t="shared" si="37"/>
        <v>99.58</v>
      </c>
      <c r="N134">
        <f t="shared" si="38"/>
        <v>93.67</v>
      </c>
      <c r="O134" s="51">
        <f t="shared" si="39"/>
        <v>94.065073307893158</v>
      </c>
      <c r="P134">
        <v>0</v>
      </c>
      <c r="S134">
        <v>93.67</v>
      </c>
      <c r="T134">
        <v>0.36250290000000002</v>
      </c>
      <c r="U134">
        <v>4.1823655000000004</v>
      </c>
      <c r="V134">
        <f t="shared" si="31"/>
        <v>93.67</v>
      </c>
      <c r="W134" s="52">
        <f t="shared" si="32"/>
        <v>0.38700000000000001</v>
      </c>
      <c r="X134">
        <f t="shared" si="33"/>
        <v>4.4649999999999999</v>
      </c>
      <c r="AB134" s="46">
        <f>100*(X136-X135)/X134</f>
        <v>30.38934091131695</v>
      </c>
      <c r="AC134" s="46">
        <f>100*(((K135-K136)*0.027)/C135)</f>
        <v>0</v>
      </c>
      <c r="AD134" s="46">
        <f>(1000*(((K135-K136)*0.027)/55.85))/(C135/1000)</f>
        <v>0</v>
      </c>
      <c r="AE134" s="46">
        <f>1000000*(X136-X135)/55.85/100</f>
        <v>242.95149000721605</v>
      </c>
    </row>
    <row r="135" spans="1:31">
      <c r="B135" t="s">
        <v>231</v>
      </c>
      <c r="C135">
        <v>99.99</v>
      </c>
      <c r="D135">
        <v>14030.6</v>
      </c>
      <c r="E135">
        <v>14106.6</v>
      </c>
      <c r="F135" s="56"/>
      <c r="I135" s="48">
        <v>1</v>
      </c>
      <c r="M135">
        <f t="shared" si="37"/>
        <v>99.99</v>
      </c>
      <c r="N135">
        <f t="shared" si="38"/>
        <v>75.37</v>
      </c>
      <c r="O135" s="51">
        <f t="shared" si="39"/>
        <v>75.377537753775385</v>
      </c>
      <c r="P135">
        <f>(N135-M135)/N135</f>
        <v>-0.32665516783866244</v>
      </c>
      <c r="S135">
        <v>75.37</v>
      </c>
      <c r="T135">
        <v>0.18767130000000001</v>
      </c>
      <c r="U135">
        <v>2.0877490000000001</v>
      </c>
      <c r="V135">
        <f t="shared" si="31"/>
        <v>99.99</v>
      </c>
      <c r="W135" s="52">
        <f t="shared" si="32"/>
        <v>0.18769006900690072</v>
      </c>
      <c r="X135">
        <f t="shared" si="33"/>
        <v>2.0879577957795781</v>
      </c>
    </row>
    <row r="136" spans="1:31">
      <c r="B136" t="s">
        <v>232</v>
      </c>
      <c r="C136">
        <v>99.6</v>
      </c>
      <c r="D136">
        <v>13522</v>
      </c>
      <c r="E136">
        <v>13614.2</v>
      </c>
      <c r="F136" s="56"/>
      <c r="I136" s="48">
        <v>1</v>
      </c>
      <c r="M136">
        <f t="shared" si="37"/>
        <v>99.6</v>
      </c>
      <c r="N136">
        <f t="shared" si="38"/>
        <v>94.65</v>
      </c>
      <c r="O136" s="51">
        <f t="shared" si="39"/>
        <v>95.03012048192771</v>
      </c>
      <c r="P136">
        <f>(N136-M136)/N136</f>
        <v>-5.2297939778129826E-2</v>
      </c>
      <c r="S136">
        <v>94.65</v>
      </c>
      <c r="T136">
        <v>0.36156300000000002</v>
      </c>
      <c r="U136">
        <v>3.4310624999999999</v>
      </c>
      <c r="V136">
        <f t="shared" si="31"/>
        <v>99.6</v>
      </c>
      <c r="W136" s="52">
        <f t="shared" si="32"/>
        <v>0.36301506024096392</v>
      </c>
      <c r="X136">
        <f t="shared" si="33"/>
        <v>3.4448418674698797</v>
      </c>
    </row>
    <row r="137" spans="1:31">
      <c r="A137" t="s">
        <v>229</v>
      </c>
      <c r="B137" t="s">
        <v>230</v>
      </c>
      <c r="C137">
        <v>99.46</v>
      </c>
      <c r="D137">
        <v>16021.89</v>
      </c>
      <c r="E137" s="55"/>
      <c r="F137" s="56"/>
      <c r="I137" s="48">
        <v>1</v>
      </c>
      <c r="M137">
        <f t="shared" si="37"/>
        <v>99.46</v>
      </c>
      <c r="N137">
        <f t="shared" si="38"/>
        <v>93.54</v>
      </c>
      <c r="O137" s="51">
        <f t="shared" si="39"/>
        <v>94.047858435551987</v>
      </c>
      <c r="P137">
        <v>0</v>
      </c>
      <c r="S137">
        <v>93.54</v>
      </c>
      <c r="T137">
        <v>0.45834599999999998</v>
      </c>
      <c r="U137">
        <v>4.5843954</v>
      </c>
      <c r="V137">
        <f t="shared" si="31"/>
        <v>93.54</v>
      </c>
      <c r="W137" s="52">
        <f t="shared" si="32"/>
        <v>0.48999999999999994</v>
      </c>
      <c r="X137">
        <f t="shared" si="33"/>
        <v>4.9009999999999998</v>
      </c>
      <c r="AB137" s="46">
        <f>100*(X139-X138)/X137</f>
        <v>18.123479775718973</v>
      </c>
      <c r="AC137" s="46">
        <f>100*(((K138-K139)*0.027)/C138)</f>
        <v>0</v>
      </c>
      <c r="AD137" s="46">
        <f>(1000*(((K138-K139)*0.027)/55.85))/(C138/1000)</f>
        <v>0</v>
      </c>
      <c r="AE137" s="46">
        <f>1000000*(X139-X138)/55.85/100</f>
        <v>159.03880820196721</v>
      </c>
    </row>
    <row r="138" spans="1:31">
      <c r="B138" t="s">
        <v>231</v>
      </c>
      <c r="C138" s="56">
        <v>100</v>
      </c>
      <c r="D138">
        <v>14127</v>
      </c>
      <c r="E138">
        <v>14208.9</v>
      </c>
      <c r="F138" s="56"/>
      <c r="I138" s="48">
        <v>1</v>
      </c>
      <c r="M138">
        <f t="shared" si="37"/>
        <v>100</v>
      </c>
      <c r="N138">
        <f t="shared" si="38"/>
        <v>82.73</v>
      </c>
      <c r="O138" s="51">
        <f t="shared" si="39"/>
        <v>82.73</v>
      </c>
      <c r="P138">
        <f>(N138-M138)/N138</f>
        <v>-0.20875135984527976</v>
      </c>
      <c r="S138">
        <v>82.73</v>
      </c>
      <c r="T138">
        <v>0.30775560000000002</v>
      </c>
      <c r="U138">
        <v>2.7408448999999999</v>
      </c>
      <c r="V138">
        <f t="shared" si="31"/>
        <v>100</v>
      </c>
      <c r="W138" s="52">
        <f t="shared" si="32"/>
        <v>0.30775560000000002</v>
      </c>
      <c r="X138">
        <f t="shared" si="33"/>
        <v>2.7408449000000004</v>
      </c>
    </row>
    <row r="139" spans="1:31">
      <c r="B139" t="s">
        <v>232</v>
      </c>
      <c r="C139">
        <v>99.16</v>
      </c>
      <c r="D139">
        <v>14050.1</v>
      </c>
      <c r="E139">
        <v>14142.1</v>
      </c>
      <c r="F139" s="56"/>
      <c r="I139" s="48">
        <v>1</v>
      </c>
      <c r="M139">
        <f t="shared" si="37"/>
        <v>99.16</v>
      </c>
      <c r="N139">
        <f t="shared" si="38"/>
        <v>93.86</v>
      </c>
      <c r="O139" s="51">
        <f t="shared" si="39"/>
        <v>94.655102864058094</v>
      </c>
      <c r="P139">
        <f>(N139-M139)/N139</f>
        <v>-5.6467078627743417E-2</v>
      </c>
      <c r="S139">
        <v>93.86</v>
      </c>
      <c r="T139">
        <v>0.3444662</v>
      </c>
      <c r="U139">
        <v>3.5985923999999998</v>
      </c>
      <c r="V139">
        <f t="shared" si="31"/>
        <v>99.16</v>
      </c>
      <c r="W139" s="52">
        <f t="shared" si="32"/>
        <v>0.34738422751109321</v>
      </c>
      <c r="X139">
        <f t="shared" si="33"/>
        <v>3.6290766438079873</v>
      </c>
    </row>
    <row r="140" spans="1:31">
      <c r="A140" t="s">
        <v>235</v>
      </c>
      <c r="B140" t="s">
        <v>230</v>
      </c>
      <c r="C140">
        <v>99.71</v>
      </c>
      <c r="D140">
        <v>16023.87</v>
      </c>
      <c r="E140" s="55"/>
      <c r="F140" s="56"/>
      <c r="H140"/>
      <c r="M140">
        <f t="shared" si="37"/>
        <v>99.71</v>
      </c>
      <c r="N140">
        <f t="shared" si="38"/>
        <v>90.48</v>
      </c>
      <c r="O140" s="51">
        <f t="shared" si="39"/>
        <v>90.743155149934822</v>
      </c>
      <c r="P140">
        <v>0</v>
      </c>
      <c r="S140">
        <v>90.48</v>
      </c>
      <c r="T140">
        <v>0.40716000000000002</v>
      </c>
      <c r="U140">
        <v>3.7096800000000001</v>
      </c>
      <c r="V140">
        <f t="shared" ref="V140:V187" si="40">(S140-(S140*P140))</f>
        <v>90.48</v>
      </c>
      <c r="W140" s="52">
        <f t="shared" ref="W140:W187" si="41">100*T140/V140</f>
        <v>0.45</v>
      </c>
      <c r="X140">
        <f t="shared" ref="X140:X187" si="42">100*U140/V140</f>
        <v>4.0999999999999996</v>
      </c>
      <c r="AB140" s="46">
        <f t="shared" ref="AB140" si="43">100*(X142-X141)/X140</f>
        <v>29.011109333215529</v>
      </c>
      <c r="AC140" s="46">
        <f t="shared" ref="AC140" si="44">100*(((K141-K142)*0.027)/C141)</f>
        <v>0</v>
      </c>
      <c r="AD140" s="46">
        <f t="shared" ref="AD140" si="45">(1000*(((K141-K142)*0.027)/55.85))/(C141/1000)</f>
        <v>0</v>
      </c>
      <c r="AE140" s="46">
        <f t="shared" ref="AE140" si="46">1000000*(X142-X141)/55.85/100</f>
        <v>212.97322876666723</v>
      </c>
    </row>
    <row r="141" spans="1:31">
      <c r="B141" t="s">
        <v>231</v>
      </c>
      <c r="C141">
        <v>100.07</v>
      </c>
      <c r="D141">
        <v>14041.3</v>
      </c>
      <c r="E141">
        <v>14125.5</v>
      </c>
      <c r="F141" s="56"/>
      <c r="H141"/>
      <c r="M141">
        <f t="shared" si="37"/>
        <v>100.07</v>
      </c>
      <c r="N141">
        <f t="shared" si="38"/>
        <v>81.28</v>
      </c>
      <c r="O141" s="51">
        <f t="shared" si="39"/>
        <v>81.223143799340463</v>
      </c>
      <c r="P141">
        <f t="shared" ref="P141:P142" si="47">(N141-M141)/N141</f>
        <v>-0.2311761811023621</v>
      </c>
      <c r="S141">
        <v>81.28</v>
      </c>
      <c r="T141">
        <v>0.20157439999999999</v>
      </c>
      <c r="U141">
        <v>1.9369023999999999</v>
      </c>
      <c r="V141">
        <f t="shared" si="40"/>
        <v>100.07</v>
      </c>
      <c r="W141" s="52">
        <f t="shared" si="41"/>
        <v>0.20143339662236434</v>
      </c>
      <c r="X141">
        <f t="shared" si="42"/>
        <v>1.9355475167382832</v>
      </c>
    </row>
    <row r="142" spans="1:31">
      <c r="B142" t="s">
        <v>232</v>
      </c>
      <c r="C142">
        <v>100.02</v>
      </c>
      <c r="D142">
        <v>14047.8</v>
      </c>
      <c r="E142">
        <v>14143.8</v>
      </c>
      <c r="F142" s="56"/>
      <c r="H142"/>
      <c r="M142">
        <f t="shared" si="37"/>
        <v>100.02</v>
      </c>
      <c r="N142">
        <f t="shared" si="38"/>
        <v>96.47</v>
      </c>
      <c r="O142" s="51">
        <f t="shared" si="39"/>
        <v>96.450709858028404</v>
      </c>
      <c r="P142">
        <f t="shared" si="47"/>
        <v>-3.67990048719809E-2</v>
      </c>
      <c r="S142">
        <v>96.47</v>
      </c>
      <c r="T142">
        <v>0.2932688</v>
      </c>
      <c r="U142">
        <v>3.1256279999999999</v>
      </c>
      <c r="V142">
        <f t="shared" si="40"/>
        <v>100.02</v>
      </c>
      <c r="W142" s="52">
        <f t="shared" si="41"/>
        <v>0.29321015796840633</v>
      </c>
      <c r="X142">
        <f t="shared" si="42"/>
        <v>3.1250029994001198</v>
      </c>
    </row>
    <row r="143" spans="1:31">
      <c r="A143" t="s">
        <v>236</v>
      </c>
      <c r="B143" t="s">
        <v>230</v>
      </c>
      <c r="C143">
        <v>99.39</v>
      </c>
      <c r="D143">
        <v>16018.42</v>
      </c>
      <c r="E143" s="55"/>
      <c r="F143" s="56"/>
      <c r="H143"/>
      <c r="M143">
        <f t="shared" si="37"/>
        <v>99.39</v>
      </c>
      <c r="N143">
        <f t="shared" si="38"/>
        <v>89.05</v>
      </c>
      <c r="O143" s="51">
        <f t="shared" si="39"/>
        <v>89.596538887211992</v>
      </c>
      <c r="P143">
        <v>0</v>
      </c>
      <c r="S143">
        <v>89.05</v>
      </c>
      <c r="T143">
        <v>0.400725</v>
      </c>
      <c r="U143">
        <v>3.6020724999999998</v>
      </c>
      <c r="V143">
        <f t="shared" si="40"/>
        <v>89.05</v>
      </c>
      <c r="W143" s="52">
        <f t="shared" si="41"/>
        <v>0.45</v>
      </c>
      <c r="X143">
        <f t="shared" si="42"/>
        <v>4.0449999999999999</v>
      </c>
      <c r="AB143" s="46">
        <f t="shared" ref="AB143" si="48">100*(X145-X144)/X143</f>
        <v>36.220649509101079</v>
      </c>
      <c r="AC143" s="46">
        <f t="shared" ref="AC143" si="49">100*(((K144-K145)*0.027)/C144)</f>
        <v>0</v>
      </c>
      <c r="AD143" s="46">
        <f t="shared" ref="AD143" si="50">(1000*(((K144-K145)*0.027)/55.85))/(C144/1000)</f>
        <v>0</v>
      </c>
      <c r="AE143" s="46">
        <f t="shared" ref="AE143" si="51">1000000*(X145-X144)/55.85/100</f>
        <v>262.3321884768377</v>
      </c>
    </row>
    <row r="144" spans="1:31">
      <c r="B144" t="s">
        <v>231</v>
      </c>
      <c r="C144">
        <v>99.96</v>
      </c>
      <c r="D144">
        <v>14045.4</v>
      </c>
      <c r="E144" s="55"/>
      <c r="F144" s="56"/>
      <c r="H144"/>
      <c r="M144">
        <f t="shared" si="37"/>
        <v>99.96</v>
      </c>
      <c r="N144">
        <f t="shared" si="38"/>
        <v>75.25</v>
      </c>
      <c r="O144" s="51">
        <f t="shared" si="39"/>
        <v>75.280112044817926</v>
      </c>
      <c r="P144">
        <f t="shared" ref="P144:P145" si="52">(N144-M144)/N144</f>
        <v>-0.32837209302325571</v>
      </c>
      <c r="S144">
        <v>75.25</v>
      </c>
      <c r="T144">
        <v>0.2265025</v>
      </c>
      <c r="U144">
        <v>1.6080924999999999</v>
      </c>
      <c r="V144">
        <f t="shared" si="40"/>
        <v>99.96</v>
      </c>
      <c r="W144" s="52">
        <f t="shared" si="41"/>
        <v>0.22659313725490196</v>
      </c>
      <c r="X144">
        <f t="shared" si="42"/>
        <v>1.6087359943977591</v>
      </c>
    </row>
    <row r="145" spans="1:31">
      <c r="B145" t="s">
        <v>232</v>
      </c>
      <c r="C145">
        <v>99.76</v>
      </c>
      <c r="D145">
        <v>13534.6</v>
      </c>
      <c r="E145" s="55"/>
      <c r="F145" s="56"/>
      <c r="H145"/>
      <c r="M145">
        <f t="shared" si="37"/>
        <v>99.76</v>
      </c>
      <c r="N145">
        <f t="shared" si="38"/>
        <v>96.4</v>
      </c>
      <c r="O145" s="51">
        <f t="shared" si="39"/>
        <v>96.631916599839613</v>
      </c>
      <c r="P145">
        <f t="shared" si="52"/>
        <v>-3.4854771784232359E-2</v>
      </c>
      <c r="S145">
        <v>96.4</v>
      </c>
      <c r="T145">
        <v>0.30365999999999999</v>
      </c>
      <c r="U145">
        <v>3.066484</v>
      </c>
      <c r="V145">
        <f t="shared" si="40"/>
        <v>99.76</v>
      </c>
      <c r="W145" s="52">
        <f t="shared" si="41"/>
        <v>0.30439053728949478</v>
      </c>
      <c r="X145">
        <f t="shared" si="42"/>
        <v>3.0738612670408978</v>
      </c>
    </row>
    <row r="146" spans="1:31">
      <c r="A146" t="s">
        <v>237</v>
      </c>
      <c r="B146" t="s">
        <v>230</v>
      </c>
      <c r="C146">
        <v>99.69</v>
      </c>
      <c r="D146">
        <v>16009.94</v>
      </c>
      <c r="E146" s="55"/>
      <c r="F146" s="56"/>
      <c r="H146"/>
      <c r="M146">
        <f t="shared" si="37"/>
        <v>99.69</v>
      </c>
      <c r="N146">
        <f t="shared" si="38"/>
        <v>90.03</v>
      </c>
      <c r="O146" s="51">
        <f t="shared" si="39"/>
        <v>90.309960878724041</v>
      </c>
      <c r="P146">
        <v>0</v>
      </c>
      <c r="S146">
        <v>90.03</v>
      </c>
      <c r="T146">
        <v>0.35651880000000002</v>
      </c>
      <c r="U146">
        <v>3.6273086999999999</v>
      </c>
      <c r="V146">
        <f t="shared" si="40"/>
        <v>90.03</v>
      </c>
      <c r="W146" s="52">
        <f t="shared" si="41"/>
        <v>0.39600000000000007</v>
      </c>
      <c r="X146">
        <f t="shared" si="42"/>
        <v>4.0289999999999999</v>
      </c>
      <c r="AB146" s="46">
        <f t="shared" ref="AB146" si="53">100*(X148-X147)/X146</f>
        <v>36.09227655688894</v>
      </c>
      <c r="AC146" s="46">
        <f t="shared" ref="AC146" si="54">100*(((K147-K148)*0.027)/C147)</f>
        <v>0</v>
      </c>
      <c r="AD146" s="46">
        <f t="shared" ref="AD146" si="55">(1000*(((K147-K148)*0.027)/55.85))/(C147/1000)</f>
        <v>0</v>
      </c>
      <c r="AE146" s="46">
        <f t="shared" ref="AE146" si="56">1000000*(X148-X147)/55.85/100</f>
        <v>260.3684552331344</v>
      </c>
    </row>
    <row r="147" spans="1:31">
      <c r="B147" t="s">
        <v>231</v>
      </c>
      <c r="C147">
        <v>99.97</v>
      </c>
      <c r="D147">
        <v>14060</v>
      </c>
      <c r="E147" s="55"/>
      <c r="F147" s="56"/>
      <c r="H147"/>
      <c r="M147">
        <f t="shared" si="37"/>
        <v>99.97</v>
      </c>
      <c r="N147">
        <f t="shared" si="38"/>
        <v>76.5</v>
      </c>
      <c r="O147" s="51">
        <f t="shared" si="39"/>
        <v>76.522956887066115</v>
      </c>
      <c r="P147">
        <f t="shared" ref="P147:P148" si="57">(N147-M147)/N147</f>
        <v>-0.30679738562091502</v>
      </c>
      <c r="S147">
        <v>76.5</v>
      </c>
      <c r="T147">
        <v>0.18130499999999999</v>
      </c>
      <c r="U147">
        <v>1.5934950000000001</v>
      </c>
      <c r="V147">
        <f t="shared" si="40"/>
        <v>99.97</v>
      </c>
      <c r="W147" s="52">
        <f t="shared" si="41"/>
        <v>0.18135940782234669</v>
      </c>
      <c r="X147">
        <f t="shared" si="42"/>
        <v>1.5939731919575875</v>
      </c>
    </row>
    <row r="148" spans="1:31">
      <c r="B148" t="s">
        <v>232</v>
      </c>
      <c r="C148">
        <v>99.76</v>
      </c>
      <c r="D148">
        <v>14069</v>
      </c>
      <c r="E148" s="55"/>
      <c r="F148" s="56"/>
      <c r="H148"/>
      <c r="M148">
        <f t="shared" si="37"/>
        <v>99.76</v>
      </c>
      <c r="N148">
        <f t="shared" si="38"/>
        <v>93.65</v>
      </c>
      <c r="O148" s="51">
        <f t="shared" si="39"/>
        <v>93.875300721732145</v>
      </c>
      <c r="P148">
        <f t="shared" si="57"/>
        <v>-6.5242925787506664E-2</v>
      </c>
      <c r="S148">
        <v>93.65</v>
      </c>
      <c r="T148">
        <v>0.39333000000000001</v>
      </c>
      <c r="U148">
        <v>3.0408154999999999</v>
      </c>
      <c r="V148">
        <f t="shared" si="40"/>
        <v>99.76</v>
      </c>
      <c r="W148" s="52">
        <f t="shared" si="41"/>
        <v>0.394276263031275</v>
      </c>
      <c r="X148">
        <f t="shared" si="42"/>
        <v>3.048131014434643</v>
      </c>
    </row>
    <row r="149" spans="1:31">
      <c r="A149" t="s">
        <v>238</v>
      </c>
      <c r="B149" t="s">
        <v>230</v>
      </c>
      <c r="C149">
        <v>100.03</v>
      </c>
      <c r="D149">
        <v>16073.98</v>
      </c>
      <c r="E149" s="55"/>
      <c r="F149" s="56"/>
      <c r="H149"/>
      <c r="M149">
        <f t="shared" si="37"/>
        <v>100.03</v>
      </c>
      <c r="N149">
        <f t="shared" si="38"/>
        <v>91.36</v>
      </c>
      <c r="O149" s="51">
        <f t="shared" si="39"/>
        <v>91.332600219934022</v>
      </c>
      <c r="P149">
        <v>0</v>
      </c>
      <c r="S149">
        <v>91.36</v>
      </c>
      <c r="T149">
        <v>0.45588640000000002</v>
      </c>
      <c r="U149">
        <v>4.161448</v>
      </c>
      <c r="V149">
        <f t="shared" si="40"/>
        <v>91.36</v>
      </c>
      <c r="W149" s="52">
        <f t="shared" si="41"/>
        <v>0.49900000000000005</v>
      </c>
      <c r="X149">
        <f t="shared" si="42"/>
        <v>4.5550000000000006</v>
      </c>
      <c r="AB149" s="46">
        <f t="shared" ref="AB149" si="58">100*(X151-X150)/X149</f>
        <v>33.557998504135632</v>
      </c>
      <c r="AC149" s="46">
        <f t="shared" ref="AC149" si="59">100*(((K150-K151)*0.027)/C150)</f>
        <v>0</v>
      </c>
      <c r="AD149" s="46">
        <f t="shared" ref="AD149" si="60">(1000*(((K150-K151)*0.027)/55.85))/(C150/1000)</f>
        <v>0</v>
      </c>
      <c r="AE149" s="46">
        <f t="shared" ref="AE149" si="61">1000000*(X151-X150)/55.85/100</f>
        <v>273.69146497106141</v>
      </c>
    </row>
    <row r="150" spans="1:31">
      <c r="B150" t="s">
        <v>231</v>
      </c>
      <c r="C150">
        <v>100.01</v>
      </c>
      <c r="D150">
        <v>14081.7</v>
      </c>
      <c r="E150" s="55"/>
      <c r="F150" s="56"/>
      <c r="H150"/>
      <c r="M150">
        <f t="shared" si="37"/>
        <v>100.01</v>
      </c>
      <c r="N150">
        <f t="shared" si="38"/>
        <v>73.87</v>
      </c>
      <c r="O150" s="51">
        <f t="shared" si="39"/>
        <v>73.862613738626138</v>
      </c>
      <c r="P150">
        <f t="shared" ref="P150:P151" si="62">(N150-M150)/N150</f>
        <v>-0.35386489779342084</v>
      </c>
      <c r="S150">
        <v>73.87</v>
      </c>
      <c r="T150">
        <v>0.25115799999999999</v>
      </c>
      <c r="U150">
        <v>1.9708516</v>
      </c>
      <c r="V150">
        <f t="shared" si="40"/>
        <v>100.01</v>
      </c>
      <c r="W150" s="52">
        <f t="shared" si="41"/>
        <v>0.25113288671132883</v>
      </c>
      <c r="X150">
        <f t="shared" si="42"/>
        <v>1.9706545345465452</v>
      </c>
    </row>
    <row r="151" spans="1:31">
      <c r="B151" t="s">
        <v>232</v>
      </c>
      <c r="C151">
        <v>99.97</v>
      </c>
      <c r="D151">
        <v>13476.2</v>
      </c>
      <c r="E151" s="55"/>
      <c r="F151" s="56"/>
      <c r="H151"/>
      <c r="M151">
        <f t="shared" si="37"/>
        <v>99.97</v>
      </c>
      <c r="N151">
        <f t="shared" si="38"/>
        <v>95.37</v>
      </c>
      <c r="O151" s="51">
        <f t="shared" si="39"/>
        <v>95.398619585875764</v>
      </c>
      <c r="P151">
        <f t="shared" si="62"/>
        <v>-4.8233197022124294E-2</v>
      </c>
      <c r="S151">
        <v>95.37</v>
      </c>
      <c r="T151">
        <v>0.39578550000000001</v>
      </c>
      <c r="U151">
        <v>3.4981716</v>
      </c>
      <c r="V151">
        <f t="shared" si="40"/>
        <v>99.97</v>
      </c>
      <c r="W151" s="52">
        <f t="shared" si="41"/>
        <v>0.39590427128138445</v>
      </c>
      <c r="X151">
        <f t="shared" si="42"/>
        <v>3.4992213664099232</v>
      </c>
    </row>
    <row r="152" spans="1:31">
      <c r="A152" t="s">
        <v>239</v>
      </c>
      <c r="B152" t="s">
        <v>230</v>
      </c>
      <c r="C152">
        <v>99.45</v>
      </c>
      <c r="D152">
        <v>16040.59</v>
      </c>
      <c r="E152" s="55"/>
      <c r="F152" s="56"/>
      <c r="H152"/>
      <c r="M152">
        <f t="shared" si="37"/>
        <v>99.45</v>
      </c>
      <c r="N152">
        <f t="shared" si="38"/>
        <v>87.8</v>
      </c>
      <c r="O152" s="51">
        <f t="shared" si="39"/>
        <v>88.285570638511814</v>
      </c>
      <c r="P152">
        <v>0</v>
      </c>
      <c r="S152">
        <v>87.8</v>
      </c>
      <c r="T152">
        <v>0.39949000000000001</v>
      </c>
      <c r="U152">
        <v>3.62175</v>
      </c>
      <c r="V152">
        <f t="shared" si="40"/>
        <v>87.8</v>
      </c>
      <c r="W152" s="52">
        <f t="shared" si="41"/>
        <v>0.45500000000000002</v>
      </c>
      <c r="X152">
        <f t="shared" si="42"/>
        <v>4.125</v>
      </c>
      <c r="AB152" s="46">
        <f t="shared" ref="AB152" si="63">100*(X154-X153)/X152</f>
        <v>34.065617815930366</v>
      </c>
      <c r="AC152" s="46">
        <f t="shared" ref="AC152" si="64">100*(((K153-K154)*0.027)/C153)</f>
        <v>0</v>
      </c>
      <c r="AD152" s="46">
        <f t="shared" ref="AD152" si="65">(1000*(((K153-K154)*0.027)/55.85))/(C153/1000)</f>
        <v>0</v>
      </c>
      <c r="AE152" s="46">
        <f t="shared" ref="AE152" si="66">1000000*(X154-X153)/55.85/100</f>
        <v>251.60371260646869</v>
      </c>
    </row>
    <row r="153" spans="1:31">
      <c r="B153" t="s">
        <v>231</v>
      </c>
      <c r="C153">
        <v>99.76</v>
      </c>
      <c r="D153">
        <v>14081.8</v>
      </c>
      <c r="E153" s="55"/>
      <c r="F153" s="56"/>
      <c r="H153"/>
      <c r="M153">
        <f t="shared" si="37"/>
        <v>99.76</v>
      </c>
      <c r="N153">
        <f t="shared" si="38"/>
        <v>75.05</v>
      </c>
      <c r="O153" s="51">
        <f t="shared" si="39"/>
        <v>75.230553327987167</v>
      </c>
      <c r="P153">
        <f t="shared" ref="P153:P154" si="67">(N153-M153)/N153</f>
        <v>-0.32924716855429725</v>
      </c>
      <c r="S153">
        <v>75.05</v>
      </c>
      <c r="T153">
        <v>0.18087049999999999</v>
      </c>
      <c r="U153">
        <v>1.6075710000000001</v>
      </c>
      <c r="V153">
        <f t="shared" si="40"/>
        <v>99.76</v>
      </c>
      <c r="W153" s="52">
        <f t="shared" si="41"/>
        <v>0.18130563352044904</v>
      </c>
      <c r="X153">
        <f t="shared" si="42"/>
        <v>1.6114384522854852</v>
      </c>
    </row>
    <row r="154" spans="1:31">
      <c r="B154" t="s">
        <v>232</v>
      </c>
      <c r="C154">
        <v>99.63</v>
      </c>
      <c r="D154">
        <v>14103</v>
      </c>
      <c r="E154" s="55"/>
      <c r="F154" s="56"/>
      <c r="H154"/>
      <c r="M154">
        <f t="shared" si="37"/>
        <v>99.63</v>
      </c>
      <c r="N154">
        <f t="shared" si="38"/>
        <v>94.99</v>
      </c>
      <c r="O154" s="51">
        <f t="shared" si="39"/>
        <v>95.342768242497243</v>
      </c>
      <c r="P154">
        <f t="shared" si="67"/>
        <v>-4.8847247078639869E-2</v>
      </c>
      <c r="S154">
        <v>94.99</v>
      </c>
      <c r="T154">
        <v>0.31631670000000001</v>
      </c>
      <c r="U154">
        <v>3.0054835999999998</v>
      </c>
      <c r="V154">
        <f t="shared" si="40"/>
        <v>99.63</v>
      </c>
      <c r="W154" s="52">
        <f t="shared" si="41"/>
        <v>0.31749141824751581</v>
      </c>
      <c r="X154">
        <f t="shared" si="42"/>
        <v>3.016645187192613</v>
      </c>
    </row>
    <row r="155" spans="1:31">
      <c r="A155" t="s">
        <v>240</v>
      </c>
      <c r="B155" t="s">
        <v>230</v>
      </c>
      <c r="C155">
        <v>100.07</v>
      </c>
      <c r="D155">
        <v>15999.52</v>
      </c>
      <c r="E155" s="55"/>
      <c r="F155" s="56"/>
      <c r="H155"/>
      <c r="M155">
        <f t="shared" si="37"/>
        <v>100.07</v>
      </c>
      <c r="N155">
        <f t="shared" si="38"/>
        <v>91.73</v>
      </c>
      <c r="O155" s="51">
        <f t="shared" si="39"/>
        <v>91.66583391625862</v>
      </c>
      <c r="P155">
        <v>0</v>
      </c>
      <c r="S155">
        <v>91.73</v>
      </c>
      <c r="T155">
        <v>0.34673939999999998</v>
      </c>
      <c r="U155">
        <v>3.7013055000000001</v>
      </c>
      <c r="V155">
        <f t="shared" si="40"/>
        <v>91.73</v>
      </c>
      <c r="W155" s="52">
        <f t="shared" si="41"/>
        <v>0.37799999999999995</v>
      </c>
      <c r="X155">
        <f t="shared" si="42"/>
        <v>4.0350000000000001</v>
      </c>
      <c r="AB155" s="46">
        <f t="shared" ref="AB155" si="68">100*(X157-X156)/X155</f>
        <v>22.601364016757184</v>
      </c>
      <c r="AC155" s="46">
        <f t="shared" ref="AC155" si="69">100*(((K156-K157)*0.027)/C156)</f>
        <v>0</v>
      </c>
      <c r="AD155" s="46">
        <f t="shared" ref="AD155" si="70">(1000*(((K156-K157)*0.027)/55.85))/(C156/1000)</f>
        <v>0</v>
      </c>
      <c r="AE155" s="46">
        <f t="shared" ref="AE155" si="71">1000000*(X157-X156)/55.85/100</f>
        <v>163.28827897513918</v>
      </c>
    </row>
    <row r="156" spans="1:31">
      <c r="B156" t="s">
        <v>231</v>
      </c>
      <c r="C156">
        <v>99.8</v>
      </c>
      <c r="D156">
        <v>14070</v>
      </c>
      <c r="E156" s="55"/>
      <c r="F156" s="56"/>
      <c r="H156"/>
      <c r="M156">
        <f t="shared" si="37"/>
        <v>99.8</v>
      </c>
      <c r="N156">
        <f t="shared" si="38"/>
        <v>82.81</v>
      </c>
      <c r="O156" s="51">
        <f t="shared" si="39"/>
        <v>82.975951903807612</v>
      </c>
      <c r="P156">
        <f t="shared" ref="P156:P157" si="72">(N156-M156)/N156</f>
        <v>-0.20516845791571059</v>
      </c>
      <c r="S156">
        <v>82.81</v>
      </c>
      <c r="T156">
        <v>0.24346139999999999</v>
      </c>
      <c r="U156">
        <v>2.0627971000000001</v>
      </c>
      <c r="V156">
        <f t="shared" si="40"/>
        <v>99.8</v>
      </c>
      <c r="W156" s="52">
        <f t="shared" si="41"/>
        <v>0.24394929859719439</v>
      </c>
      <c r="X156">
        <f t="shared" si="42"/>
        <v>2.0669309619238478</v>
      </c>
    </row>
    <row r="157" spans="1:31">
      <c r="B157" t="s">
        <v>232</v>
      </c>
      <c r="C157">
        <v>100</v>
      </c>
      <c r="D157">
        <v>14042.1</v>
      </c>
      <c r="E157" s="55"/>
      <c r="F157" s="56"/>
      <c r="H157"/>
      <c r="M157">
        <f t="shared" si="37"/>
        <v>100</v>
      </c>
      <c r="N157">
        <f t="shared" si="38"/>
        <v>95.6</v>
      </c>
      <c r="O157" s="51">
        <f t="shared" si="39"/>
        <v>95.6</v>
      </c>
      <c r="P157">
        <f t="shared" si="72"/>
        <v>-4.6025104602510525E-2</v>
      </c>
      <c r="S157">
        <v>95.6</v>
      </c>
      <c r="T157">
        <v>0.37379600000000002</v>
      </c>
      <c r="U157">
        <v>2.9788960000000002</v>
      </c>
      <c r="V157">
        <f t="shared" si="40"/>
        <v>100</v>
      </c>
      <c r="W157" s="52">
        <f t="shared" si="41"/>
        <v>0.37379600000000002</v>
      </c>
      <c r="X157">
        <f t="shared" si="42"/>
        <v>2.9788960000000002</v>
      </c>
    </row>
    <row r="158" spans="1:31">
      <c r="A158" t="s">
        <v>241</v>
      </c>
      <c r="B158" t="s">
        <v>230</v>
      </c>
      <c r="C158">
        <v>100.08</v>
      </c>
      <c r="D158">
        <v>16038.04</v>
      </c>
      <c r="E158" s="55"/>
      <c r="F158" s="56"/>
      <c r="H158"/>
      <c r="M158">
        <f t="shared" si="37"/>
        <v>100.08</v>
      </c>
      <c r="N158">
        <f t="shared" si="38"/>
        <v>91.99</v>
      </c>
      <c r="O158" s="51">
        <f t="shared" si="39"/>
        <v>91.916466826538766</v>
      </c>
      <c r="P158">
        <v>0</v>
      </c>
      <c r="S158">
        <v>91.99</v>
      </c>
      <c r="T158">
        <v>0.44063210000000003</v>
      </c>
      <c r="U158">
        <v>3.9298128000000001</v>
      </c>
      <c r="V158">
        <f t="shared" si="40"/>
        <v>91.99</v>
      </c>
      <c r="W158" s="52">
        <f t="shared" si="41"/>
        <v>0.47900000000000009</v>
      </c>
      <c r="X158">
        <f t="shared" si="42"/>
        <v>4.2720000000000002</v>
      </c>
      <c r="AB158" s="46">
        <f t="shared" ref="AB158" si="73">100*(X160-X159)/X158</f>
        <v>38.371206163152408</v>
      </c>
      <c r="AC158" s="46">
        <f t="shared" ref="AC158" si="74">100*(((K159-K160)*0.027)/C159)</f>
        <v>0</v>
      </c>
      <c r="AD158" s="46">
        <f t="shared" ref="AD158" si="75">(1000*(((K159-K160)*0.027)/55.85))/(C159/1000)</f>
        <v>0</v>
      </c>
      <c r="AE158" s="46">
        <f t="shared" ref="AE158" si="76">1000000*(X160-X159)/55.85/100</f>
        <v>293.5036575272822</v>
      </c>
    </row>
    <row r="159" spans="1:31">
      <c r="B159" t="s">
        <v>231</v>
      </c>
      <c r="C159">
        <v>99.42</v>
      </c>
      <c r="D159">
        <v>14148.9</v>
      </c>
      <c r="E159" s="55"/>
      <c r="F159" s="56"/>
      <c r="H159"/>
      <c r="M159">
        <f t="shared" si="37"/>
        <v>99.42</v>
      </c>
      <c r="N159">
        <f t="shared" si="38"/>
        <v>71.81</v>
      </c>
      <c r="O159" s="51">
        <f t="shared" si="39"/>
        <v>72.228927781130551</v>
      </c>
      <c r="P159">
        <f t="shared" ref="P159:P160" si="77">(N159-M159)/N159</f>
        <v>-0.38448684027294244</v>
      </c>
      <c r="S159">
        <v>71.81</v>
      </c>
      <c r="T159">
        <v>0.23194629999999999</v>
      </c>
      <c r="U159">
        <v>1.4843127</v>
      </c>
      <c r="V159">
        <f t="shared" si="40"/>
        <v>99.42</v>
      </c>
      <c r="W159" s="52">
        <f t="shared" si="41"/>
        <v>0.2332994367330517</v>
      </c>
      <c r="X159">
        <f t="shared" si="42"/>
        <v>1.4929719372359687</v>
      </c>
    </row>
    <row r="160" spans="1:31">
      <c r="B160" t="s">
        <v>232</v>
      </c>
      <c r="C160">
        <v>99.65</v>
      </c>
      <c r="D160">
        <v>13992.3</v>
      </c>
      <c r="E160" s="55"/>
      <c r="F160" s="56"/>
      <c r="H160"/>
      <c r="M160">
        <f t="shared" si="37"/>
        <v>99.65</v>
      </c>
      <c r="N160">
        <f t="shared" si="38"/>
        <v>94.64</v>
      </c>
      <c r="O160" s="51">
        <f t="shared" si="39"/>
        <v>94.972403411941798</v>
      </c>
      <c r="P160">
        <f t="shared" si="77"/>
        <v>-5.2937447168216453E-2</v>
      </c>
      <c r="S160">
        <v>94.64</v>
      </c>
      <c r="T160">
        <v>0.31515120000000002</v>
      </c>
      <c r="U160">
        <v>3.1212271999999999</v>
      </c>
      <c r="V160">
        <f t="shared" si="40"/>
        <v>99.65</v>
      </c>
      <c r="W160" s="52">
        <f t="shared" si="41"/>
        <v>0.31625810336176619</v>
      </c>
      <c r="X160">
        <f t="shared" si="42"/>
        <v>3.1321898645258397</v>
      </c>
    </row>
    <row r="161" spans="1:34">
      <c r="A161" t="s">
        <v>242</v>
      </c>
      <c r="B161" t="s">
        <v>230</v>
      </c>
      <c r="C161">
        <v>99.61</v>
      </c>
      <c r="D161">
        <v>15979.03</v>
      </c>
      <c r="E161" s="55"/>
      <c r="F161" s="56"/>
      <c r="H161"/>
      <c r="M161">
        <f t="shared" si="37"/>
        <v>99.61</v>
      </c>
      <c r="N161">
        <f t="shared" si="38"/>
        <v>89.07</v>
      </c>
      <c r="O161" s="51">
        <f t="shared" si="39"/>
        <v>89.418733058929831</v>
      </c>
      <c r="P161">
        <v>0</v>
      </c>
      <c r="S161">
        <v>89.07</v>
      </c>
      <c r="T161">
        <v>0.39458009999999999</v>
      </c>
      <c r="U161">
        <v>3.6304932000000001</v>
      </c>
      <c r="V161">
        <f t="shared" si="40"/>
        <v>89.07</v>
      </c>
      <c r="W161" s="52">
        <f t="shared" si="41"/>
        <v>0.44300000000000006</v>
      </c>
      <c r="X161">
        <f t="shared" si="42"/>
        <v>4.0760000000000005</v>
      </c>
      <c r="AB161" s="46">
        <f t="shared" ref="AB161" si="78">100*(X163-X162)/X161</f>
        <v>36.114588487815247</v>
      </c>
      <c r="AC161" s="46">
        <f t="shared" ref="AC161" si="79">100*(((K162-K163)*0.027)/C162)</f>
        <v>0</v>
      </c>
      <c r="AD161" s="46">
        <f t="shared" ref="AD161" si="80">(1000*(((K162-K163)*0.027)/55.85))/(C162/1000)</f>
        <v>0</v>
      </c>
      <c r="AE161" s="46">
        <f t="shared" ref="AE161" si="81">1000000*(X163-X162)/55.85/100</f>
        <v>263.56859924142344</v>
      </c>
    </row>
    <row r="162" spans="1:34">
      <c r="B162" t="s">
        <v>231</v>
      </c>
      <c r="C162">
        <v>99.32</v>
      </c>
      <c r="D162">
        <v>14091.2</v>
      </c>
      <c r="E162" s="55"/>
      <c r="F162" s="56"/>
      <c r="H162"/>
      <c r="M162">
        <f t="shared" si="37"/>
        <v>99.32</v>
      </c>
      <c r="N162">
        <f t="shared" si="38"/>
        <v>72.83</v>
      </c>
      <c r="O162" s="51">
        <f t="shared" si="39"/>
        <v>73.328634716069274</v>
      </c>
      <c r="P162">
        <f t="shared" ref="P162:P163" si="82">(N162-M162)/N162</f>
        <v>-0.36372374021694348</v>
      </c>
      <c r="S162">
        <v>72.83</v>
      </c>
      <c r="T162">
        <v>0.18207499999999999</v>
      </c>
      <c r="U162">
        <v>1.5855090999999999</v>
      </c>
      <c r="V162">
        <f t="shared" si="40"/>
        <v>99.32</v>
      </c>
      <c r="W162" s="52">
        <f t="shared" si="41"/>
        <v>0.18332158679017319</v>
      </c>
      <c r="X162">
        <f t="shared" si="42"/>
        <v>1.5963643777688281</v>
      </c>
    </row>
    <row r="163" spans="1:34">
      <c r="B163" t="s">
        <v>232</v>
      </c>
      <c r="C163">
        <v>99.29</v>
      </c>
      <c r="D163">
        <v>14039.6</v>
      </c>
      <c r="E163" s="55"/>
      <c r="F163" s="56"/>
      <c r="H163"/>
      <c r="M163">
        <f t="shared" si="37"/>
        <v>99.29</v>
      </c>
      <c r="N163">
        <f t="shared" si="38"/>
        <v>93.14</v>
      </c>
      <c r="O163" s="51">
        <f t="shared" si="39"/>
        <v>93.806022761607409</v>
      </c>
      <c r="P163">
        <f t="shared" si="82"/>
        <v>-6.6029632810822483E-2</v>
      </c>
      <c r="S163">
        <v>93.14</v>
      </c>
      <c r="T163">
        <v>0.349275</v>
      </c>
      <c r="U163">
        <v>3.0466093999999999</v>
      </c>
      <c r="V163">
        <f t="shared" si="40"/>
        <v>99.29</v>
      </c>
      <c r="W163" s="52">
        <f t="shared" si="41"/>
        <v>0.35177258535602779</v>
      </c>
      <c r="X163">
        <f t="shared" si="42"/>
        <v>3.0683950045321779</v>
      </c>
    </row>
    <row r="164" spans="1:34">
      <c r="A164" t="s">
        <v>243</v>
      </c>
      <c r="B164" t="s">
        <v>230</v>
      </c>
      <c r="C164">
        <v>100.03</v>
      </c>
      <c r="D164">
        <v>15999.74</v>
      </c>
      <c r="E164" s="55"/>
      <c r="F164" s="48">
        <v>14128.3</v>
      </c>
      <c r="H164"/>
      <c r="M164">
        <f t="shared" si="37"/>
        <v>100.03</v>
      </c>
      <c r="N164">
        <f t="shared" si="38"/>
        <v>82.74</v>
      </c>
      <c r="O164" s="51">
        <f t="shared" si="39"/>
        <v>82.715185444366682</v>
      </c>
      <c r="P164">
        <v>0</v>
      </c>
      <c r="S164">
        <v>82.74</v>
      </c>
      <c r="T164">
        <v>0.3698478</v>
      </c>
      <c r="U164">
        <v>3.876369</v>
      </c>
      <c r="V164">
        <f t="shared" si="40"/>
        <v>82.74</v>
      </c>
      <c r="W164" s="52">
        <f t="shared" si="41"/>
        <v>0.44700000000000001</v>
      </c>
      <c r="X164">
        <f t="shared" si="42"/>
        <v>4.6849999999999996</v>
      </c>
      <c r="AB164" s="46">
        <f t="shared" ref="AB164" si="83">100*(X166-X165)/X164</f>
        <v>31.85118193962764</v>
      </c>
      <c r="AC164" s="46">
        <f t="shared" ref="AC164" si="84">100*(((K165-K166)*0.027)/C165)</f>
        <v>0</v>
      </c>
      <c r="AD164" s="46">
        <f t="shared" ref="AD164" si="85">(1000*(((K165-K166)*0.027)/55.85))/(C165/1000)</f>
        <v>0</v>
      </c>
      <c r="AE164" s="46">
        <f t="shared" ref="AE164" si="86">1000000*(X166-X165)/55.85/100</f>
        <v>267.1849371300903</v>
      </c>
    </row>
    <row r="165" spans="1:34">
      <c r="B165" t="s">
        <v>231</v>
      </c>
      <c r="C165">
        <v>99.57</v>
      </c>
      <c r="D165">
        <v>14054.9</v>
      </c>
      <c r="E165" s="55"/>
      <c r="F165" s="56"/>
      <c r="H165"/>
      <c r="M165">
        <f t="shared" si="37"/>
        <v>99.57</v>
      </c>
      <c r="N165">
        <f t="shared" si="38"/>
        <v>71.23</v>
      </c>
      <c r="O165" s="51">
        <f t="shared" si="39"/>
        <v>71.537611730440901</v>
      </c>
      <c r="P165">
        <f t="shared" ref="P165:P166" si="87">(N165-M165)/N165</f>
        <v>-0.39786606766811722</v>
      </c>
      <c r="S165">
        <v>71.23</v>
      </c>
      <c r="T165">
        <v>0.2051424</v>
      </c>
      <c r="U165">
        <v>1.9908785</v>
      </c>
      <c r="V165">
        <f t="shared" si="40"/>
        <v>99.57</v>
      </c>
      <c r="W165" s="52">
        <f t="shared" si="41"/>
        <v>0.20602832178366981</v>
      </c>
      <c r="X165">
        <f t="shared" si="42"/>
        <v>1.9994762478658232</v>
      </c>
    </row>
    <row r="166" spans="1:34">
      <c r="B166" t="s">
        <v>232</v>
      </c>
      <c r="C166">
        <v>99.23</v>
      </c>
      <c r="D166">
        <v>13423.4</v>
      </c>
      <c r="E166" s="55"/>
      <c r="F166" s="56"/>
      <c r="H166"/>
      <c r="M166">
        <f t="shared" si="37"/>
        <v>99.23</v>
      </c>
      <c r="N166">
        <f t="shared" si="38"/>
        <v>91.42</v>
      </c>
      <c r="O166" s="51">
        <f t="shared" si="39"/>
        <v>92.129396351909705</v>
      </c>
      <c r="P166">
        <f t="shared" si="87"/>
        <v>-8.5429884051629865E-2</v>
      </c>
      <c r="S166">
        <v>91.42</v>
      </c>
      <c r="T166">
        <v>0.35196699999999997</v>
      </c>
      <c r="U166">
        <v>3.4648180000000002</v>
      </c>
      <c r="V166">
        <f t="shared" si="40"/>
        <v>99.23</v>
      </c>
      <c r="W166" s="52">
        <f t="shared" si="41"/>
        <v>0.35469817595485237</v>
      </c>
      <c r="X166">
        <f t="shared" si="42"/>
        <v>3.4917041217373779</v>
      </c>
    </row>
    <row r="167" spans="1:34">
      <c r="A167" t="s">
        <v>244</v>
      </c>
      <c r="B167" t="s">
        <v>230</v>
      </c>
      <c r="C167">
        <v>100.02</v>
      </c>
      <c r="D167">
        <v>16003.36</v>
      </c>
      <c r="E167" s="55"/>
      <c r="F167" s="56"/>
      <c r="H167"/>
      <c r="M167">
        <f t="shared" si="37"/>
        <v>100.02</v>
      </c>
      <c r="N167">
        <f t="shared" si="38"/>
        <v>92.5</v>
      </c>
      <c r="O167" s="51">
        <f t="shared" si="39"/>
        <v>92.481503699260145</v>
      </c>
      <c r="P167">
        <v>0</v>
      </c>
      <c r="S167">
        <v>92.5</v>
      </c>
      <c r="T167">
        <v>0.41994999999999999</v>
      </c>
      <c r="U167">
        <v>3.958075</v>
      </c>
      <c r="V167">
        <f t="shared" si="40"/>
        <v>92.5</v>
      </c>
      <c r="W167" s="52">
        <f t="shared" si="41"/>
        <v>0.45399999999999996</v>
      </c>
      <c r="X167">
        <f t="shared" si="42"/>
        <v>4.2789999999999999</v>
      </c>
      <c r="AB167" s="46">
        <f t="shared" ref="AB167" si="88">100*(X169-X168)/X167</f>
        <v>30.063990880553995</v>
      </c>
      <c r="AC167" s="46">
        <f t="shared" ref="AC167" si="89">100*(((K168-K169)*0.027)/C168)</f>
        <v>0</v>
      </c>
      <c r="AD167" s="46">
        <f t="shared" ref="AD167" si="90">(1000*(((K168-K169)*0.027)/55.85))/(C168/1000)</f>
        <v>0</v>
      </c>
      <c r="AE167" s="46">
        <f t="shared" ref="AE167" si="91">1000000*(X169-X168)/55.85/100</f>
        <v>230.33807874286578</v>
      </c>
    </row>
    <row r="168" spans="1:34">
      <c r="B168" t="s">
        <v>231</v>
      </c>
      <c r="C168">
        <v>99.61</v>
      </c>
      <c r="D168">
        <v>14071.1</v>
      </c>
      <c r="E168" s="55"/>
      <c r="F168" s="56"/>
      <c r="H168"/>
      <c r="M168">
        <f t="shared" si="37"/>
        <v>99.61</v>
      </c>
      <c r="N168">
        <f t="shared" si="38"/>
        <v>74.23</v>
      </c>
      <c r="O168" s="51">
        <f t="shared" si="39"/>
        <v>74.520630458789284</v>
      </c>
      <c r="P168">
        <f t="shared" ref="P168:P169" si="92">(N168-M168)/N168</f>
        <v>-0.3419102788629933</v>
      </c>
      <c r="S168">
        <v>74.23</v>
      </c>
      <c r="T168">
        <v>0.25460890000000003</v>
      </c>
      <c r="U168">
        <v>1.9396298999999999</v>
      </c>
      <c r="V168">
        <f t="shared" si="40"/>
        <v>99.61</v>
      </c>
      <c r="W168" s="52">
        <f t="shared" si="41"/>
        <v>0.25560576247364725</v>
      </c>
      <c r="X168">
        <f t="shared" si="42"/>
        <v>1.9472240738881637</v>
      </c>
    </row>
    <row r="169" spans="1:34">
      <c r="B169" t="s">
        <v>232</v>
      </c>
      <c r="C169">
        <v>99.48</v>
      </c>
      <c r="D169">
        <v>14083.5</v>
      </c>
      <c r="E169" s="55"/>
      <c r="F169" s="56"/>
      <c r="H169"/>
      <c r="M169">
        <f t="shared" si="37"/>
        <v>99.48</v>
      </c>
      <c r="N169">
        <f t="shared" si="38"/>
        <v>94.17</v>
      </c>
      <c r="O169" s="51">
        <f t="shared" si="39"/>
        <v>94.662243667068751</v>
      </c>
      <c r="P169">
        <f t="shared" si="92"/>
        <v>-5.6387384517362242E-2</v>
      </c>
      <c r="S169">
        <v>94.17</v>
      </c>
      <c r="T169">
        <v>0.37385489999999999</v>
      </c>
      <c r="U169">
        <v>3.2168472000000001</v>
      </c>
      <c r="V169">
        <f t="shared" si="40"/>
        <v>99.48</v>
      </c>
      <c r="W169" s="52">
        <f t="shared" si="41"/>
        <v>0.37580910735826295</v>
      </c>
      <c r="X169">
        <f t="shared" si="42"/>
        <v>3.233662243667069</v>
      </c>
    </row>
    <row r="170" spans="1:34">
      <c r="A170" t="s">
        <v>245</v>
      </c>
      <c r="B170" t="s">
        <v>230</v>
      </c>
      <c r="C170">
        <v>99.96</v>
      </c>
      <c r="D170">
        <v>16056.16</v>
      </c>
      <c r="E170" s="55"/>
      <c r="F170" s="56"/>
      <c r="H170"/>
      <c r="M170">
        <f t="shared" si="37"/>
        <v>99.96</v>
      </c>
      <c r="N170">
        <f t="shared" si="38"/>
        <v>93.31</v>
      </c>
      <c r="O170" s="51">
        <f t="shared" si="39"/>
        <v>93.347338935574228</v>
      </c>
      <c r="P170">
        <v>0</v>
      </c>
      <c r="S170">
        <v>93.31</v>
      </c>
      <c r="T170">
        <v>0.4553528</v>
      </c>
      <c r="U170">
        <v>4.1243020000000001</v>
      </c>
      <c r="V170">
        <f t="shared" si="40"/>
        <v>93.31</v>
      </c>
      <c r="W170" s="52">
        <f t="shared" si="41"/>
        <v>0.48799999999999999</v>
      </c>
      <c r="X170">
        <f t="shared" si="42"/>
        <v>4.42</v>
      </c>
      <c r="AB170" s="46">
        <f t="shared" ref="AB170" si="93">100*(X172-X171)/X170</f>
        <v>31.692202461618038</v>
      </c>
      <c r="AC170" s="46">
        <f t="shared" ref="AC170" si="94">100*(((K171-K172)*0.027)/C171)</f>
        <v>0</v>
      </c>
      <c r="AD170" s="46">
        <f t="shared" ref="AD170" si="95">(1000*(((K171-K172)*0.027)/55.85))/(C171/1000)</f>
        <v>0</v>
      </c>
      <c r="AE170" s="46">
        <f t="shared" ref="AE170" si="96">1000000*(X172-X171)/55.85/100</f>
        <v>250.81384938290375</v>
      </c>
    </row>
    <row r="171" spans="1:34">
      <c r="B171" t="s">
        <v>231</v>
      </c>
      <c r="C171">
        <v>99.93</v>
      </c>
      <c r="D171" s="56"/>
      <c r="E171" s="55"/>
      <c r="F171" s="48">
        <v>14153.9</v>
      </c>
      <c r="H171"/>
      <c r="M171">
        <f t="shared" si="37"/>
        <v>99.93</v>
      </c>
      <c r="N171">
        <f t="shared" si="38"/>
        <v>74.150000000000006</v>
      </c>
      <c r="O171" s="51">
        <f t="shared" si="39"/>
        <v>74.201941358951274</v>
      </c>
      <c r="P171">
        <f t="shared" ref="P171:P172" si="97">(N171-M171)/N171</f>
        <v>-0.34767363452461225</v>
      </c>
      <c r="S171">
        <v>74.150000000000006</v>
      </c>
      <c r="T171">
        <v>0.25655899999999998</v>
      </c>
      <c r="U171">
        <v>1.9961180000000001</v>
      </c>
      <c r="V171">
        <f t="shared" si="40"/>
        <v>99.93</v>
      </c>
      <c r="W171" s="52">
        <f t="shared" si="41"/>
        <v>0.25673871710197133</v>
      </c>
      <c r="X171">
        <f t="shared" si="42"/>
        <v>1.997516261382968</v>
      </c>
    </row>
    <row r="172" spans="1:34">
      <c r="B172" t="s">
        <v>232</v>
      </c>
      <c r="C172">
        <v>99.74</v>
      </c>
      <c r="D172">
        <v>14014.2</v>
      </c>
      <c r="E172" s="55"/>
      <c r="F172" s="56"/>
      <c r="H172"/>
      <c r="M172">
        <f t="shared" si="37"/>
        <v>99.74</v>
      </c>
      <c r="N172">
        <f t="shared" si="38"/>
        <v>95.21</v>
      </c>
      <c r="O172" s="51">
        <f t="shared" si="39"/>
        <v>95.458191297373176</v>
      </c>
      <c r="P172">
        <f t="shared" si="97"/>
        <v>-4.7579035815565607E-2</v>
      </c>
      <c r="S172">
        <v>95.21</v>
      </c>
      <c r="T172">
        <v>0.33418710000000001</v>
      </c>
      <c r="U172">
        <v>3.3894760000000002</v>
      </c>
      <c r="V172">
        <f t="shared" si="40"/>
        <v>99.74</v>
      </c>
      <c r="W172" s="52">
        <f t="shared" si="41"/>
        <v>0.33505825145377988</v>
      </c>
      <c r="X172">
        <f t="shared" si="42"/>
        <v>3.3983116101864854</v>
      </c>
    </row>
    <row r="173" spans="1:34">
      <c r="A173" t="s">
        <v>246</v>
      </c>
      <c r="B173" s="58" t="s">
        <v>230</v>
      </c>
      <c r="C173">
        <v>99.19</v>
      </c>
      <c r="D173">
        <v>15965.19</v>
      </c>
      <c r="E173" s="55"/>
      <c r="F173" s="56"/>
      <c r="H173"/>
      <c r="M173">
        <f t="shared" si="37"/>
        <v>99.19</v>
      </c>
      <c r="N173">
        <f t="shared" si="38"/>
        <v>90.95</v>
      </c>
      <c r="O173" s="51">
        <f t="shared" si="39"/>
        <v>91.692710958766</v>
      </c>
      <c r="P173">
        <v>0</v>
      </c>
      <c r="S173">
        <v>90.95</v>
      </c>
      <c r="T173">
        <v>0.47748750000000001</v>
      </c>
      <c r="U173">
        <v>4.3528669999999998</v>
      </c>
      <c r="V173">
        <f t="shared" si="40"/>
        <v>90.95</v>
      </c>
      <c r="W173" s="52">
        <f t="shared" si="41"/>
        <v>0.52500000000000002</v>
      </c>
      <c r="X173">
        <f t="shared" si="42"/>
        <v>4.7859999999999996</v>
      </c>
      <c r="AB173" s="46">
        <f t="shared" ref="AB173" si="98">100*(X175-X174)/X173</f>
        <v>35.632767788053023</v>
      </c>
      <c r="AC173" s="46">
        <f t="shared" ref="AC173" si="99">100*(((K174-K175)*0.027)/C174)</f>
        <v>0</v>
      </c>
      <c r="AD173" s="46">
        <f t="shared" ref="AD173" si="100">(1000*(((K174-K175)*0.027)/55.85))/(C174/1000)</f>
        <v>0</v>
      </c>
      <c r="AE173" s="46">
        <f t="shared" ref="AE173" si="101">1000000*(X175-X174)/55.85/100</f>
        <v>305.35080865464954</v>
      </c>
    </row>
    <row r="174" spans="1:34">
      <c r="B174" s="58" t="s">
        <v>231</v>
      </c>
      <c r="C174">
        <v>99.5</v>
      </c>
      <c r="D174">
        <v>14069.7</v>
      </c>
      <c r="E174" s="55"/>
      <c r="F174" s="56"/>
      <c r="H174"/>
      <c r="M174">
        <f t="shared" si="37"/>
        <v>99.5</v>
      </c>
      <c r="N174">
        <f t="shared" si="38"/>
        <v>69.61</v>
      </c>
      <c r="O174" s="51">
        <f t="shared" si="39"/>
        <v>69.959798994974875</v>
      </c>
      <c r="P174">
        <f t="shared" ref="P174:P175" si="102">(N174-M174)/N174</f>
        <v>-0.42939232868840688</v>
      </c>
      <c r="S174">
        <v>69.61</v>
      </c>
      <c r="T174">
        <v>0.24989990000000001</v>
      </c>
      <c r="U174">
        <v>1.8523221000000001</v>
      </c>
      <c r="V174">
        <f t="shared" si="40"/>
        <v>99.5</v>
      </c>
      <c r="W174" s="52">
        <f t="shared" si="41"/>
        <v>0.25115567839195985</v>
      </c>
      <c r="X174">
        <f t="shared" si="42"/>
        <v>1.8616302512562815</v>
      </c>
      <c r="AH174" t="s">
        <v>267</v>
      </c>
    </row>
    <row r="175" spans="1:34">
      <c r="B175" s="58" t="s">
        <v>232</v>
      </c>
      <c r="C175">
        <v>99.19</v>
      </c>
      <c r="D175">
        <v>13572</v>
      </c>
      <c r="E175" s="55"/>
      <c r="F175" s="56"/>
      <c r="H175"/>
      <c r="M175">
        <f t="shared" si="37"/>
        <v>99.19</v>
      </c>
      <c r="N175">
        <f t="shared" si="38"/>
        <v>91.59</v>
      </c>
      <c r="O175" s="51">
        <f t="shared" si="39"/>
        <v>92.337937292065732</v>
      </c>
      <c r="P175">
        <f t="shared" si="102"/>
        <v>-8.297849110164858E-2</v>
      </c>
      <c r="S175">
        <v>91.59</v>
      </c>
      <c r="T175">
        <v>0.40574369999999998</v>
      </c>
      <c r="U175">
        <v>3.5381217</v>
      </c>
      <c r="V175">
        <f t="shared" si="40"/>
        <v>99.19</v>
      </c>
      <c r="W175" s="52">
        <f t="shared" si="41"/>
        <v>0.40905706220385124</v>
      </c>
      <c r="X175">
        <f t="shared" si="42"/>
        <v>3.567014517592499</v>
      </c>
    </row>
    <row r="176" spans="1:34">
      <c r="A176" t="s">
        <v>247</v>
      </c>
      <c r="B176" t="s">
        <v>230</v>
      </c>
      <c r="C176">
        <v>99.17</v>
      </c>
      <c r="D176">
        <v>16021.05</v>
      </c>
      <c r="E176" s="55"/>
      <c r="F176" s="56"/>
      <c r="H176"/>
      <c r="M176">
        <f t="shared" si="37"/>
        <v>99.17</v>
      </c>
      <c r="N176">
        <f t="shared" si="38"/>
        <v>87.13</v>
      </c>
      <c r="O176" s="51">
        <f t="shared" si="39"/>
        <v>87.859231622466467</v>
      </c>
      <c r="P176">
        <v>0</v>
      </c>
      <c r="S176">
        <v>87.13</v>
      </c>
      <c r="T176">
        <v>0.4591751</v>
      </c>
      <c r="U176">
        <v>4.3077072000000003</v>
      </c>
      <c r="V176">
        <f t="shared" si="40"/>
        <v>87.13</v>
      </c>
      <c r="W176" s="52">
        <f t="shared" si="41"/>
        <v>0.52700000000000002</v>
      </c>
      <c r="X176">
        <f t="shared" si="42"/>
        <v>4.9440000000000008</v>
      </c>
      <c r="AB176" s="46">
        <f t="shared" ref="AB176" si="103">100*(X178-X177)/X176</f>
        <v>29.742958226991391</v>
      </c>
      <c r="AC176" s="46">
        <f t="shared" ref="AC176" si="104">100*(((K177-K178)*0.027)/C177)</f>
        <v>0</v>
      </c>
      <c r="AD176" s="46">
        <f t="shared" ref="AD176" si="105">(1000*(((K177-K178)*0.027)/55.85))/(C177/1000)</f>
        <v>0</v>
      </c>
      <c r="AE176" s="46">
        <f t="shared" ref="AE176" si="106">1000000*(X178-X177)/55.85/100</f>
        <v>263.29308052684951</v>
      </c>
    </row>
    <row r="177" spans="1:31">
      <c r="B177" t="s">
        <v>231</v>
      </c>
      <c r="C177">
        <v>99.37</v>
      </c>
      <c r="D177" s="56"/>
      <c r="E177" s="55"/>
      <c r="F177" s="56"/>
      <c r="H177"/>
      <c r="M177">
        <f t="shared" si="37"/>
        <v>99.37</v>
      </c>
      <c r="N177">
        <f t="shared" si="38"/>
        <v>75.56</v>
      </c>
      <c r="O177" s="51">
        <f t="shared" si="39"/>
        <v>76.039045989735328</v>
      </c>
      <c r="P177">
        <f t="shared" ref="P177:P178" si="107">(N177-M177)/N177</f>
        <v>-0.31511381683430389</v>
      </c>
      <c r="S177">
        <v>75.56</v>
      </c>
      <c r="T177">
        <v>0.24859239999999999</v>
      </c>
      <c r="U177">
        <v>2.5614840000000001</v>
      </c>
      <c r="V177">
        <f t="shared" si="40"/>
        <v>99.37</v>
      </c>
      <c r="W177" s="52">
        <f t="shared" si="41"/>
        <v>0.25016846130622922</v>
      </c>
      <c r="X177">
        <f t="shared" si="42"/>
        <v>2.5777236590520278</v>
      </c>
    </row>
    <row r="178" spans="1:31">
      <c r="B178" t="s">
        <v>232</v>
      </c>
      <c r="C178">
        <v>100.04</v>
      </c>
      <c r="D178" s="56"/>
      <c r="E178" s="55"/>
      <c r="F178" s="56"/>
      <c r="H178"/>
      <c r="M178">
        <f t="shared" si="37"/>
        <v>100.04</v>
      </c>
      <c r="N178">
        <f t="shared" si="38"/>
        <v>95.38</v>
      </c>
      <c r="O178" s="51">
        <f t="shared" si="39"/>
        <v>95.341863254698112</v>
      </c>
      <c r="P178">
        <f t="shared" si="107"/>
        <v>-4.885720276787598E-2</v>
      </c>
      <c r="S178">
        <v>95.38</v>
      </c>
      <c r="T178">
        <v>0.44923980000000002</v>
      </c>
      <c r="U178">
        <v>4.0498348000000002</v>
      </c>
      <c r="V178">
        <f t="shared" si="40"/>
        <v>100.04</v>
      </c>
      <c r="W178" s="52">
        <f t="shared" si="41"/>
        <v>0.4490601759296281</v>
      </c>
      <c r="X178">
        <f t="shared" si="42"/>
        <v>4.0482155137944824</v>
      </c>
    </row>
    <row r="179" spans="1:31">
      <c r="A179" t="s">
        <v>248</v>
      </c>
      <c r="B179" t="s">
        <v>230</v>
      </c>
      <c r="C179">
        <v>99.58</v>
      </c>
      <c r="D179">
        <v>16026.23</v>
      </c>
      <c r="E179" s="55"/>
      <c r="F179" s="56"/>
      <c r="H179"/>
      <c r="M179">
        <f t="shared" si="37"/>
        <v>99.58</v>
      </c>
      <c r="N179">
        <f t="shared" si="38"/>
        <v>88.78</v>
      </c>
      <c r="O179" s="51">
        <f t="shared" si="39"/>
        <v>89.154448684474801</v>
      </c>
      <c r="P179">
        <v>0</v>
      </c>
      <c r="S179">
        <v>88.78</v>
      </c>
      <c r="T179">
        <v>0.39329540000000002</v>
      </c>
      <c r="U179">
        <v>4.1273821999999996</v>
      </c>
      <c r="V179">
        <f t="shared" si="40"/>
        <v>88.78</v>
      </c>
      <c r="W179" s="52">
        <f t="shared" si="41"/>
        <v>0.443</v>
      </c>
      <c r="X179">
        <f t="shared" si="42"/>
        <v>4.6489999999999991</v>
      </c>
      <c r="AB179" s="46">
        <f t="shared" ref="AB179" si="108">100*(X181-X180)/X179</f>
        <v>17.261554862546436</v>
      </c>
      <c r="AC179" s="46">
        <f t="shared" ref="AC179" si="109">100*(((K180-K181)*0.027)/C180)</f>
        <v>0</v>
      </c>
      <c r="AD179" s="46">
        <f t="shared" ref="AD179" si="110">(1000*(((K180-K181)*0.027)/55.85))/(C180/1000)</f>
        <v>0</v>
      </c>
      <c r="AE179" s="46">
        <f t="shared" ref="AE179" si="111">1000000*(X181-X180)/55.85/100</f>
        <v>143.68660439745454</v>
      </c>
    </row>
    <row r="180" spans="1:31">
      <c r="B180" t="s">
        <v>231</v>
      </c>
      <c r="C180">
        <v>99.86</v>
      </c>
      <c r="D180">
        <v>14084.8</v>
      </c>
      <c r="E180" s="55"/>
      <c r="F180" s="56"/>
      <c r="H180"/>
      <c r="M180">
        <f t="shared" si="37"/>
        <v>99.86</v>
      </c>
      <c r="N180">
        <f t="shared" si="38"/>
        <v>82.16</v>
      </c>
      <c r="O180" s="51">
        <f t="shared" si="39"/>
        <v>82.275185259363113</v>
      </c>
      <c r="P180">
        <f t="shared" ref="P180:P181" si="112">(N180-M180)/N180</f>
        <v>-0.21543330087633888</v>
      </c>
      <c r="S180">
        <v>82.16</v>
      </c>
      <c r="T180">
        <v>0.35657440000000001</v>
      </c>
      <c r="U180">
        <v>2.5329928000000002</v>
      </c>
      <c r="V180">
        <f t="shared" si="40"/>
        <v>99.86</v>
      </c>
      <c r="W180" s="52">
        <f t="shared" si="41"/>
        <v>0.35707430402563589</v>
      </c>
      <c r="X180">
        <f t="shared" si="42"/>
        <v>2.5365439615461649</v>
      </c>
    </row>
    <row r="181" spans="1:31">
      <c r="B181" t="s">
        <v>232</v>
      </c>
      <c r="C181">
        <v>99.86</v>
      </c>
      <c r="D181">
        <v>14120.8</v>
      </c>
      <c r="E181" s="55"/>
      <c r="F181" s="56"/>
      <c r="H181"/>
      <c r="M181">
        <f t="shared" si="37"/>
        <v>99.86</v>
      </c>
      <c r="N181">
        <f t="shared" si="38"/>
        <v>95.65</v>
      </c>
      <c r="O181" s="51">
        <f t="shared" si="39"/>
        <v>95.784097736831569</v>
      </c>
      <c r="P181">
        <f t="shared" si="112"/>
        <v>-4.4014636696288481E-2</v>
      </c>
      <c r="S181">
        <v>95.65</v>
      </c>
      <c r="T181">
        <v>0.37781749999999997</v>
      </c>
      <c r="U181">
        <v>3.3343590000000001</v>
      </c>
      <c r="V181">
        <f t="shared" si="40"/>
        <v>99.86</v>
      </c>
      <c r="W181" s="52">
        <f t="shared" si="41"/>
        <v>0.37834718606048462</v>
      </c>
      <c r="X181">
        <f t="shared" si="42"/>
        <v>3.3390336471059485</v>
      </c>
    </row>
    <row r="182" spans="1:31">
      <c r="A182" t="s">
        <v>249</v>
      </c>
      <c r="B182" t="s">
        <v>230</v>
      </c>
      <c r="C182">
        <v>99.92</v>
      </c>
      <c r="D182">
        <v>16061.31</v>
      </c>
      <c r="E182" s="55"/>
      <c r="F182" s="56"/>
      <c r="H182"/>
      <c r="M182">
        <f t="shared" si="37"/>
        <v>99.92</v>
      </c>
      <c r="N182">
        <f t="shared" si="38"/>
        <v>90.08</v>
      </c>
      <c r="O182" s="51">
        <f t="shared" si="39"/>
        <v>90.152121697357884</v>
      </c>
      <c r="P182">
        <v>0</v>
      </c>
      <c r="S182">
        <v>90.08</v>
      </c>
      <c r="T182">
        <v>0.40175680000000003</v>
      </c>
      <c r="U182">
        <v>3.8446144000000002</v>
      </c>
      <c r="V182">
        <f t="shared" si="40"/>
        <v>90.08</v>
      </c>
      <c r="W182" s="52">
        <f t="shared" si="41"/>
        <v>0.44600000000000001</v>
      </c>
      <c r="X182">
        <f t="shared" si="42"/>
        <v>4.2680000000000007</v>
      </c>
      <c r="AB182" s="46">
        <f t="shared" ref="AB182" si="113">100*(X184-X183)/X182</f>
        <v>29.599586431300288</v>
      </c>
      <c r="AC182" s="46">
        <f t="shared" ref="AC182" si="114">100*(((K183-K184)*0.027)/C183)</f>
        <v>0</v>
      </c>
      <c r="AD182" s="46">
        <f t="shared" ref="AD182" si="115">(1000*(((K183-K184)*0.027)/55.85))/(C183/1000)</f>
        <v>0</v>
      </c>
      <c r="AE182" s="46">
        <f t="shared" ref="AE182" si="116">1000000*(X184-X183)/55.85/100</f>
        <v>226.19701860123482</v>
      </c>
    </row>
    <row r="183" spans="1:31">
      <c r="B183" t="s">
        <v>231</v>
      </c>
      <c r="C183">
        <v>99.33</v>
      </c>
      <c r="D183">
        <v>14061.1</v>
      </c>
      <c r="E183" s="55"/>
      <c r="F183" s="56"/>
      <c r="H183"/>
      <c r="M183">
        <f t="shared" si="37"/>
        <v>99.33</v>
      </c>
      <c r="N183">
        <f t="shared" si="38"/>
        <v>75.22</v>
      </c>
      <c r="O183" s="51">
        <f t="shared" si="39"/>
        <v>75.727373401792008</v>
      </c>
      <c r="P183">
        <f t="shared" ref="P183:P184" si="117">(N183-M183)/N183</f>
        <v>-0.32052645572985905</v>
      </c>
      <c r="S183">
        <v>75.22</v>
      </c>
      <c r="T183">
        <v>0.210616</v>
      </c>
      <c r="U183">
        <v>2.0271789999999998</v>
      </c>
      <c r="V183">
        <f t="shared" si="40"/>
        <v>99.33</v>
      </c>
      <c r="W183" s="52">
        <f t="shared" si="41"/>
        <v>0.21203664552501761</v>
      </c>
      <c r="X183">
        <f t="shared" si="42"/>
        <v>2.0408527131782943</v>
      </c>
    </row>
    <row r="184" spans="1:31">
      <c r="B184" t="s">
        <v>232</v>
      </c>
      <c r="C184">
        <v>99.41</v>
      </c>
      <c r="D184">
        <v>14087.3</v>
      </c>
      <c r="E184" s="55"/>
      <c r="F184" s="56"/>
      <c r="H184"/>
      <c r="M184">
        <f t="shared" si="37"/>
        <v>99.41</v>
      </c>
      <c r="N184">
        <f t="shared" si="38"/>
        <v>95.07</v>
      </c>
      <c r="O184" s="51">
        <f t="shared" si="39"/>
        <v>95.634242027965001</v>
      </c>
      <c r="P184">
        <f t="shared" si="117"/>
        <v>-4.5650573261807131E-2</v>
      </c>
      <c r="S184">
        <v>95.07</v>
      </c>
      <c r="T184">
        <v>0.33559709999999998</v>
      </c>
      <c r="U184">
        <v>3.2846685</v>
      </c>
      <c r="V184">
        <f t="shared" si="40"/>
        <v>99.41</v>
      </c>
      <c r="W184" s="52">
        <f t="shared" si="41"/>
        <v>0.33758887435871637</v>
      </c>
      <c r="X184">
        <f t="shared" si="42"/>
        <v>3.3041630620661908</v>
      </c>
    </row>
    <row r="185" spans="1:31">
      <c r="A185" t="s">
        <v>250</v>
      </c>
      <c r="B185" t="s">
        <v>230</v>
      </c>
      <c r="C185">
        <v>99.58</v>
      </c>
      <c r="D185">
        <v>16010.09</v>
      </c>
      <c r="E185" s="55"/>
      <c r="F185" s="56"/>
      <c r="H185"/>
      <c r="M185">
        <f t="shared" si="37"/>
        <v>99.58</v>
      </c>
      <c r="N185">
        <f t="shared" si="38"/>
        <v>90.48</v>
      </c>
      <c r="O185" s="51">
        <f t="shared" si="39"/>
        <v>90.861618798955618</v>
      </c>
      <c r="P185">
        <v>0</v>
      </c>
      <c r="S185">
        <v>90.48</v>
      </c>
      <c r="T185">
        <v>0.40896959999999999</v>
      </c>
      <c r="U185">
        <v>4.3285631999999996</v>
      </c>
      <c r="V185">
        <f t="shared" si="40"/>
        <v>90.48</v>
      </c>
      <c r="W185" s="52">
        <f t="shared" si="41"/>
        <v>0.45199999999999996</v>
      </c>
      <c r="X185">
        <f t="shared" si="42"/>
        <v>4.7839999999999998</v>
      </c>
      <c r="AB185" s="46">
        <f t="shared" ref="AB185" si="118">100*(X187-X186)/X185</f>
        <v>31.660134983426065</v>
      </c>
      <c r="AC185" s="46">
        <f t="shared" ref="AC185" si="119">100*(((K186-K187)*0.027)/C186)</f>
        <v>0</v>
      </c>
      <c r="AD185" s="46">
        <f t="shared" ref="AD185" si="120">(1000*(((K186-K187)*0.027)/55.85))/(C186/1000)</f>
        <v>0</v>
      </c>
      <c r="AE185" s="46">
        <f t="shared" ref="AE185" si="121">1000000*(X187-X186)/55.85/100</f>
        <v>271.19442392248931</v>
      </c>
    </row>
    <row r="186" spans="1:31">
      <c r="B186" t="s">
        <v>231</v>
      </c>
      <c r="C186">
        <v>99.63</v>
      </c>
      <c r="D186" s="56"/>
      <c r="E186" s="55"/>
      <c r="F186" s="56"/>
      <c r="H186"/>
      <c r="M186">
        <f t="shared" si="37"/>
        <v>99.63</v>
      </c>
      <c r="N186">
        <f t="shared" si="38"/>
        <v>74.239999999999995</v>
      </c>
      <c r="O186" s="51">
        <f t="shared" si="39"/>
        <v>74.515708120044152</v>
      </c>
      <c r="P186">
        <f t="shared" ref="P186:P187" si="122">(N186-M186)/N186</f>
        <v>-0.34199892241379315</v>
      </c>
      <c r="S186">
        <v>74.239999999999995</v>
      </c>
      <c r="T186">
        <v>0.29399039999999999</v>
      </c>
      <c r="U186">
        <v>2.2316544</v>
      </c>
      <c r="V186">
        <f t="shared" si="40"/>
        <v>99.63</v>
      </c>
      <c r="W186" s="52">
        <f t="shared" si="41"/>
        <v>0.29508220415537489</v>
      </c>
      <c r="X186">
        <f t="shared" si="42"/>
        <v>2.2399421860885274</v>
      </c>
    </row>
    <row r="187" spans="1:31">
      <c r="B187" t="s">
        <v>232</v>
      </c>
      <c r="C187">
        <v>100.01</v>
      </c>
      <c r="D187" s="56"/>
      <c r="E187" s="55"/>
      <c r="F187" s="56"/>
      <c r="H187"/>
      <c r="M187">
        <f t="shared" si="37"/>
        <v>100.01</v>
      </c>
      <c r="N187">
        <f t="shared" si="38"/>
        <v>93.85</v>
      </c>
      <c r="O187" s="51">
        <f t="shared" si="39"/>
        <v>93.84061593840616</v>
      </c>
      <c r="P187">
        <f t="shared" si="122"/>
        <v>-6.5636654235482275E-2</v>
      </c>
      <c r="S187">
        <v>93.85</v>
      </c>
      <c r="T187">
        <v>0.46268049999999999</v>
      </c>
      <c r="U187">
        <v>3.7549385000000002</v>
      </c>
      <c r="V187">
        <f t="shared" si="40"/>
        <v>100.01</v>
      </c>
      <c r="W187" s="52">
        <f t="shared" si="41"/>
        <v>0.46263423657634234</v>
      </c>
      <c r="X187">
        <f t="shared" si="42"/>
        <v>3.7545630436956303</v>
      </c>
    </row>
    <row r="188" spans="1:31">
      <c r="A188" t="s">
        <v>251</v>
      </c>
      <c r="B188" t="s">
        <v>230</v>
      </c>
      <c r="C188">
        <v>100.09</v>
      </c>
      <c r="D188">
        <v>16026.63</v>
      </c>
      <c r="E188" s="55"/>
      <c r="F188" s="56"/>
      <c r="H188"/>
      <c r="M188">
        <f t="shared" si="37"/>
        <v>100.09</v>
      </c>
      <c r="N188">
        <f t="shared" si="38"/>
        <v>91.58</v>
      </c>
      <c r="O188" s="51">
        <f t="shared" ref="O188:O235" si="123">100*N188/C188</f>
        <v>91.497652113098212</v>
      </c>
      <c r="P188">
        <v>0</v>
      </c>
      <c r="S188">
        <v>91.58</v>
      </c>
      <c r="T188">
        <v>0.38646760000000002</v>
      </c>
      <c r="U188">
        <v>3.6137467999999999</v>
      </c>
      <c r="V188">
        <f t="shared" ref="V188:V235" si="124">(S188-(S188*P188))</f>
        <v>91.58</v>
      </c>
      <c r="W188" s="52">
        <f t="shared" ref="W188:W235" si="125">100*T188/V188</f>
        <v>0.42199999999999999</v>
      </c>
      <c r="X188">
        <f t="shared" ref="X188:X235" si="126">100*U188/V188</f>
        <v>3.9460000000000002</v>
      </c>
      <c r="AB188" s="46">
        <f t="shared" ref="AB188" si="127">100*(X190-X189)/X188</f>
        <v>25.002620048605259</v>
      </c>
      <c r="AC188" s="46">
        <f t="shared" ref="AC188" si="128">100*(((K189-K190)*0.027)/C189)</f>
        <v>0</v>
      </c>
      <c r="AD188" s="46">
        <f t="shared" ref="AD188" si="129">(1000*(((K189-K190)*0.027)/55.85))/(C189/1000)</f>
        <v>0</v>
      </c>
      <c r="AE188" s="46">
        <f t="shared" ref="AE188" si="130">1000000*(X190-X189)/55.85/100</f>
        <v>176.6523522144966</v>
      </c>
    </row>
    <row r="189" spans="1:31">
      <c r="B189" t="s">
        <v>231</v>
      </c>
      <c r="C189">
        <v>99.99</v>
      </c>
      <c r="D189">
        <v>14088.3</v>
      </c>
      <c r="E189" s="48">
        <v>14173.8</v>
      </c>
      <c r="F189" s="56"/>
      <c r="H189"/>
      <c r="M189">
        <f t="shared" si="37"/>
        <v>99.99</v>
      </c>
      <c r="N189">
        <f t="shared" si="38"/>
        <v>82.02</v>
      </c>
      <c r="O189" s="51">
        <f t="shared" si="123"/>
        <v>82.028202820282033</v>
      </c>
      <c r="P189">
        <f t="shared" ref="P189:P190" si="131">(N189-M189)/N189</f>
        <v>-0.21909290416971469</v>
      </c>
      <c r="S189">
        <v>82.02</v>
      </c>
      <c r="T189">
        <v>0.2230944</v>
      </c>
      <c r="U189">
        <v>1.9487951999999999</v>
      </c>
      <c r="V189">
        <f t="shared" si="124"/>
        <v>99.99</v>
      </c>
      <c r="W189" s="52">
        <f t="shared" si="125"/>
        <v>0.22311671167116712</v>
      </c>
      <c r="X189">
        <f t="shared" si="126"/>
        <v>1.9489900990099009</v>
      </c>
    </row>
    <row r="190" spans="1:31">
      <c r="B190" t="s">
        <v>232</v>
      </c>
      <c r="C190">
        <v>99.48</v>
      </c>
      <c r="D190">
        <v>14088.6</v>
      </c>
      <c r="E190" s="48">
        <v>14183.1</v>
      </c>
      <c r="F190" s="56"/>
      <c r="H190"/>
      <c r="M190">
        <f t="shared" si="37"/>
        <v>99.48</v>
      </c>
      <c r="N190">
        <f t="shared" si="38"/>
        <v>96.19</v>
      </c>
      <c r="O190" s="51">
        <f t="shared" si="123"/>
        <v>96.692802573381584</v>
      </c>
      <c r="P190">
        <f t="shared" si="131"/>
        <v>-3.420313961950313E-2</v>
      </c>
      <c r="S190">
        <v>96.19</v>
      </c>
      <c r="T190">
        <v>0.33858880000000002</v>
      </c>
      <c r="U190">
        <v>2.9203283999999998</v>
      </c>
      <c r="V190">
        <f t="shared" si="124"/>
        <v>99.48</v>
      </c>
      <c r="W190" s="52">
        <f t="shared" si="125"/>
        <v>0.34035866505830314</v>
      </c>
      <c r="X190">
        <f t="shared" si="126"/>
        <v>2.9355934861278645</v>
      </c>
    </row>
    <row r="191" spans="1:31">
      <c r="A191" t="s">
        <v>252</v>
      </c>
      <c r="B191" t="s">
        <v>230</v>
      </c>
      <c r="C191">
        <v>99.42</v>
      </c>
      <c r="D191" s="56"/>
      <c r="E191" s="55"/>
      <c r="F191" s="56"/>
      <c r="H191"/>
      <c r="M191">
        <f t="shared" si="37"/>
        <v>99.42</v>
      </c>
      <c r="N191">
        <f t="shared" si="38"/>
        <v>90.99</v>
      </c>
      <c r="O191" s="51">
        <f t="shared" si="123"/>
        <v>91.520820760410373</v>
      </c>
      <c r="P191">
        <v>0</v>
      </c>
      <c r="S191">
        <v>90.99</v>
      </c>
      <c r="T191">
        <v>0.33666299999999999</v>
      </c>
      <c r="U191">
        <v>3.6032039999999999</v>
      </c>
      <c r="V191">
        <f t="shared" si="124"/>
        <v>90.99</v>
      </c>
      <c r="W191" s="52">
        <f t="shared" si="125"/>
        <v>0.37</v>
      </c>
      <c r="X191">
        <f t="shared" si="126"/>
        <v>3.9600000000000004</v>
      </c>
      <c r="AB191" s="46">
        <f t="shared" ref="AB191" si="132">100*(X193-X192)/X191</f>
        <v>33.240620364537733</v>
      </c>
      <c r="AC191" s="46">
        <f t="shared" ref="AC191" si="133">100*(((K192-K193)*0.027)/C192)</f>
        <v>0</v>
      </c>
      <c r="AD191" s="46">
        <f t="shared" ref="AD191" si="134">(1000*(((K192-K193)*0.027)/55.85))/(C192/1000)</f>
        <v>0</v>
      </c>
      <c r="AE191" s="46">
        <f t="shared" ref="AE191" si="135">1000000*(X193-X192)/55.85/100</f>
        <v>235.68998503772502</v>
      </c>
    </row>
    <row r="192" spans="1:31">
      <c r="B192" t="s">
        <v>231</v>
      </c>
      <c r="C192">
        <v>99.85</v>
      </c>
      <c r="D192" s="56"/>
      <c r="E192" s="55"/>
      <c r="F192" s="56"/>
      <c r="H192"/>
      <c r="M192">
        <f t="shared" si="37"/>
        <v>99.85</v>
      </c>
      <c r="N192">
        <f t="shared" si="38"/>
        <v>74.83</v>
      </c>
      <c r="O192" s="51">
        <f t="shared" si="123"/>
        <v>74.942413620430656</v>
      </c>
      <c r="P192">
        <f t="shared" ref="P192:P193" si="136">(N192-M192)/N192</f>
        <v>-0.33435787785647464</v>
      </c>
      <c r="S192">
        <v>74.83</v>
      </c>
      <c r="T192">
        <v>0.16612260000000001</v>
      </c>
      <c r="U192">
        <v>1.6028586</v>
      </c>
      <c r="V192">
        <f t="shared" si="124"/>
        <v>99.85</v>
      </c>
      <c r="W192" s="52">
        <f t="shared" si="125"/>
        <v>0.16637215823735604</v>
      </c>
      <c r="X192">
        <f t="shared" si="126"/>
        <v>1.6052664997496247</v>
      </c>
    </row>
    <row r="193" spans="1:31">
      <c r="B193" t="s">
        <v>232</v>
      </c>
      <c r="C193">
        <v>99.72</v>
      </c>
      <c r="D193" s="56"/>
      <c r="E193" s="55"/>
      <c r="F193" s="56"/>
      <c r="H193"/>
      <c r="M193">
        <f t="shared" ref="M193:M235" si="137">C193</f>
        <v>99.72</v>
      </c>
      <c r="N193">
        <f t="shared" ref="N193:N235" si="138">S193</f>
        <v>92.46</v>
      </c>
      <c r="O193" s="51">
        <f t="shared" si="123"/>
        <v>92.719614921780988</v>
      </c>
      <c r="P193">
        <f t="shared" si="136"/>
        <v>-7.8520441271901428E-2</v>
      </c>
      <c r="S193">
        <v>92.46</v>
      </c>
      <c r="T193">
        <v>0.2829276</v>
      </c>
      <c r="U193">
        <v>2.9134145999999999</v>
      </c>
      <c r="V193">
        <f t="shared" si="124"/>
        <v>99.72</v>
      </c>
      <c r="W193" s="52">
        <f t="shared" si="125"/>
        <v>0.28372202166064986</v>
      </c>
      <c r="X193">
        <f t="shared" si="126"/>
        <v>2.9215950661853189</v>
      </c>
    </row>
    <row r="194" spans="1:31">
      <c r="A194" t="s">
        <v>253</v>
      </c>
      <c r="B194" t="s">
        <v>230</v>
      </c>
      <c r="C194" s="48">
        <v>100.05</v>
      </c>
      <c r="D194" s="48">
        <v>16006.53</v>
      </c>
      <c r="E194" s="55"/>
      <c r="F194" s="56"/>
      <c r="H194"/>
      <c r="M194">
        <f t="shared" si="137"/>
        <v>100.05</v>
      </c>
      <c r="N194">
        <f t="shared" si="138"/>
        <v>90.95</v>
      </c>
      <c r="O194" s="51">
        <f t="shared" si="123"/>
        <v>90.90454772613694</v>
      </c>
      <c r="P194">
        <v>0</v>
      </c>
      <c r="S194">
        <v>90.95</v>
      </c>
      <c r="T194">
        <v>0.341972</v>
      </c>
      <c r="U194">
        <v>3.6334525000000002</v>
      </c>
      <c r="V194">
        <f t="shared" si="124"/>
        <v>90.95</v>
      </c>
      <c r="W194" s="52">
        <f t="shared" si="125"/>
        <v>0.376</v>
      </c>
      <c r="X194">
        <f t="shared" si="126"/>
        <v>3.9950000000000001</v>
      </c>
      <c r="AB194" s="46">
        <f t="shared" ref="AB194" si="139">100*(X196-X195)/X194</f>
        <v>32.976539312457582</v>
      </c>
      <c r="AC194" s="46">
        <f t="shared" ref="AC194" si="140">100*(((K195-K196)*0.027)/C195)</f>
        <v>0</v>
      </c>
      <c r="AD194" s="46">
        <f t="shared" ref="AD194" si="141">(1000*(((K195-K196)*0.027)/55.85))/(C195/1000)</f>
        <v>0</v>
      </c>
      <c r="AE194" s="46">
        <f t="shared" ref="AE194" si="142">1000000*(X196-X195)/55.85/100</f>
        <v>235.88410842124986</v>
      </c>
    </row>
    <row r="195" spans="1:31">
      <c r="B195" t="s">
        <v>231</v>
      </c>
      <c r="C195" s="48">
        <v>100.06</v>
      </c>
      <c r="D195" s="56"/>
      <c r="E195" s="55"/>
      <c r="F195" s="56"/>
      <c r="H195"/>
      <c r="M195">
        <f t="shared" si="137"/>
        <v>100.06</v>
      </c>
      <c r="N195">
        <f t="shared" si="138"/>
        <v>78.17</v>
      </c>
      <c r="O195" s="51">
        <f t="shared" si="123"/>
        <v>78.12312612432541</v>
      </c>
      <c r="P195">
        <f t="shared" ref="P195:P196" si="143">(N195-M195)/N195</f>
        <v>-0.28003070231546628</v>
      </c>
      <c r="S195">
        <v>78.17</v>
      </c>
      <c r="T195">
        <v>0.24232699999999999</v>
      </c>
      <c r="U195">
        <v>1.6142105</v>
      </c>
      <c r="V195">
        <f t="shared" si="124"/>
        <v>100.06</v>
      </c>
      <c r="W195" s="52">
        <f t="shared" si="125"/>
        <v>0.24218169098540873</v>
      </c>
      <c r="X195">
        <f t="shared" si="126"/>
        <v>1.6132425544673197</v>
      </c>
    </row>
    <row r="196" spans="1:31">
      <c r="B196" t="s">
        <v>232</v>
      </c>
      <c r="C196" s="48">
        <v>100</v>
      </c>
      <c r="D196" s="56"/>
      <c r="E196" s="55"/>
      <c r="F196" s="56"/>
      <c r="H196"/>
      <c r="M196">
        <f t="shared" si="137"/>
        <v>100</v>
      </c>
      <c r="N196">
        <f t="shared" si="138"/>
        <v>95.43</v>
      </c>
      <c r="O196" s="51">
        <f t="shared" si="123"/>
        <v>95.43</v>
      </c>
      <c r="P196">
        <f t="shared" si="143"/>
        <v>-4.7888504663103772E-2</v>
      </c>
      <c r="S196">
        <v>95.43</v>
      </c>
      <c r="T196">
        <v>0.28533570000000003</v>
      </c>
      <c r="U196">
        <v>2.9306553000000002</v>
      </c>
      <c r="V196">
        <f t="shared" si="124"/>
        <v>100</v>
      </c>
      <c r="W196" s="52">
        <f t="shared" si="125"/>
        <v>0.28533570000000003</v>
      </c>
      <c r="X196">
        <f t="shared" si="126"/>
        <v>2.9306553000000002</v>
      </c>
    </row>
    <row r="197" spans="1:31">
      <c r="A197" t="s">
        <v>254</v>
      </c>
      <c r="B197" t="s">
        <v>230</v>
      </c>
      <c r="C197" s="48">
        <v>99.95</v>
      </c>
      <c r="D197" s="48">
        <v>16056.33</v>
      </c>
      <c r="E197" s="55"/>
      <c r="F197" s="56"/>
      <c r="H197"/>
      <c r="M197">
        <f t="shared" si="137"/>
        <v>99.95</v>
      </c>
      <c r="N197">
        <f t="shared" si="138"/>
        <v>92.29</v>
      </c>
      <c r="O197" s="51">
        <f t="shared" si="123"/>
        <v>92.336168084042015</v>
      </c>
      <c r="P197">
        <v>0</v>
      </c>
      <c r="S197">
        <v>92.29</v>
      </c>
      <c r="T197">
        <v>0.38946380000000003</v>
      </c>
      <c r="U197">
        <v>3.6454550000000001</v>
      </c>
      <c r="V197">
        <f t="shared" si="124"/>
        <v>92.29</v>
      </c>
      <c r="W197" s="52">
        <f t="shared" si="125"/>
        <v>0.42200000000000004</v>
      </c>
      <c r="X197">
        <f t="shared" si="126"/>
        <v>3.9499999999999997</v>
      </c>
      <c r="AB197" s="46">
        <f t="shared" ref="AB197" si="144">100*(X199-X198)/X197</f>
        <v>35.936269220289063</v>
      </c>
      <c r="AC197" s="46">
        <f t="shared" ref="AC197" si="145">100*(((K198-K199)*0.027)/C198)</f>
        <v>0</v>
      </c>
      <c r="AD197" s="46">
        <f t="shared" ref="AD197" si="146">(1000*(((K198-K199)*0.027)/55.85))/(C198/1000)</f>
        <v>0</v>
      </c>
      <c r="AE197" s="46">
        <f t="shared" ref="AE197" si="147">1000000*(X199-X198)/55.85/100</f>
        <v>254.15982707276956</v>
      </c>
    </row>
    <row r="198" spans="1:31">
      <c r="B198" t="s">
        <v>231</v>
      </c>
      <c r="C198" s="48">
        <v>99.52</v>
      </c>
      <c r="D198" s="56"/>
      <c r="E198" s="55"/>
      <c r="F198" s="56"/>
      <c r="H198"/>
      <c r="M198">
        <f t="shared" si="137"/>
        <v>99.52</v>
      </c>
      <c r="N198">
        <f t="shared" si="138"/>
        <v>74.16</v>
      </c>
      <c r="O198" s="51">
        <f t="shared" si="123"/>
        <v>74.517684887459808</v>
      </c>
      <c r="P198">
        <f t="shared" ref="P198:P199" si="148">(N198-M198)/N198</f>
        <v>-0.34196332254584683</v>
      </c>
      <c r="S198">
        <v>74.16</v>
      </c>
      <c r="T198">
        <v>0.16463520000000001</v>
      </c>
      <c r="U198">
        <v>1.5032232000000001</v>
      </c>
      <c r="V198">
        <f t="shared" si="124"/>
        <v>99.52</v>
      </c>
      <c r="W198" s="52">
        <f t="shared" si="125"/>
        <v>0.16542926045016079</v>
      </c>
      <c r="X198">
        <f t="shared" si="126"/>
        <v>1.5104734726688105</v>
      </c>
    </row>
    <row r="199" spans="1:31">
      <c r="B199" t="s">
        <v>232</v>
      </c>
      <c r="C199" s="48">
        <v>99.56</v>
      </c>
      <c r="D199" s="56"/>
      <c r="E199" s="55"/>
      <c r="F199" s="56"/>
      <c r="H199"/>
      <c r="M199">
        <f t="shared" si="137"/>
        <v>99.56</v>
      </c>
      <c r="N199">
        <f t="shared" si="138"/>
        <v>94.19</v>
      </c>
      <c r="O199" s="51">
        <f t="shared" si="123"/>
        <v>94.60626757734029</v>
      </c>
      <c r="P199">
        <f t="shared" si="148"/>
        <v>-5.7012421700817544E-2</v>
      </c>
      <c r="S199">
        <v>94.19</v>
      </c>
      <c r="T199">
        <v>0.28822140000000002</v>
      </c>
      <c r="U199">
        <v>2.9170642999999998</v>
      </c>
      <c r="V199">
        <f t="shared" si="124"/>
        <v>99.56</v>
      </c>
      <c r="W199" s="52">
        <f t="shared" si="125"/>
        <v>0.28949517878666131</v>
      </c>
      <c r="X199">
        <f t="shared" si="126"/>
        <v>2.9299561068702284</v>
      </c>
    </row>
    <row r="200" spans="1:31">
      <c r="A200" t="s">
        <v>255</v>
      </c>
      <c r="B200" t="s">
        <v>230</v>
      </c>
      <c r="C200">
        <v>99.29</v>
      </c>
      <c r="D200">
        <v>16048.38</v>
      </c>
      <c r="E200" s="55"/>
      <c r="F200" s="56"/>
      <c r="M200">
        <f t="shared" si="137"/>
        <v>99.29</v>
      </c>
      <c r="N200">
        <f t="shared" si="138"/>
        <v>91.99</v>
      </c>
      <c r="O200" s="51">
        <f t="shared" si="123"/>
        <v>92.647799375566521</v>
      </c>
      <c r="P200">
        <v>0</v>
      </c>
      <c r="S200">
        <v>91.99</v>
      </c>
      <c r="T200">
        <v>0.37715900000000002</v>
      </c>
      <c r="U200">
        <v>4.0751569999999999</v>
      </c>
      <c r="V200">
        <f t="shared" si="124"/>
        <v>91.99</v>
      </c>
      <c r="W200" s="52">
        <f t="shared" si="125"/>
        <v>0.41000000000000009</v>
      </c>
      <c r="X200">
        <f t="shared" si="126"/>
        <v>4.43</v>
      </c>
      <c r="AB200" s="46">
        <f t="shared" ref="AB200" si="149">100*(X202-X201)/X200</f>
        <v>36.555937070298249</v>
      </c>
      <c r="AC200" s="46">
        <f t="shared" ref="AC200" si="150">100*(((K201-K202)*0.027)/C201)</f>
        <v>0</v>
      </c>
      <c r="AD200" s="46">
        <f t="shared" ref="AD200" si="151">(1000*(((K201-K202)*0.027)/55.85))/(C201/1000)</f>
        <v>0</v>
      </c>
      <c r="AE200" s="46">
        <f t="shared" ref="AE200" si="152">1000000*(X202-X201)/55.85/100</f>
        <v>289.96025285840869</v>
      </c>
    </row>
    <row r="201" spans="1:31">
      <c r="B201" t="s">
        <v>231</v>
      </c>
      <c r="C201">
        <v>99.98</v>
      </c>
      <c r="D201">
        <v>13426.9</v>
      </c>
      <c r="E201" s="55"/>
      <c r="F201" s="56"/>
      <c r="M201">
        <f t="shared" si="137"/>
        <v>99.98</v>
      </c>
      <c r="N201">
        <f t="shared" si="138"/>
        <v>74.31</v>
      </c>
      <c r="O201" s="51">
        <f t="shared" si="123"/>
        <v>74.32486497299459</v>
      </c>
      <c r="P201">
        <f t="shared" ref="P201:P202" si="153">(N201-M201)/N201</f>
        <v>-0.34544475844435474</v>
      </c>
      <c r="S201">
        <v>74.31</v>
      </c>
      <c r="T201">
        <v>0.20435249999999999</v>
      </c>
      <c r="U201">
        <v>1.9863063000000001</v>
      </c>
      <c r="V201">
        <f t="shared" si="124"/>
        <v>99.98</v>
      </c>
      <c r="W201" s="52">
        <f t="shared" si="125"/>
        <v>0.20439337867573515</v>
      </c>
      <c r="X201">
        <f t="shared" si="126"/>
        <v>1.9867036407281455</v>
      </c>
    </row>
    <row r="202" spans="1:31">
      <c r="B202" t="s">
        <v>232</v>
      </c>
      <c r="C202">
        <v>99.58</v>
      </c>
      <c r="D202">
        <v>13480.8</v>
      </c>
      <c r="E202" s="55"/>
      <c r="F202" s="56"/>
      <c r="M202">
        <f t="shared" si="137"/>
        <v>99.58</v>
      </c>
      <c r="N202">
        <f t="shared" si="138"/>
        <v>95.99</v>
      </c>
      <c r="O202" s="51">
        <f t="shared" si="123"/>
        <v>96.394858405302273</v>
      </c>
      <c r="P202">
        <f t="shared" si="153"/>
        <v>-3.7399729138451958E-2</v>
      </c>
      <c r="S202">
        <v>95.99</v>
      </c>
      <c r="T202">
        <v>0.34556399999999998</v>
      </c>
      <c r="U202">
        <v>3.5909859000000002</v>
      </c>
      <c r="V202">
        <f t="shared" si="124"/>
        <v>99.58</v>
      </c>
      <c r="W202" s="52">
        <f t="shared" si="125"/>
        <v>0.34702149025908813</v>
      </c>
      <c r="X202">
        <f t="shared" si="126"/>
        <v>3.6061316529423579</v>
      </c>
    </row>
    <row r="203" spans="1:31">
      <c r="A203" t="s">
        <v>256</v>
      </c>
      <c r="B203" t="s">
        <v>230</v>
      </c>
      <c r="C203">
        <v>100</v>
      </c>
      <c r="D203">
        <v>16084.84</v>
      </c>
      <c r="E203" s="55"/>
      <c r="F203" s="56"/>
      <c r="M203">
        <f t="shared" si="137"/>
        <v>100</v>
      </c>
      <c r="N203">
        <f t="shared" si="138"/>
        <v>90.99</v>
      </c>
      <c r="O203" s="51">
        <f t="shared" si="123"/>
        <v>90.99</v>
      </c>
      <c r="P203">
        <v>0</v>
      </c>
      <c r="S203">
        <v>90.99</v>
      </c>
      <c r="T203">
        <v>0.38124809999999998</v>
      </c>
      <c r="U203">
        <v>4.0181183999999996</v>
      </c>
      <c r="V203">
        <f t="shared" si="124"/>
        <v>90.99</v>
      </c>
      <c r="W203" s="52">
        <f t="shared" si="125"/>
        <v>0.41899999999999998</v>
      </c>
      <c r="X203">
        <f t="shared" si="126"/>
        <v>4.4159999999999995</v>
      </c>
      <c r="AB203" s="46">
        <f t="shared" ref="AB203" si="154">100*(X205-X204)/X203</f>
        <v>30.273586947534543</v>
      </c>
      <c r="AC203" s="46">
        <f t="shared" ref="AC203" si="155">100*(((K204-K205)*0.027)/C204)</f>
        <v>0</v>
      </c>
      <c r="AD203" s="46">
        <f t="shared" ref="AD203" si="156">(1000*(((K204-K205)*0.027)/55.85))/(C204/1000)</f>
        <v>0</v>
      </c>
      <c r="AE203" s="46">
        <f t="shared" ref="AE203" si="157">1000000*(X205-X204)/55.85/100</f>
        <v>239.37002678659363</v>
      </c>
    </row>
    <row r="204" spans="1:31">
      <c r="B204" t="s">
        <v>231</v>
      </c>
      <c r="C204">
        <v>99.27</v>
      </c>
      <c r="D204">
        <v>14064.7</v>
      </c>
      <c r="E204" s="55"/>
      <c r="F204" s="56"/>
      <c r="M204">
        <f t="shared" si="137"/>
        <v>99.27</v>
      </c>
      <c r="N204">
        <f t="shared" si="138"/>
        <v>71.569999999999993</v>
      </c>
      <c r="O204" s="51">
        <f t="shared" si="123"/>
        <v>72.096303011987501</v>
      </c>
      <c r="P204">
        <f t="shared" ref="P204:P205" si="158">(N204-M204)/N204</f>
        <v>-0.38703367332681299</v>
      </c>
      <c r="S204">
        <v>71.569999999999993</v>
      </c>
      <c r="T204">
        <v>0.21041579999999999</v>
      </c>
      <c r="U204">
        <v>2.0418921000000001</v>
      </c>
      <c r="V204">
        <f t="shared" si="124"/>
        <v>99.27</v>
      </c>
      <c r="W204" s="52">
        <f t="shared" si="125"/>
        <v>0.21196313085524329</v>
      </c>
      <c r="X204">
        <f t="shared" si="126"/>
        <v>2.0569075249320039</v>
      </c>
    </row>
    <row r="205" spans="1:31">
      <c r="B205" t="s">
        <v>232</v>
      </c>
      <c r="C205">
        <v>99.49</v>
      </c>
      <c r="D205">
        <v>14043.6</v>
      </c>
      <c r="E205" s="55"/>
      <c r="F205" s="56"/>
      <c r="M205">
        <f t="shared" si="137"/>
        <v>99.49</v>
      </c>
      <c r="N205">
        <f t="shared" si="138"/>
        <v>93.17</v>
      </c>
      <c r="O205" s="51">
        <f t="shared" si="123"/>
        <v>93.647602774148154</v>
      </c>
      <c r="P205">
        <f t="shared" si="158"/>
        <v>-6.7832993452828089E-2</v>
      </c>
      <c r="S205">
        <v>93.17</v>
      </c>
      <c r="T205">
        <v>0.32050479999999998</v>
      </c>
      <c r="U205">
        <v>3.3764807999999999</v>
      </c>
      <c r="V205">
        <f t="shared" si="124"/>
        <v>99.49</v>
      </c>
      <c r="W205" s="52">
        <f t="shared" si="125"/>
        <v>0.32214775354306968</v>
      </c>
      <c r="X205">
        <f t="shared" si="126"/>
        <v>3.3937891245351293</v>
      </c>
    </row>
    <row r="206" spans="1:31">
      <c r="A206" t="s">
        <v>257</v>
      </c>
      <c r="B206" t="s">
        <v>230</v>
      </c>
      <c r="C206">
        <v>100.09</v>
      </c>
      <c r="D206" s="56"/>
      <c r="E206" s="55"/>
      <c r="F206" s="56"/>
      <c r="M206">
        <f t="shared" si="137"/>
        <v>100.09</v>
      </c>
      <c r="N206">
        <f t="shared" si="138"/>
        <v>89.27</v>
      </c>
      <c r="O206" s="51">
        <f t="shared" si="123"/>
        <v>89.189729243680688</v>
      </c>
      <c r="P206">
        <v>0</v>
      </c>
      <c r="S206">
        <v>89.27</v>
      </c>
      <c r="T206">
        <v>0.94983280000000003</v>
      </c>
      <c r="U206">
        <v>8.6654388999999998</v>
      </c>
      <c r="V206">
        <f t="shared" si="124"/>
        <v>89.27</v>
      </c>
      <c r="W206" s="52">
        <f t="shared" si="125"/>
        <v>1.0640000000000001</v>
      </c>
      <c r="X206">
        <f t="shared" si="126"/>
        <v>9.7070000000000007</v>
      </c>
      <c r="AB206" s="46">
        <f t="shared" ref="AB206" si="159">100*(X208-X207)/X206</f>
        <v>25.423594553329337</v>
      </c>
      <c r="AC206" s="46">
        <f t="shared" ref="AC206" si="160">100*(((K207-K208)*0.027)/C207)</f>
        <v>0</v>
      </c>
      <c r="AD206" s="46">
        <f t="shared" ref="AD206" si="161">(1000*(((K207-K208)*0.027)/55.85))/(C207/1000)</f>
        <v>0</v>
      </c>
      <c r="AE206" s="46">
        <f t="shared" ref="AE206" si="162">1000000*(X208-X207)/55.85/100</f>
        <v>441.87436406296843</v>
      </c>
    </row>
    <row r="207" spans="1:31">
      <c r="B207" t="s">
        <v>231</v>
      </c>
      <c r="C207">
        <v>99.13</v>
      </c>
      <c r="D207" s="56"/>
      <c r="E207" s="55"/>
      <c r="F207" s="56"/>
      <c r="M207">
        <f t="shared" si="137"/>
        <v>99.13</v>
      </c>
      <c r="N207">
        <f t="shared" si="138"/>
        <v>66.86</v>
      </c>
      <c r="O207" s="51">
        <f t="shared" si="123"/>
        <v>67.446787047311616</v>
      </c>
      <c r="P207">
        <f t="shared" ref="P207:P208" si="163">(N207-M207)/N207</f>
        <v>-0.48265031408914144</v>
      </c>
      <c r="S207">
        <v>66.86</v>
      </c>
      <c r="T207">
        <v>0.62982119999999997</v>
      </c>
      <c r="U207">
        <v>4.7731354000000001</v>
      </c>
      <c r="V207">
        <f t="shared" si="124"/>
        <v>99.13</v>
      </c>
      <c r="W207" s="52">
        <f t="shared" si="125"/>
        <v>0.63534873398567537</v>
      </c>
      <c r="X207">
        <f t="shared" si="126"/>
        <v>4.8150261273075756</v>
      </c>
    </row>
    <row r="208" spans="1:31">
      <c r="B208" t="s">
        <v>232</v>
      </c>
      <c r="C208">
        <v>99.29</v>
      </c>
      <c r="D208" s="56"/>
      <c r="E208" s="55"/>
      <c r="F208" s="56"/>
      <c r="M208">
        <f t="shared" si="137"/>
        <v>99.29</v>
      </c>
      <c r="N208">
        <f t="shared" si="138"/>
        <v>88.39</v>
      </c>
      <c r="O208" s="51">
        <f t="shared" si="123"/>
        <v>89.022056601873288</v>
      </c>
      <c r="P208">
        <f t="shared" si="163"/>
        <v>-0.12331711732096397</v>
      </c>
      <c r="S208">
        <v>88.39</v>
      </c>
      <c r="T208">
        <v>0.80258119999999999</v>
      </c>
      <c r="U208">
        <v>7.2311858999999998</v>
      </c>
      <c r="V208">
        <f t="shared" si="124"/>
        <v>99.29</v>
      </c>
      <c r="W208" s="52">
        <f t="shared" si="125"/>
        <v>0.8083202739450096</v>
      </c>
      <c r="X208">
        <f t="shared" si="126"/>
        <v>7.2828944505992546</v>
      </c>
    </row>
    <row r="209" spans="1:31">
      <c r="A209" t="s">
        <v>258</v>
      </c>
      <c r="B209" t="s">
        <v>230</v>
      </c>
      <c r="C209">
        <v>100.04</v>
      </c>
      <c r="D209" s="56"/>
      <c r="E209" s="55"/>
      <c r="F209" s="56"/>
      <c r="M209">
        <f t="shared" si="137"/>
        <v>100.04</v>
      </c>
      <c r="N209">
        <f t="shared" si="138"/>
        <v>86.38</v>
      </c>
      <c r="O209" s="51">
        <f t="shared" si="123"/>
        <v>86.345461815273879</v>
      </c>
      <c r="P209">
        <v>0</v>
      </c>
      <c r="S209">
        <v>86.38</v>
      </c>
      <c r="T209">
        <v>1.023603</v>
      </c>
      <c r="U209">
        <v>8.8807278000000007</v>
      </c>
      <c r="V209">
        <f t="shared" si="124"/>
        <v>86.38</v>
      </c>
      <c r="W209" s="52">
        <f t="shared" si="125"/>
        <v>1.1850000000000003</v>
      </c>
      <c r="X209">
        <f t="shared" si="126"/>
        <v>10.281000000000001</v>
      </c>
      <c r="AB209" s="46">
        <f t="shared" ref="AB209" si="164">100*(X211-X210)/X209</f>
        <v>27.562439508317134</v>
      </c>
      <c r="AC209" s="46">
        <f t="shared" ref="AC209" si="165">100*(((K210-K211)*0.027)/C210)</f>
        <v>0</v>
      </c>
      <c r="AD209" s="46">
        <f t="shared" ref="AD209" si="166">(1000*(((K210-K211)*0.027)/55.85))/(C210/1000)</f>
        <v>0</v>
      </c>
      <c r="AE209" s="46">
        <f t="shared" ref="AE209" si="167">1000000*(X211-X210)/55.85/100</f>
        <v>507.37590077888706</v>
      </c>
    </row>
    <row r="210" spans="1:31">
      <c r="B210" t="s">
        <v>231</v>
      </c>
      <c r="C210">
        <v>99.73</v>
      </c>
      <c r="D210" s="56"/>
      <c r="E210" s="55"/>
      <c r="F210" s="56"/>
      <c r="M210">
        <f t="shared" si="137"/>
        <v>99.73</v>
      </c>
      <c r="N210">
        <f t="shared" si="138"/>
        <v>62.68</v>
      </c>
      <c r="O210" s="51">
        <f t="shared" si="123"/>
        <v>62.849694174270525</v>
      </c>
      <c r="P210">
        <f t="shared" ref="P210:P211" si="168">(N210-M210)/N210</f>
        <v>-0.59109763880025534</v>
      </c>
      <c r="S210">
        <v>62.68</v>
      </c>
      <c r="T210">
        <v>0.62303920000000002</v>
      </c>
      <c r="U210">
        <v>4.8683556000000001</v>
      </c>
      <c r="V210">
        <f t="shared" si="124"/>
        <v>99.73</v>
      </c>
      <c r="W210" s="52">
        <f t="shared" si="125"/>
        <v>0.62472596009224912</v>
      </c>
      <c r="X210">
        <f t="shared" si="126"/>
        <v>4.881535746515592</v>
      </c>
    </row>
    <row r="211" spans="1:31">
      <c r="B211" t="s">
        <v>232</v>
      </c>
      <c r="C211">
        <v>99.76</v>
      </c>
      <c r="D211" s="56"/>
      <c r="E211" s="55"/>
      <c r="F211" s="56"/>
      <c r="M211">
        <f t="shared" si="137"/>
        <v>99.76</v>
      </c>
      <c r="N211">
        <f t="shared" si="138"/>
        <v>89.58</v>
      </c>
      <c r="O211" s="51">
        <f t="shared" si="123"/>
        <v>89.79550922213312</v>
      </c>
      <c r="P211">
        <f t="shared" si="168"/>
        <v>-0.11364143782094226</v>
      </c>
      <c r="S211">
        <v>89.58</v>
      </c>
      <c r="T211">
        <v>0.87250919999999998</v>
      </c>
      <c r="U211">
        <v>7.6967135999999998</v>
      </c>
      <c r="V211">
        <f t="shared" si="124"/>
        <v>99.76</v>
      </c>
      <c r="W211" s="52">
        <f t="shared" si="125"/>
        <v>0.87460825982357648</v>
      </c>
      <c r="X211">
        <f t="shared" si="126"/>
        <v>7.7152301523656766</v>
      </c>
    </row>
    <row r="212" spans="1:31">
      <c r="A212" t="s">
        <v>313</v>
      </c>
      <c r="B212" t="s">
        <v>230</v>
      </c>
      <c r="C212">
        <v>99.66</v>
      </c>
      <c r="D212" s="56"/>
      <c r="E212" s="55"/>
      <c r="F212" s="56"/>
      <c r="M212">
        <f t="shared" si="137"/>
        <v>99.66</v>
      </c>
      <c r="N212">
        <f t="shared" si="138"/>
        <v>94.78</v>
      </c>
      <c r="O212" s="51">
        <f t="shared" si="123"/>
        <v>95.10335139474212</v>
      </c>
      <c r="P212">
        <v>0</v>
      </c>
      <c r="S212">
        <v>94.78</v>
      </c>
      <c r="T212">
        <v>2.1098028000000002</v>
      </c>
      <c r="U212">
        <v>16.962776600000002</v>
      </c>
      <c r="V212">
        <f t="shared" si="124"/>
        <v>94.78</v>
      </c>
      <c r="W212" s="52">
        <f t="shared" si="125"/>
        <v>2.2260000000000004</v>
      </c>
      <c r="X212">
        <f t="shared" si="126"/>
        <v>17.897000000000002</v>
      </c>
      <c r="AB212" s="46">
        <f t="shared" ref="AB212" si="169">100*(X214-X213)/X212</f>
        <v>7.7871446227195191</v>
      </c>
      <c r="AC212" s="46">
        <f t="shared" ref="AC212" si="170">100*(((K213-K214)*0.027)/C213)</f>
        <v>0</v>
      </c>
      <c r="AD212" s="46">
        <f t="shared" ref="AD212" si="171">(1000*(((K213-K214)*0.027)/55.85))/(C213/1000)</f>
        <v>0</v>
      </c>
      <c r="AE212" s="46">
        <f t="shared" ref="AE212" si="172">1000000*(X214-X213)/55.85/100</f>
        <v>249.5372019925</v>
      </c>
    </row>
    <row r="213" spans="1:31">
      <c r="B213" t="s">
        <v>231</v>
      </c>
      <c r="C213">
        <v>99.9</v>
      </c>
      <c r="D213" s="56"/>
      <c r="E213" s="55"/>
      <c r="F213" s="56"/>
      <c r="M213">
        <f t="shared" si="137"/>
        <v>99.9</v>
      </c>
      <c r="N213">
        <f t="shared" si="138"/>
        <v>67.680000000000007</v>
      </c>
      <c r="O213" s="51">
        <f t="shared" si="123"/>
        <v>67.747747747747752</v>
      </c>
      <c r="P213">
        <f t="shared" ref="P213:P214" si="173">(N213-M213)/N213</f>
        <v>-0.47606382978723399</v>
      </c>
      <c r="S213">
        <v>67.680000000000007</v>
      </c>
      <c r="T213">
        <v>1.4097744000000001</v>
      </c>
      <c r="U213">
        <v>11.2626288</v>
      </c>
      <c r="V213">
        <f t="shared" si="124"/>
        <v>99.9</v>
      </c>
      <c r="W213" s="52">
        <f t="shared" si="125"/>
        <v>1.4111855855855855</v>
      </c>
      <c r="X213">
        <f t="shared" si="126"/>
        <v>11.273902702702703</v>
      </c>
    </row>
    <row r="214" spans="1:31">
      <c r="B214" t="s">
        <v>232</v>
      </c>
      <c r="C214">
        <v>99.3</v>
      </c>
      <c r="D214" s="56"/>
      <c r="E214" s="55"/>
      <c r="F214" s="56"/>
      <c r="M214">
        <f t="shared" si="137"/>
        <v>99.3</v>
      </c>
      <c r="N214">
        <f t="shared" si="138"/>
        <v>78.3</v>
      </c>
      <c r="O214" s="51">
        <f t="shared" si="123"/>
        <v>78.851963746223561</v>
      </c>
      <c r="P214">
        <f t="shared" si="173"/>
        <v>-0.26819923371647508</v>
      </c>
      <c r="S214">
        <v>78.3</v>
      </c>
      <c r="T214">
        <v>1.6450830000000001</v>
      </c>
      <c r="U214">
        <v>12.578894999999999</v>
      </c>
      <c r="V214">
        <f t="shared" si="124"/>
        <v>99.3</v>
      </c>
      <c r="W214" s="52">
        <f t="shared" si="125"/>
        <v>1.6566797583081574</v>
      </c>
      <c r="X214">
        <f t="shared" si="126"/>
        <v>12.667567975830815</v>
      </c>
    </row>
    <row r="215" spans="1:31">
      <c r="A215" t="s">
        <v>259</v>
      </c>
      <c r="B215" t="s">
        <v>230</v>
      </c>
      <c r="C215">
        <v>99.52</v>
      </c>
      <c r="D215" s="56"/>
      <c r="E215" s="55"/>
      <c r="F215" s="56"/>
      <c r="M215">
        <f t="shared" si="137"/>
        <v>99.52</v>
      </c>
      <c r="N215">
        <f t="shared" si="138"/>
        <v>90</v>
      </c>
      <c r="O215" s="51">
        <f t="shared" si="123"/>
        <v>90.434083601286176</v>
      </c>
      <c r="P215">
        <v>0</v>
      </c>
      <c r="S215">
        <v>90</v>
      </c>
      <c r="T215">
        <v>1.0296000000000001</v>
      </c>
      <c r="U215">
        <v>9.4275000000000002</v>
      </c>
      <c r="V215">
        <f t="shared" si="124"/>
        <v>90</v>
      </c>
      <c r="W215" s="52">
        <f t="shared" si="125"/>
        <v>1.1440000000000001</v>
      </c>
      <c r="X215">
        <f t="shared" si="126"/>
        <v>10.475</v>
      </c>
      <c r="AB215" s="46">
        <f t="shared" ref="AB215" si="174">100*(X217-X216)/X215</f>
        <v>25.625609928397637</v>
      </c>
      <c r="AC215" s="46">
        <f t="shared" ref="AC215" si="175">100*(((K216-K217)*0.027)/C216)</f>
        <v>0</v>
      </c>
      <c r="AD215" s="46">
        <f t="shared" ref="AD215" si="176">(1000*(((K216-K217)*0.027)/55.85))/(C216/1000)</f>
        <v>0</v>
      </c>
      <c r="AE215" s="46">
        <f t="shared" ref="AE215" si="177">1000000*(X217-X216)/55.85/100</f>
        <v>480.62357027746674</v>
      </c>
    </row>
    <row r="216" spans="1:31">
      <c r="B216" t="s">
        <v>231</v>
      </c>
      <c r="C216">
        <v>99.54</v>
      </c>
      <c r="D216" s="56"/>
      <c r="E216" s="55"/>
      <c r="F216" s="56"/>
      <c r="M216">
        <f t="shared" si="137"/>
        <v>99.54</v>
      </c>
      <c r="N216">
        <f t="shared" si="138"/>
        <v>64.95</v>
      </c>
      <c r="O216" s="51">
        <f t="shared" si="123"/>
        <v>65.250150693188658</v>
      </c>
      <c r="P216">
        <f t="shared" ref="P216:P217" si="178">(N216-M216)/N216</f>
        <v>-0.53256351039260974</v>
      </c>
      <c r="S216">
        <v>64.95</v>
      </c>
      <c r="T216">
        <v>0.68392350000000002</v>
      </c>
      <c r="U216">
        <v>5.1596279999999997</v>
      </c>
      <c r="V216">
        <f t="shared" si="124"/>
        <v>99.54</v>
      </c>
      <c r="W216" s="52">
        <f t="shared" si="125"/>
        <v>0.68708408679927668</v>
      </c>
      <c r="X216">
        <f t="shared" si="126"/>
        <v>5.1834719710669077</v>
      </c>
    </row>
    <row r="217" spans="1:31">
      <c r="B217" t="s">
        <v>232</v>
      </c>
      <c r="C217">
        <v>99.76</v>
      </c>
      <c r="D217" s="56"/>
      <c r="E217" s="55"/>
      <c r="F217" s="56"/>
      <c r="M217">
        <f t="shared" si="137"/>
        <v>99.76</v>
      </c>
      <c r="N217">
        <f t="shared" si="138"/>
        <v>90.01</v>
      </c>
      <c r="O217" s="51">
        <f t="shared" si="123"/>
        <v>90.226543704891739</v>
      </c>
      <c r="P217">
        <f t="shared" si="178"/>
        <v>-0.10832129763359626</v>
      </c>
      <c r="S217">
        <v>90.01</v>
      </c>
      <c r="T217">
        <v>0.88749860000000003</v>
      </c>
      <c r="U217">
        <v>7.8488720000000001</v>
      </c>
      <c r="V217">
        <f t="shared" si="124"/>
        <v>99.76</v>
      </c>
      <c r="W217" s="52">
        <f t="shared" si="125"/>
        <v>0.88963372093023252</v>
      </c>
      <c r="X217">
        <f t="shared" si="126"/>
        <v>7.8677546110665597</v>
      </c>
    </row>
    <row r="218" spans="1:31">
      <c r="A218" t="s">
        <v>260</v>
      </c>
      <c r="B218" t="s">
        <v>230</v>
      </c>
      <c r="C218">
        <v>99.49</v>
      </c>
      <c r="D218" s="56"/>
      <c r="E218" s="55"/>
      <c r="F218" s="56"/>
      <c r="M218">
        <f t="shared" si="137"/>
        <v>99.49</v>
      </c>
      <c r="N218">
        <f t="shared" si="138"/>
        <v>83.55</v>
      </c>
      <c r="O218" s="51">
        <f t="shared" si="123"/>
        <v>83.97828927530405</v>
      </c>
      <c r="P218">
        <v>0</v>
      </c>
      <c r="S218">
        <v>83.55</v>
      </c>
      <c r="T218">
        <v>0.93074699999999999</v>
      </c>
      <c r="U218">
        <v>8.1812159999999992</v>
      </c>
      <c r="V218">
        <f t="shared" si="124"/>
        <v>83.55</v>
      </c>
      <c r="W218" s="52">
        <f t="shared" si="125"/>
        <v>1.1139999999999999</v>
      </c>
      <c r="X218">
        <f t="shared" si="126"/>
        <v>9.7919999999999998</v>
      </c>
      <c r="AB218" s="46">
        <f t="shared" ref="AB218" si="179">100*(X220-X219)/X218</f>
        <v>20.107811901294344</v>
      </c>
      <c r="AC218" s="46">
        <f t="shared" ref="AC218" si="180">100*(((K219-K220)*0.027)/C219)</f>
        <v>0</v>
      </c>
      <c r="AD218" s="46">
        <f t="shared" ref="AD218" si="181">(1000*(((K219-K220)*0.027)/55.85))/(C219/1000)</f>
        <v>0</v>
      </c>
      <c r="AE218" s="46">
        <f t="shared" ref="AE218" si="182">1000000*(X220-X219)/55.85/100</f>
        <v>352.54376747981058</v>
      </c>
    </row>
    <row r="219" spans="1:31">
      <c r="B219" t="s">
        <v>231</v>
      </c>
      <c r="C219">
        <v>100.01</v>
      </c>
      <c r="D219" s="56"/>
      <c r="E219" s="55"/>
      <c r="F219" s="56"/>
      <c r="M219">
        <f t="shared" si="137"/>
        <v>100.01</v>
      </c>
      <c r="N219">
        <f t="shared" si="138"/>
        <v>71.22</v>
      </c>
      <c r="O219" s="51">
        <f t="shared" si="123"/>
        <v>71.212878712128784</v>
      </c>
      <c r="P219">
        <f t="shared" ref="P219:P220" si="183">(N219-M219)/N219</f>
        <v>-0.40424038191519246</v>
      </c>
      <c r="S219">
        <v>71.22</v>
      </c>
      <c r="T219">
        <v>0.58970160000000005</v>
      </c>
      <c r="U219">
        <v>5.1413717999999999</v>
      </c>
      <c r="V219">
        <f t="shared" si="124"/>
        <v>100.01</v>
      </c>
      <c r="W219" s="52">
        <f t="shared" si="125"/>
        <v>0.58964263573642639</v>
      </c>
      <c r="X219">
        <f t="shared" si="126"/>
        <v>5.1408577142285763</v>
      </c>
    </row>
    <row r="220" spans="1:31">
      <c r="B220" t="s">
        <v>232</v>
      </c>
      <c r="C220">
        <v>100.03</v>
      </c>
      <c r="D220" s="56"/>
      <c r="E220" s="55"/>
      <c r="F220" s="56"/>
      <c r="M220">
        <f t="shared" si="137"/>
        <v>100.03</v>
      </c>
      <c r="N220">
        <f t="shared" si="138"/>
        <v>89.82</v>
      </c>
      <c r="O220" s="51">
        <f t="shared" si="123"/>
        <v>89.793062081375581</v>
      </c>
      <c r="P220">
        <f t="shared" si="183"/>
        <v>-0.11367178802048551</v>
      </c>
      <c r="S220">
        <v>89.82</v>
      </c>
      <c r="T220">
        <v>0.88023600000000002</v>
      </c>
      <c r="U220">
        <v>7.1119475999999997</v>
      </c>
      <c r="V220">
        <f t="shared" si="124"/>
        <v>100.03</v>
      </c>
      <c r="W220" s="52">
        <f t="shared" si="125"/>
        <v>0.8799720083974808</v>
      </c>
      <c r="X220">
        <f t="shared" si="126"/>
        <v>7.1098146556033184</v>
      </c>
    </row>
    <row r="221" spans="1:31">
      <c r="A221" t="s">
        <v>261</v>
      </c>
      <c r="B221" t="s">
        <v>230</v>
      </c>
      <c r="C221">
        <v>88.45</v>
      </c>
      <c r="D221" s="56"/>
      <c r="E221" s="55"/>
      <c r="F221" s="56"/>
      <c r="M221">
        <f t="shared" si="137"/>
        <v>88.45</v>
      </c>
      <c r="N221">
        <f t="shared" si="138"/>
        <v>72.48</v>
      </c>
      <c r="O221" s="51">
        <f t="shared" si="123"/>
        <v>81.944601469756918</v>
      </c>
      <c r="P221">
        <v>0</v>
      </c>
      <c r="S221">
        <v>72.48</v>
      </c>
      <c r="T221">
        <v>2.2215120000000002</v>
      </c>
      <c r="U221">
        <v>16.976990399999998</v>
      </c>
      <c r="V221">
        <f t="shared" si="124"/>
        <v>72.48</v>
      </c>
      <c r="W221" s="52">
        <f t="shared" si="125"/>
        <v>3.0649999999999999</v>
      </c>
      <c r="X221">
        <f t="shared" si="126"/>
        <v>23.422999999999995</v>
      </c>
      <c r="AB221" s="46">
        <f t="shared" ref="AB221" si="184">100*(X223-X222)/X221</f>
        <v>11.726363498775306</v>
      </c>
      <c r="AC221" s="46">
        <f t="shared" ref="AC221" si="185">100*(((K222-K223)*0.027)/C222)</f>
        <v>0</v>
      </c>
      <c r="AD221" s="46">
        <f t="shared" ref="AD221" si="186">(1000*(((K222-K223)*0.027)/55.85))/(C222/1000)</f>
        <v>0</v>
      </c>
      <c r="AE221" s="46">
        <f t="shared" ref="AE221" si="187">1000000*(X223-X222)/55.85/100</f>
        <v>491.79339701309561</v>
      </c>
    </row>
    <row r="222" spans="1:31">
      <c r="B222" t="s">
        <v>231</v>
      </c>
      <c r="C222">
        <v>99.55</v>
      </c>
      <c r="D222" s="56"/>
      <c r="E222" s="55"/>
      <c r="F222" s="56"/>
      <c r="M222">
        <f t="shared" si="137"/>
        <v>99.55</v>
      </c>
      <c r="N222">
        <f t="shared" si="138"/>
        <v>58.54</v>
      </c>
      <c r="O222" s="51">
        <f t="shared" si="123"/>
        <v>58.804620793571068</v>
      </c>
      <c r="P222">
        <f t="shared" ref="P222:P223" si="188">(N222-M222)/N222</f>
        <v>-0.70054663477963786</v>
      </c>
      <c r="S222">
        <v>58.54</v>
      </c>
      <c r="T222">
        <v>1.7380526000000001</v>
      </c>
      <c r="U222">
        <v>13.7756328</v>
      </c>
      <c r="V222">
        <f t="shared" si="124"/>
        <v>99.55</v>
      </c>
      <c r="W222" s="52">
        <f t="shared" si="125"/>
        <v>1.7459091913611251</v>
      </c>
      <c r="X222">
        <f t="shared" si="126"/>
        <v>13.837903365143145</v>
      </c>
    </row>
    <row r="223" spans="1:31">
      <c r="B223" t="s">
        <v>232</v>
      </c>
      <c r="C223">
        <v>100.09</v>
      </c>
      <c r="D223" s="56"/>
      <c r="E223" s="55"/>
      <c r="F223" s="56"/>
      <c r="M223">
        <f t="shared" si="137"/>
        <v>100.09</v>
      </c>
      <c r="N223">
        <f t="shared" si="138"/>
        <v>80.91</v>
      </c>
      <c r="O223" s="51">
        <f t="shared" si="123"/>
        <v>80.837246478169646</v>
      </c>
      <c r="P223">
        <f t="shared" si="188"/>
        <v>-0.23705351625262647</v>
      </c>
      <c r="S223">
        <v>80.91</v>
      </c>
      <c r="T223">
        <v>2.0866688999999998</v>
      </c>
      <c r="U223">
        <v>16.599495600000001</v>
      </c>
      <c r="V223">
        <f t="shared" si="124"/>
        <v>100.09</v>
      </c>
      <c r="W223" s="52">
        <f t="shared" si="125"/>
        <v>2.0847925866719952</v>
      </c>
      <c r="X223">
        <f t="shared" si="126"/>
        <v>16.584569487461284</v>
      </c>
    </row>
    <row r="224" spans="1:31">
      <c r="A224" t="s">
        <v>262</v>
      </c>
      <c r="B224" t="s">
        <v>230</v>
      </c>
      <c r="C224">
        <v>100.08</v>
      </c>
      <c r="D224" s="56"/>
      <c r="E224" s="55"/>
      <c r="F224" s="56"/>
      <c r="M224">
        <f t="shared" si="137"/>
        <v>100.08</v>
      </c>
      <c r="N224">
        <f t="shared" si="138"/>
        <v>89.1</v>
      </c>
      <c r="O224" s="51">
        <f t="shared" si="123"/>
        <v>89.02877697841727</v>
      </c>
      <c r="P224">
        <v>0</v>
      </c>
      <c r="S224">
        <v>89.1</v>
      </c>
      <c r="T224">
        <v>1.9227780000000001</v>
      </c>
      <c r="U224">
        <v>15.670908000000001</v>
      </c>
      <c r="V224">
        <f t="shared" si="124"/>
        <v>89.1</v>
      </c>
      <c r="W224" s="52">
        <f t="shared" si="125"/>
        <v>2.1580000000000004</v>
      </c>
      <c r="X224">
        <f t="shared" si="126"/>
        <v>17.588000000000005</v>
      </c>
      <c r="AB224" s="46">
        <f t="shared" ref="AB224" si="189">100*(X226-X225)/X224</f>
        <v>12.338281182814079</v>
      </c>
      <c r="AC224" s="46">
        <f t="shared" ref="AC224" si="190">100*(((K225-K226)*0.027)/C225)</f>
        <v>0</v>
      </c>
      <c r="AD224" s="46">
        <f t="shared" ref="AD224" si="191">(1000*(((K225-K226)*0.027)/55.85))/(C225/1000)</f>
        <v>0</v>
      </c>
      <c r="AE224" s="46">
        <f t="shared" ref="AE224" si="192">1000000*(X226-X225)/55.85/100</f>
        <v>388.55092111608604</v>
      </c>
    </row>
    <row r="225" spans="1:31">
      <c r="B225" t="s">
        <v>231</v>
      </c>
      <c r="C225">
        <v>100.07</v>
      </c>
      <c r="D225" s="56"/>
      <c r="E225" s="55"/>
      <c r="F225" s="56"/>
      <c r="M225">
        <f t="shared" si="137"/>
        <v>100.07</v>
      </c>
      <c r="N225">
        <f t="shared" si="138"/>
        <v>67.63</v>
      </c>
      <c r="O225" s="51">
        <f t="shared" si="123"/>
        <v>67.582692115519137</v>
      </c>
      <c r="P225">
        <f t="shared" ref="P225:P226" si="193">(N225-M225)/N225</f>
        <v>-0.47966878604169749</v>
      </c>
      <c r="S225">
        <v>67.63</v>
      </c>
      <c r="T225">
        <v>1.2741492000000001</v>
      </c>
      <c r="U225">
        <v>10.8248578</v>
      </c>
      <c r="V225">
        <f t="shared" si="124"/>
        <v>100.07</v>
      </c>
      <c r="W225" s="52">
        <f t="shared" si="125"/>
        <v>1.2732579194563807</v>
      </c>
      <c r="X225">
        <f t="shared" si="126"/>
        <v>10.817285700009993</v>
      </c>
    </row>
    <row r="226" spans="1:31">
      <c r="B226" t="s">
        <v>232</v>
      </c>
      <c r="C226">
        <v>100.06</v>
      </c>
      <c r="D226" s="56"/>
      <c r="E226" s="55"/>
      <c r="F226" s="56"/>
      <c r="M226">
        <f t="shared" si="137"/>
        <v>100.06</v>
      </c>
      <c r="N226">
        <f t="shared" si="138"/>
        <v>83.57</v>
      </c>
      <c r="O226" s="51">
        <f t="shared" si="123"/>
        <v>83.519888067159698</v>
      </c>
      <c r="P226">
        <f t="shared" si="193"/>
        <v>-0.19731961230106509</v>
      </c>
      <c r="S226">
        <v>83.57</v>
      </c>
      <c r="T226">
        <v>1.5610876</v>
      </c>
      <c r="U226">
        <v>12.995134999999999</v>
      </c>
      <c r="V226">
        <f t="shared" si="124"/>
        <v>100.06</v>
      </c>
      <c r="W226" s="52">
        <f t="shared" si="125"/>
        <v>1.560151509094543</v>
      </c>
      <c r="X226">
        <f t="shared" si="126"/>
        <v>12.987342594443334</v>
      </c>
    </row>
    <row r="227" spans="1:31">
      <c r="A227" t="s">
        <v>263</v>
      </c>
      <c r="B227" t="s">
        <v>230</v>
      </c>
      <c r="C227">
        <v>100.07</v>
      </c>
      <c r="D227" s="56"/>
      <c r="E227" s="55"/>
      <c r="F227" s="56"/>
      <c r="M227">
        <f t="shared" si="137"/>
        <v>100.07</v>
      </c>
      <c r="N227">
        <f t="shared" si="138"/>
        <v>87.69</v>
      </c>
      <c r="O227" s="51">
        <f t="shared" si="123"/>
        <v>87.62865993804337</v>
      </c>
      <c r="P227">
        <v>0</v>
      </c>
      <c r="S227">
        <v>87.69</v>
      </c>
      <c r="T227">
        <v>0.85760820000000004</v>
      </c>
      <c r="U227">
        <v>8.427009</v>
      </c>
      <c r="V227">
        <f t="shared" si="124"/>
        <v>87.69</v>
      </c>
      <c r="W227" s="52">
        <f t="shared" si="125"/>
        <v>0.97800000000000009</v>
      </c>
      <c r="X227">
        <f t="shared" si="126"/>
        <v>9.6100000000000012</v>
      </c>
      <c r="AB227" s="46">
        <f t="shared" ref="AB227" si="194">100*(X229-X228)/X227</f>
        <v>26.3060675385797</v>
      </c>
      <c r="AC227" s="46">
        <f t="shared" ref="AC227" si="195">100*(((K228-K229)*0.027)/C228)</f>
        <v>0</v>
      </c>
      <c r="AD227" s="46">
        <f t="shared" ref="AD227" si="196">(1000*(((K228-K229)*0.027)/55.85))/(C228/1000)</f>
        <v>0</v>
      </c>
      <c r="AE227" s="46">
        <f t="shared" ref="AE227" si="197">1000000*(X229-X228)/55.85/100</f>
        <v>452.64334654565971</v>
      </c>
    </row>
    <row r="228" spans="1:31">
      <c r="B228" t="s">
        <v>231</v>
      </c>
      <c r="C228">
        <v>99.47</v>
      </c>
      <c r="D228" s="56"/>
      <c r="E228" s="55"/>
      <c r="F228" s="56"/>
      <c r="M228">
        <f t="shared" si="137"/>
        <v>99.47</v>
      </c>
      <c r="N228">
        <f t="shared" si="138"/>
        <v>62.59</v>
      </c>
      <c r="O228" s="51">
        <f t="shared" si="123"/>
        <v>62.923494520961093</v>
      </c>
      <c r="P228">
        <f t="shared" ref="P228:P229" si="198">(N228-M228)/N228</f>
        <v>-0.5892315066304521</v>
      </c>
      <c r="S228">
        <v>62.59</v>
      </c>
      <c r="T228">
        <v>0.54140350000000004</v>
      </c>
      <c r="U228">
        <v>4.6936241000000001</v>
      </c>
      <c r="V228">
        <f t="shared" si="124"/>
        <v>99.47</v>
      </c>
      <c r="W228" s="52">
        <f t="shared" si="125"/>
        <v>0.54428822760631357</v>
      </c>
      <c r="X228">
        <f t="shared" si="126"/>
        <v>4.7186328541268727</v>
      </c>
    </row>
    <row r="229" spans="1:31">
      <c r="B229" t="s">
        <v>232</v>
      </c>
      <c r="C229">
        <v>99.25</v>
      </c>
      <c r="D229" s="56"/>
      <c r="E229" s="55"/>
      <c r="F229" s="56"/>
      <c r="M229">
        <f t="shared" si="137"/>
        <v>99.25</v>
      </c>
      <c r="N229">
        <f t="shared" si="138"/>
        <v>89.87</v>
      </c>
      <c r="O229" s="51">
        <f t="shared" si="123"/>
        <v>90.549118387909317</v>
      </c>
      <c r="P229">
        <f t="shared" si="198"/>
        <v>-0.10437298319795255</v>
      </c>
      <c r="S229">
        <v>89.87</v>
      </c>
      <c r="T229">
        <v>0.71716259999999998</v>
      </c>
      <c r="U229">
        <v>7.1922961000000001</v>
      </c>
      <c r="V229">
        <f t="shared" si="124"/>
        <v>99.25</v>
      </c>
      <c r="W229" s="52">
        <f t="shared" si="125"/>
        <v>0.72258196473551639</v>
      </c>
      <c r="X229">
        <f t="shared" si="126"/>
        <v>7.2466459445843823</v>
      </c>
    </row>
    <row r="230" spans="1:31">
      <c r="A230" t="s">
        <v>264</v>
      </c>
      <c r="B230" t="s">
        <v>230</v>
      </c>
      <c r="C230">
        <v>99.57</v>
      </c>
      <c r="D230" s="56"/>
      <c r="E230" s="55"/>
      <c r="F230" s="56"/>
      <c r="M230">
        <f t="shared" si="137"/>
        <v>99.57</v>
      </c>
      <c r="N230">
        <f t="shared" si="138"/>
        <v>89.48</v>
      </c>
      <c r="O230" s="51">
        <f t="shared" si="123"/>
        <v>89.866425630209903</v>
      </c>
      <c r="P230">
        <v>0</v>
      </c>
      <c r="S230">
        <v>89.48</v>
      </c>
      <c r="T230">
        <v>0.89390519999999996</v>
      </c>
      <c r="U230">
        <v>9.2862343999999997</v>
      </c>
      <c r="V230">
        <f t="shared" si="124"/>
        <v>89.48</v>
      </c>
      <c r="W230" s="52">
        <f t="shared" si="125"/>
        <v>0.99899999999999989</v>
      </c>
      <c r="X230">
        <f t="shared" si="126"/>
        <v>10.377999999999998</v>
      </c>
      <c r="AB230" s="46">
        <f t="shared" ref="AB230" si="199">100*(X232-X231)/X230</f>
        <v>20.505168023261945</v>
      </c>
      <c r="AC230" s="46">
        <f t="shared" ref="AC230" si="200">100*(((K231-K232)*0.027)/C231)</f>
        <v>0</v>
      </c>
      <c r="AD230" s="46">
        <f t="shared" ref="AD230" si="201">(1000*(((K231-K232)*0.027)/55.85))/(C231/1000)</f>
        <v>0</v>
      </c>
      <c r="AE230" s="46">
        <f t="shared" ref="AE230" si="202">1000000*(X232-X231)/55.85/100</f>
        <v>381.02530661667402</v>
      </c>
    </row>
    <row r="231" spans="1:31">
      <c r="B231" t="s">
        <v>231</v>
      </c>
      <c r="C231">
        <v>99.87</v>
      </c>
      <c r="D231" s="56"/>
      <c r="E231" s="55"/>
      <c r="F231" s="56"/>
      <c r="M231">
        <f t="shared" si="137"/>
        <v>99.87</v>
      </c>
      <c r="N231">
        <f t="shared" si="138"/>
        <v>72.56</v>
      </c>
      <c r="O231" s="51">
        <f t="shared" si="123"/>
        <v>72.654450786021826</v>
      </c>
      <c r="P231">
        <f t="shared" ref="P231:P232" si="203">(N231-M231)/N231</f>
        <v>-0.37637816979051819</v>
      </c>
      <c r="S231">
        <v>72.56</v>
      </c>
      <c r="T231">
        <v>0.6486864</v>
      </c>
      <c r="U231">
        <v>5.7061184000000003</v>
      </c>
      <c r="V231">
        <f t="shared" si="124"/>
        <v>99.87</v>
      </c>
      <c r="W231" s="52">
        <f t="shared" si="125"/>
        <v>0.64953079002703507</v>
      </c>
      <c r="X231">
        <f t="shared" si="126"/>
        <v>5.7135460098127568</v>
      </c>
    </row>
    <row r="232" spans="1:31">
      <c r="B232" t="s">
        <v>232</v>
      </c>
      <c r="C232">
        <v>99.52</v>
      </c>
      <c r="D232" s="56"/>
      <c r="E232" s="55"/>
      <c r="F232" s="56"/>
      <c r="M232">
        <f t="shared" si="137"/>
        <v>99.52</v>
      </c>
      <c r="N232">
        <f t="shared" si="138"/>
        <v>89.99</v>
      </c>
      <c r="O232" s="51">
        <f t="shared" si="123"/>
        <v>90.424035369774927</v>
      </c>
      <c r="P232">
        <f t="shared" si="203"/>
        <v>-0.10590065562840317</v>
      </c>
      <c r="S232">
        <v>89.99</v>
      </c>
      <c r="T232">
        <v>0.79011220000000004</v>
      </c>
      <c r="U232">
        <v>7.8039328000000001</v>
      </c>
      <c r="V232">
        <f t="shared" si="124"/>
        <v>99.52</v>
      </c>
      <c r="W232" s="52">
        <f t="shared" si="125"/>
        <v>0.79392303054662394</v>
      </c>
      <c r="X232">
        <f t="shared" si="126"/>
        <v>7.8415723472668812</v>
      </c>
    </row>
    <row r="233" spans="1:31">
      <c r="A233" t="s">
        <v>265</v>
      </c>
      <c r="B233" t="s">
        <v>230</v>
      </c>
      <c r="C233">
        <v>99.93</v>
      </c>
      <c r="D233" s="56"/>
      <c r="E233" s="55"/>
      <c r="F233" s="48">
        <v>13580.2</v>
      </c>
      <c r="M233">
        <f t="shared" si="137"/>
        <v>99.93</v>
      </c>
      <c r="N233">
        <f t="shared" si="138"/>
        <v>92.29</v>
      </c>
      <c r="O233" s="51">
        <f t="shared" si="123"/>
        <v>92.35464825377764</v>
      </c>
      <c r="P233">
        <v>0</v>
      </c>
      <c r="S233">
        <v>92.29</v>
      </c>
      <c r="T233">
        <v>0.60726820000000004</v>
      </c>
      <c r="U233">
        <v>6.0209995999999997</v>
      </c>
      <c r="V233">
        <f t="shared" si="124"/>
        <v>92.29</v>
      </c>
      <c r="W233" s="52">
        <f t="shared" si="125"/>
        <v>0.65800000000000003</v>
      </c>
      <c r="X233">
        <f t="shared" si="126"/>
        <v>6.524</v>
      </c>
      <c r="AB233" s="46">
        <f t="shared" ref="AB233" si="204">100*(X235-X234)/X233</f>
        <v>30.096003464957533</v>
      </c>
      <c r="AC233" s="46">
        <f t="shared" ref="AC233" si="205">100*(((K234-K235)*0.027)/C234)</f>
        <v>0</v>
      </c>
      <c r="AD233" s="46">
        <f t="shared" ref="AD233" si="206">(1000*(((K234-K235)*0.027)/55.85))/(C234/1000)</f>
        <v>0</v>
      </c>
      <c r="AE233" s="46">
        <f t="shared" ref="AE233" si="207">1000000*(X235-X234)/55.85/100</f>
        <v>351.56011925762391</v>
      </c>
    </row>
    <row r="234" spans="1:31">
      <c r="B234" t="s">
        <v>231</v>
      </c>
      <c r="C234">
        <v>99.93</v>
      </c>
      <c r="D234" s="56"/>
      <c r="E234" s="55"/>
      <c r="F234" s="56"/>
      <c r="M234">
        <f t="shared" si="137"/>
        <v>99.93</v>
      </c>
      <c r="N234">
        <f t="shared" si="138"/>
        <v>69.88</v>
      </c>
      <c r="O234" s="51">
        <f t="shared" si="123"/>
        <v>69.92895026518562</v>
      </c>
      <c r="P234">
        <f t="shared" ref="P234:P235" si="208">(N234-M234)/N234</f>
        <v>-0.43002289639381819</v>
      </c>
      <c r="S234">
        <v>69.88</v>
      </c>
      <c r="T234">
        <v>0.35638799999999998</v>
      </c>
      <c r="U234">
        <v>3.0041411999999998</v>
      </c>
      <c r="V234">
        <f t="shared" si="124"/>
        <v>99.93</v>
      </c>
      <c r="W234" s="52">
        <f t="shared" si="125"/>
        <v>0.35663764635244666</v>
      </c>
      <c r="X234">
        <f t="shared" si="126"/>
        <v>3.0062455719003296</v>
      </c>
    </row>
    <row r="235" spans="1:31">
      <c r="B235" t="s">
        <v>232</v>
      </c>
      <c r="C235">
        <v>99.91</v>
      </c>
      <c r="D235" s="56"/>
      <c r="E235" s="55"/>
      <c r="F235" s="56"/>
      <c r="M235">
        <f t="shared" si="137"/>
        <v>99.91</v>
      </c>
      <c r="N235">
        <f t="shared" si="138"/>
        <v>94.63</v>
      </c>
      <c r="O235" s="51">
        <f t="shared" si="123"/>
        <v>94.715243719347413</v>
      </c>
      <c r="P235">
        <f t="shared" si="208"/>
        <v>-5.5796259114445752E-2</v>
      </c>
      <c r="S235">
        <v>94.63</v>
      </c>
      <c r="T235">
        <v>0.51667980000000002</v>
      </c>
      <c r="U235">
        <v>4.9652361000000003</v>
      </c>
      <c r="V235">
        <f t="shared" si="124"/>
        <v>99.91</v>
      </c>
      <c r="W235" s="52">
        <f t="shared" si="125"/>
        <v>0.51714523070763685</v>
      </c>
      <c r="X235">
        <f t="shared" si="126"/>
        <v>4.9697088379541592</v>
      </c>
    </row>
    <row r="236" spans="1:31">
      <c r="A236" t="s">
        <v>268</v>
      </c>
      <c r="B236" t="s">
        <v>230</v>
      </c>
      <c r="C236">
        <v>100.01</v>
      </c>
      <c r="D236" s="56"/>
      <c r="E236" s="55"/>
      <c r="F236" s="56"/>
      <c r="M236">
        <f t="shared" ref="M236:M268" si="209">C236</f>
        <v>100.01</v>
      </c>
      <c r="N236">
        <f t="shared" ref="N236:N268" si="210">S236</f>
        <v>88.71</v>
      </c>
      <c r="O236" s="51">
        <f t="shared" ref="O236:O268" si="211">100*N236/C236</f>
        <v>88.701129887011291</v>
      </c>
      <c r="P236">
        <v>0</v>
      </c>
      <c r="S236">
        <v>88.71</v>
      </c>
      <c r="T236">
        <v>0.98645519999999998</v>
      </c>
      <c r="U236">
        <v>8.8204352999999998</v>
      </c>
      <c r="V236">
        <f t="shared" ref="V236:V299" si="212">(S236-(S236*P236))</f>
        <v>88.71</v>
      </c>
      <c r="W236" s="52">
        <f t="shared" ref="W236:W268" si="213">100*T236/V236</f>
        <v>1.1120000000000001</v>
      </c>
      <c r="X236">
        <f t="shared" ref="X236:X268" si="214">100*U236/V236</f>
        <v>9.9429999999999996</v>
      </c>
      <c r="AB236" s="46">
        <f t="shared" ref="AB236" si="215">100*(X238-X237)/X236</f>
        <v>28.405845096926353</v>
      </c>
      <c r="AC236" s="46">
        <f t="shared" ref="AC236" si="216">100*(((K237-K238)*0.027)/C237)</f>
        <v>0</v>
      </c>
      <c r="AD236" s="46">
        <f t="shared" ref="AD236" si="217">(1000*(((K237-K238)*0.027)/55.85))/(C237/1000)</f>
        <v>0</v>
      </c>
      <c r="AE236" s="46">
        <f t="shared" ref="AE236" si="218">1000000*(X238-X237)/55.85/100</f>
        <v>505.71050635405322</v>
      </c>
    </row>
    <row r="237" spans="1:31">
      <c r="B237" t="s">
        <v>231</v>
      </c>
      <c r="C237">
        <v>99.21</v>
      </c>
      <c r="D237" s="56"/>
      <c r="E237" s="55"/>
      <c r="F237" s="56"/>
      <c r="M237">
        <f t="shared" si="209"/>
        <v>99.21</v>
      </c>
      <c r="N237">
        <f t="shared" si="210"/>
        <v>71.27</v>
      </c>
      <c r="O237" s="51">
        <f t="shared" si="211"/>
        <v>71.837516379397243</v>
      </c>
      <c r="P237">
        <f t="shared" ref="P237:P238" si="219">(N237-M237)/N237</f>
        <v>-0.39203030728216642</v>
      </c>
      <c r="S237">
        <v>71.27</v>
      </c>
      <c r="T237">
        <v>0.60151880000000002</v>
      </c>
      <c r="U237">
        <v>5.2226656</v>
      </c>
      <c r="V237">
        <f t="shared" si="212"/>
        <v>99.21</v>
      </c>
      <c r="W237" s="52">
        <f t="shared" si="213"/>
        <v>0.60630863824211279</v>
      </c>
      <c r="X237">
        <f t="shared" si="214"/>
        <v>5.26425320028223</v>
      </c>
    </row>
    <row r="238" spans="1:31">
      <c r="B238" t="s">
        <v>232</v>
      </c>
      <c r="C238">
        <v>99.4</v>
      </c>
      <c r="D238" s="56"/>
      <c r="E238" s="55"/>
      <c r="F238" s="56"/>
      <c r="M238">
        <f t="shared" si="209"/>
        <v>99.4</v>
      </c>
      <c r="N238">
        <f t="shared" si="210"/>
        <v>98.11</v>
      </c>
      <c r="O238" s="51">
        <f t="shared" si="211"/>
        <v>98.702213279678062</v>
      </c>
      <c r="P238">
        <f t="shared" si="219"/>
        <v>-1.3148506778106271E-2</v>
      </c>
      <c r="S238">
        <v>98.11</v>
      </c>
      <c r="T238">
        <v>0.86925459999999999</v>
      </c>
      <c r="U238">
        <v>8.0401144999999996</v>
      </c>
      <c r="V238">
        <f t="shared" si="212"/>
        <v>99.4</v>
      </c>
      <c r="W238" s="52">
        <f t="shared" si="213"/>
        <v>0.87450160965794765</v>
      </c>
      <c r="X238">
        <f t="shared" si="214"/>
        <v>8.0886463782696172</v>
      </c>
    </row>
    <row r="239" spans="1:31">
      <c r="A239" t="s">
        <v>269</v>
      </c>
      <c r="B239" t="s">
        <v>230</v>
      </c>
      <c r="C239" s="56">
        <v>100</v>
      </c>
      <c r="D239" s="56"/>
      <c r="E239" s="55"/>
      <c r="F239" s="56"/>
      <c r="M239">
        <f t="shared" si="209"/>
        <v>100</v>
      </c>
      <c r="N239">
        <f t="shared" si="210"/>
        <v>100</v>
      </c>
      <c r="O239" s="51">
        <f t="shared" si="211"/>
        <v>100</v>
      </c>
      <c r="P239">
        <v>0</v>
      </c>
      <c r="S239">
        <v>100</v>
      </c>
      <c r="T239">
        <v>0.91600000000000004</v>
      </c>
      <c r="U239">
        <v>9.5830000000000002</v>
      </c>
      <c r="V239">
        <f t="shared" si="212"/>
        <v>100</v>
      </c>
      <c r="W239" s="52">
        <f t="shared" si="213"/>
        <v>0.91600000000000004</v>
      </c>
      <c r="X239">
        <f t="shared" si="214"/>
        <v>9.5830000000000002</v>
      </c>
      <c r="AB239" s="46">
        <f t="shared" ref="AB239" si="220">100*(X241-X240)/X239</f>
        <v>29.572857142857146</v>
      </c>
      <c r="AC239" s="46">
        <f t="shared" ref="AC239" si="221">100*(((K240-K241)*0.027)/C240)</f>
        <v>0</v>
      </c>
      <c r="AD239" s="46">
        <f t="shared" ref="AD239" si="222">(1000*(((K240-K241)*0.027)/55.85))/(C240/1000)</f>
        <v>0</v>
      </c>
      <c r="AE239" s="46">
        <f t="shared" ref="AE239" si="223">1000000*(X241-X240)/55.85/100</f>
        <v>507.42469113697399</v>
      </c>
    </row>
    <row r="240" spans="1:31">
      <c r="B240" t="s">
        <v>231</v>
      </c>
      <c r="C240" s="56">
        <v>100</v>
      </c>
      <c r="D240" s="56"/>
      <c r="E240" s="55"/>
      <c r="F240" s="56"/>
      <c r="M240">
        <f t="shared" si="209"/>
        <v>100</v>
      </c>
      <c r="N240">
        <f t="shared" si="210"/>
        <v>67.739999999999995</v>
      </c>
      <c r="O240" s="51">
        <f t="shared" si="211"/>
        <v>67.739999999999995</v>
      </c>
      <c r="P240">
        <f t="shared" ref="P240:P241" si="224">(N240-M240)/N240</f>
        <v>-0.47623265426631251</v>
      </c>
      <c r="S240">
        <v>67.739999999999995</v>
      </c>
      <c r="T240">
        <v>0.69501239999999997</v>
      </c>
      <c r="U240">
        <v>5.5783889999999996</v>
      </c>
      <c r="V240">
        <f t="shared" si="212"/>
        <v>100</v>
      </c>
      <c r="W240" s="52">
        <f t="shared" si="213"/>
        <v>0.69501239999999997</v>
      </c>
      <c r="X240">
        <f t="shared" si="214"/>
        <v>5.5783889999999996</v>
      </c>
    </row>
    <row r="241" spans="1:31">
      <c r="B241" t="s">
        <v>232</v>
      </c>
      <c r="C241" s="56">
        <v>100</v>
      </c>
      <c r="D241" s="56"/>
      <c r="E241" s="55"/>
      <c r="F241" s="56"/>
      <c r="M241">
        <f t="shared" si="209"/>
        <v>100</v>
      </c>
      <c r="N241">
        <f t="shared" si="210"/>
        <v>92.17</v>
      </c>
      <c r="O241" s="51">
        <f t="shared" si="211"/>
        <v>92.17</v>
      </c>
      <c r="P241">
        <f t="shared" si="224"/>
        <v>-8.4951719648475629E-2</v>
      </c>
      <c r="S241">
        <v>92.17</v>
      </c>
      <c r="T241">
        <v>0.99727940000000004</v>
      </c>
      <c r="U241">
        <v>8.4123558999999997</v>
      </c>
      <c r="V241">
        <f t="shared" si="212"/>
        <v>100</v>
      </c>
      <c r="W241" s="52">
        <f t="shared" si="213"/>
        <v>0.99727940000000004</v>
      </c>
      <c r="X241">
        <f t="shared" si="214"/>
        <v>8.4123558999999997</v>
      </c>
    </row>
    <row r="242" spans="1:31">
      <c r="A242" t="s">
        <v>270</v>
      </c>
      <c r="B242" t="s">
        <v>230</v>
      </c>
      <c r="C242">
        <v>99.83</v>
      </c>
      <c r="D242" s="56"/>
      <c r="E242" s="55"/>
      <c r="F242" s="56"/>
      <c r="M242">
        <f t="shared" si="209"/>
        <v>99.83</v>
      </c>
      <c r="N242">
        <f t="shared" si="210"/>
        <v>91.82</v>
      </c>
      <c r="O242" s="51">
        <f t="shared" si="211"/>
        <v>91.976359811679856</v>
      </c>
      <c r="P242">
        <v>0</v>
      </c>
      <c r="S242">
        <v>91.82</v>
      </c>
      <c r="T242">
        <v>0.69783200000000001</v>
      </c>
      <c r="U242">
        <v>6.9783200000000001</v>
      </c>
      <c r="V242">
        <f t="shared" si="212"/>
        <v>91.82</v>
      </c>
      <c r="W242" s="52">
        <f t="shared" si="213"/>
        <v>0.76</v>
      </c>
      <c r="X242">
        <f t="shared" si="214"/>
        <v>7.6000000000000005</v>
      </c>
      <c r="AB242" s="46">
        <f t="shared" ref="AB242" si="225">100*(X244-X243)/X242</f>
        <v>25.534971583542323</v>
      </c>
      <c r="AC242" s="46">
        <f t="shared" ref="AC242" si="226">100*(((K243-K244)*0.027)/C243)</f>
        <v>0</v>
      </c>
      <c r="AD242" s="46">
        <f t="shared" ref="AD242" si="227">(1000*(((K243-K244)*0.027)/55.85))/(C243/1000)</f>
        <v>0</v>
      </c>
      <c r="AE242" s="46">
        <f t="shared" ref="AE242" si="228">1000000*(X244-X243)/55.85/100</f>
        <v>347.47678430603702</v>
      </c>
    </row>
    <row r="243" spans="1:31">
      <c r="B243" t="s">
        <v>231</v>
      </c>
      <c r="C243">
        <v>99.93</v>
      </c>
      <c r="D243" s="56"/>
      <c r="E243" s="55"/>
      <c r="F243" s="56"/>
      <c r="M243">
        <f t="shared" si="209"/>
        <v>99.93</v>
      </c>
      <c r="N243">
        <f t="shared" si="210"/>
        <v>74.989999999999995</v>
      </c>
      <c r="O243" s="51">
        <f t="shared" si="211"/>
        <v>75.042529770839579</v>
      </c>
      <c r="P243">
        <f t="shared" ref="P243:P244" si="229">(N243-M243)/N243</f>
        <v>-0.3325776770236033</v>
      </c>
      <c r="S243">
        <v>74.989999999999995</v>
      </c>
      <c r="T243">
        <v>0.43644179999999999</v>
      </c>
      <c r="U243">
        <v>4.1836921</v>
      </c>
      <c r="V243">
        <f t="shared" si="212"/>
        <v>99.93</v>
      </c>
      <c r="W243" s="52">
        <f t="shared" si="213"/>
        <v>0.43674752326628635</v>
      </c>
      <c r="X243">
        <f t="shared" si="214"/>
        <v>4.1866227359151402</v>
      </c>
    </row>
    <row r="244" spans="1:31">
      <c r="B244" t="s">
        <v>232</v>
      </c>
      <c r="C244">
        <v>99.26</v>
      </c>
      <c r="D244" s="56"/>
      <c r="E244" s="55"/>
      <c r="F244" s="56"/>
      <c r="M244">
        <f t="shared" si="209"/>
        <v>99.26</v>
      </c>
      <c r="N244">
        <f t="shared" si="210"/>
        <v>94.69</v>
      </c>
      <c r="O244" s="51">
        <f t="shared" si="211"/>
        <v>95.395929881120281</v>
      </c>
      <c r="P244">
        <f t="shared" si="229"/>
        <v>-4.8262752138557477E-2</v>
      </c>
      <c r="S244">
        <v>94.69</v>
      </c>
      <c r="T244">
        <v>0.61453809999999998</v>
      </c>
      <c r="U244">
        <v>6.0819387000000003</v>
      </c>
      <c r="V244">
        <f t="shared" si="212"/>
        <v>99.26</v>
      </c>
      <c r="W244" s="52">
        <f t="shared" si="213"/>
        <v>0.61911958492847063</v>
      </c>
      <c r="X244">
        <f t="shared" si="214"/>
        <v>6.127280576264357</v>
      </c>
    </row>
    <row r="245" spans="1:31">
      <c r="A245" t="s">
        <v>271</v>
      </c>
      <c r="B245" t="s">
        <v>230</v>
      </c>
      <c r="C245">
        <v>99.75</v>
      </c>
      <c r="D245" s="56"/>
      <c r="E245" s="55"/>
      <c r="F245" s="56"/>
      <c r="M245">
        <f t="shared" si="209"/>
        <v>99.75</v>
      </c>
      <c r="N245">
        <f t="shared" si="210"/>
        <v>93.66</v>
      </c>
      <c r="O245" s="51">
        <f t="shared" si="211"/>
        <v>93.89473684210526</v>
      </c>
      <c r="P245">
        <v>0</v>
      </c>
      <c r="S245">
        <v>93.66</v>
      </c>
      <c r="T245">
        <v>0.74085060000000003</v>
      </c>
      <c r="U245">
        <v>7.1827854000000002</v>
      </c>
      <c r="V245">
        <f t="shared" si="212"/>
        <v>93.66</v>
      </c>
      <c r="W245" s="52">
        <f t="shared" si="213"/>
        <v>0.79100000000000004</v>
      </c>
      <c r="X245">
        <f t="shared" si="214"/>
        <v>7.6690000000000005</v>
      </c>
      <c r="AB245" s="46">
        <f t="shared" ref="AB245" si="230">100*(X247-X246)/X245</f>
        <v>26.083678093214761</v>
      </c>
      <c r="AC245" s="46">
        <f t="shared" ref="AC245" si="231">100*(((K246-K247)*0.027)/C246)</f>
        <v>0</v>
      </c>
      <c r="AD245" s="46">
        <f t="shared" ref="AD245" si="232">(1000*(((K246-K247)*0.027)/55.85))/(C246/1000)</f>
        <v>0</v>
      </c>
      <c r="AE245" s="46">
        <f t="shared" ref="AE245" si="233">1000000*(X247-X246)/55.85/100</f>
        <v>358.16602917970283</v>
      </c>
    </row>
    <row r="246" spans="1:31">
      <c r="B246" t="s">
        <v>231</v>
      </c>
      <c r="C246">
        <v>99.81</v>
      </c>
      <c r="D246" s="56"/>
      <c r="E246" s="55"/>
      <c r="F246" s="56"/>
      <c r="M246">
        <f t="shared" si="209"/>
        <v>99.81</v>
      </c>
      <c r="N246">
        <f t="shared" si="210"/>
        <v>75.260000000000005</v>
      </c>
      <c r="O246" s="51">
        <f t="shared" si="211"/>
        <v>75.403266205791013</v>
      </c>
      <c r="P246">
        <f t="shared" ref="P246:P247" si="234">(N246-M246)/N246</f>
        <v>-0.32620249800690931</v>
      </c>
      <c r="S246">
        <v>75.260000000000005</v>
      </c>
      <c r="T246">
        <v>0.45682820000000002</v>
      </c>
      <c r="U246">
        <v>3.9684598000000002</v>
      </c>
      <c r="V246">
        <f t="shared" si="212"/>
        <v>99.81</v>
      </c>
      <c r="W246" s="52">
        <f t="shared" si="213"/>
        <v>0.45769782586915136</v>
      </c>
      <c r="X246">
        <f t="shared" si="214"/>
        <v>3.9760142270313596</v>
      </c>
    </row>
    <row r="247" spans="1:31">
      <c r="B247" t="s">
        <v>232</v>
      </c>
      <c r="C247">
        <v>100</v>
      </c>
      <c r="D247" s="56"/>
      <c r="E247" s="55"/>
      <c r="F247" s="56"/>
      <c r="M247">
        <f t="shared" si="209"/>
        <v>100</v>
      </c>
      <c r="N247">
        <f t="shared" si="210"/>
        <v>95.15</v>
      </c>
      <c r="O247" s="51">
        <f t="shared" si="211"/>
        <v>95.15</v>
      </c>
      <c r="P247">
        <f t="shared" si="234"/>
        <v>-5.0972149238045127E-2</v>
      </c>
      <c r="S247">
        <v>95.15</v>
      </c>
      <c r="T247">
        <v>0.635602</v>
      </c>
      <c r="U247">
        <v>5.9763714999999999</v>
      </c>
      <c r="V247">
        <f t="shared" si="212"/>
        <v>100</v>
      </c>
      <c r="W247" s="52">
        <f t="shared" si="213"/>
        <v>0.635602</v>
      </c>
      <c r="X247">
        <f t="shared" si="214"/>
        <v>5.9763714999999999</v>
      </c>
    </row>
    <row r="248" spans="1:31">
      <c r="A248" t="s">
        <v>272</v>
      </c>
      <c r="B248" t="s">
        <v>230</v>
      </c>
      <c r="C248">
        <v>91.79</v>
      </c>
      <c r="D248" s="56"/>
      <c r="E248" s="55"/>
      <c r="F248" s="56"/>
      <c r="M248">
        <f t="shared" si="209"/>
        <v>91.79</v>
      </c>
      <c r="N248">
        <f t="shared" si="210"/>
        <v>83.55</v>
      </c>
      <c r="O248" s="51">
        <f t="shared" si="211"/>
        <v>91.022987253513449</v>
      </c>
      <c r="P248">
        <v>0</v>
      </c>
      <c r="S248">
        <v>83.55</v>
      </c>
      <c r="T248">
        <v>1.9667669999999999</v>
      </c>
      <c r="U248">
        <v>15.069077999999999</v>
      </c>
      <c r="V248">
        <f t="shared" si="212"/>
        <v>83.55</v>
      </c>
      <c r="W248" s="52">
        <f t="shared" si="213"/>
        <v>2.3540000000000001</v>
      </c>
      <c r="X248">
        <f t="shared" si="214"/>
        <v>18.036000000000001</v>
      </c>
      <c r="AB248" s="46">
        <f t="shared" ref="AB248" si="235">100*(X250-X249)/X248</f>
        <v>14.500549442845132</v>
      </c>
      <c r="AC248" s="46">
        <f t="shared" ref="AC248" si="236">100*(((K249-K250)*0.027)/C249)</f>
        <v>0</v>
      </c>
      <c r="AD248" s="46">
        <f t="shared" ref="AD248" si="237">(1000*(((K249-K250)*0.027)/55.85))/(C249/1000)</f>
        <v>0</v>
      </c>
      <c r="AE248" s="46">
        <f t="shared" ref="AE248" si="238">1000000*(X250-X249)/55.85/100</f>
        <v>468.27557699401046</v>
      </c>
    </row>
    <row r="249" spans="1:31">
      <c r="B249" t="s">
        <v>231</v>
      </c>
      <c r="C249">
        <v>99.83</v>
      </c>
      <c r="D249" s="56"/>
      <c r="E249" s="55"/>
      <c r="F249" s="56"/>
      <c r="M249">
        <f t="shared" si="209"/>
        <v>99.83</v>
      </c>
      <c r="N249">
        <f t="shared" si="210"/>
        <v>69.83</v>
      </c>
      <c r="O249" s="51">
        <f t="shared" si="211"/>
        <v>69.948913152359012</v>
      </c>
      <c r="P249">
        <f t="shared" ref="P249:P250" si="239">(N249-M249)/N249</f>
        <v>-0.42961477874838894</v>
      </c>
      <c r="S249">
        <v>69.83</v>
      </c>
      <c r="T249">
        <v>1.4796977</v>
      </c>
      <c r="U249">
        <v>11.944421500000001</v>
      </c>
      <c r="V249">
        <f t="shared" si="212"/>
        <v>99.83</v>
      </c>
      <c r="W249" s="52">
        <f t="shared" si="213"/>
        <v>1.4822174696984876</v>
      </c>
      <c r="X249">
        <f t="shared" si="214"/>
        <v>11.96476159471101</v>
      </c>
    </row>
    <row r="250" spans="1:31">
      <c r="B250" t="s">
        <v>232</v>
      </c>
      <c r="C250">
        <v>99.39</v>
      </c>
      <c r="D250" s="56"/>
      <c r="E250" s="55"/>
      <c r="F250" s="56"/>
      <c r="M250">
        <f t="shared" si="209"/>
        <v>99.39</v>
      </c>
      <c r="N250">
        <f t="shared" si="210"/>
        <v>88.87</v>
      </c>
      <c r="O250" s="51">
        <f t="shared" si="211"/>
        <v>89.415434148304655</v>
      </c>
      <c r="P250">
        <f t="shared" si="239"/>
        <v>-0.11837515472037803</v>
      </c>
      <c r="S250">
        <v>88.87</v>
      </c>
      <c r="T250">
        <v>1.7809547999999999</v>
      </c>
      <c r="U250">
        <v>14.491142200000001</v>
      </c>
      <c r="V250">
        <f t="shared" si="212"/>
        <v>99.39</v>
      </c>
      <c r="W250" s="52">
        <f t="shared" si="213"/>
        <v>1.7918853003320254</v>
      </c>
      <c r="X250">
        <f t="shared" si="214"/>
        <v>14.580080692222559</v>
      </c>
    </row>
    <row r="251" spans="1:31">
      <c r="A251" t="s">
        <v>273</v>
      </c>
      <c r="B251" t="s">
        <v>230</v>
      </c>
      <c r="C251">
        <v>99.78</v>
      </c>
      <c r="D251" s="56"/>
      <c r="E251" s="55"/>
      <c r="F251" s="56"/>
      <c r="M251">
        <f t="shared" si="209"/>
        <v>99.78</v>
      </c>
      <c r="N251">
        <f t="shared" si="210"/>
        <v>91.1</v>
      </c>
      <c r="O251" s="51">
        <f t="shared" si="211"/>
        <v>91.300861896171583</v>
      </c>
      <c r="P251">
        <v>0</v>
      </c>
      <c r="S251">
        <v>91.1</v>
      </c>
      <c r="T251">
        <v>0.98661299999999996</v>
      </c>
      <c r="U251">
        <v>8.9797270000000005</v>
      </c>
      <c r="V251">
        <f t="shared" si="212"/>
        <v>91.1</v>
      </c>
      <c r="W251" s="52">
        <f t="shared" si="213"/>
        <v>1.083</v>
      </c>
      <c r="X251">
        <f t="shared" si="214"/>
        <v>9.8570000000000011</v>
      </c>
      <c r="AB251" s="46">
        <f t="shared" ref="AB251" si="240">100*(X253-X252)/X251</f>
        <v>40.84658794906607</v>
      </c>
      <c r="AC251" s="46">
        <f t="shared" ref="AC251" si="241">100*(((K252-K253)*0.027)/C252)</f>
        <v>0</v>
      </c>
      <c r="AD251" s="46">
        <f t="shared" ref="AD251" si="242">(1000*(((K252-K253)*0.027)/55.85))/(C252/1000)</f>
        <v>0</v>
      </c>
      <c r="AE251" s="46">
        <f t="shared" ref="AE251" si="243">1000000*(X253-X252)/55.85/100</f>
        <v>720.90388077698185</v>
      </c>
    </row>
    <row r="252" spans="1:31">
      <c r="B252" t="s">
        <v>231</v>
      </c>
      <c r="C252">
        <v>99.65</v>
      </c>
      <c r="D252" s="56"/>
      <c r="E252" s="55"/>
      <c r="F252" s="56"/>
      <c r="M252">
        <f t="shared" si="209"/>
        <v>99.65</v>
      </c>
      <c r="N252">
        <f t="shared" si="210"/>
        <v>49.73</v>
      </c>
      <c r="O252" s="51">
        <f t="shared" si="211"/>
        <v>49.904666332162563</v>
      </c>
      <c r="P252">
        <f t="shared" ref="P252:P253" si="244">(N252-M252)/N252</f>
        <v>-1.0038206314096121</v>
      </c>
      <c r="S252">
        <v>49.73</v>
      </c>
      <c r="T252">
        <v>0.51072709999999999</v>
      </c>
      <c r="U252">
        <v>3.6138791000000001</v>
      </c>
      <c r="V252">
        <f t="shared" si="212"/>
        <v>99.65</v>
      </c>
      <c r="W252" s="52">
        <f t="shared" si="213"/>
        <v>0.5125209232313096</v>
      </c>
      <c r="X252">
        <f t="shared" si="214"/>
        <v>3.6265721023582542</v>
      </c>
    </row>
    <row r="253" spans="1:31">
      <c r="B253" t="s">
        <v>232</v>
      </c>
      <c r="C253">
        <v>99.82</v>
      </c>
      <c r="D253" s="56"/>
      <c r="E253" s="55"/>
      <c r="F253" s="56"/>
      <c r="M253">
        <f t="shared" si="209"/>
        <v>99.82</v>
      </c>
      <c r="N253">
        <f t="shared" si="210"/>
        <v>92.46</v>
      </c>
      <c r="O253" s="51">
        <f t="shared" si="211"/>
        <v>92.626728110599089</v>
      </c>
      <c r="P253">
        <f t="shared" si="244"/>
        <v>-7.9601990049751242E-2</v>
      </c>
      <c r="S253">
        <v>92.46</v>
      </c>
      <c r="T253">
        <v>0.88669140000000002</v>
      </c>
      <c r="U253">
        <v>7.6390452</v>
      </c>
      <c r="V253">
        <f t="shared" si="212"/>
        <v>99.82</v>
      </c>
      <c r="W253" s="52">
        <f t="shared" si="213"/>
        <v>0.88829032258064522</v>
      </c>
      <c r="X253">
        <f t="shared" si="214"/>
        <v>7.6528202764976969</v>
      </c>
    </row>
    <row r="254" spans="1:31">
      <c r="A254" t="s">
        <v>274</v>
      </c>
      <c r="B254" t="s">
        <v>230</v>
      </c>
      <c r="C254">
        <v>99.2</v>
      </c>
      <c r="D254" s="56"/>
      <c r="E254" s="55"/>
      <c r="F254" s="56"/>
      <c r="M254">
        <f t="shared" si="209"/>
        <v>99.2</v>
      </c>
      <c r="N254">
        <f t="shared" si="210"/>
        <v>89.79</v>
      </c>
      <c r="O254" s="51">
        <f t="shared" si="211"/>
        <v>90.514112903225808</v>
      </c>
      <c r="P254">
        <v>0</v>
      </c>
      <c r="S254">
        <v>89.79</v>
      </c>
      <c r="T254">
        <v>0.99128159999999998</v>
      </c>
      <c r="U254">
        <v>9.1352346000000004</v>
      </c>
      <c r="V254">
        <f t="shared" si="212"/>
        <v>89.79</v>
      </c>
      <c r="W254" s="52">
        <f t="shared" si="213"/>
        <v>1.1039999999999999</v>
      </c>
      <c r="X254">
        <f t="shared" si="214"/>
        <v>10.173999999999999</v>
      </c>
      <c r="AB254" s="46">
        <f t="shared" ref="AB254" si="245">100*(X256-X255)/X254</f>
        <v>37.654381393383545</v>
      </c>
      <c r="AC254" s="46">
        <f t="shared" ref="AC254" si="246">100*(((K255-K256)*0.027)/C255)</f>
        <v>0</v>
      </c>
      <c r="AD254" s="46">
        <f t="shared" ref="AD254" si="247">(1000*(((K255-K256)*0.027)/55.85))/(C255/1000)</f>
        <v>0</v>
      </c>
      <c r="AE254" s="46">
        <f t="shared" ref="AE254" si="248">1000000*(X256-X255)/55.85/100</f>
        <v>685.936752544824</v>
      </c>
    </row>
    <row r="255" spans="1:31">
      <c r="B255" t="s">
        <v>231</v>
      </c>
      <c r="C255">
        <v>99.37</v>
      </c>
      <c r="D255" s="56"/>
      <c r="E255" s="55"/>
      <c r="F255" s="56"/>
      <c r="M255">
        <f t="shared" si="209"/>
        <v>99.37</v>
      </c>
      <c r="N255">
        <f t="shared" si="210"/>
        <v>65.709999999999994</v>
      </c>
      <c r="O255" s="51">
        <f t="shared" si="211"/>
        <v>66.126597564657331</v>
      </c>
      <c r="P255">
        <f t="shared" ref="P255:P256" si="249">(N255-M255)/N255</f>
        <v>-0.51225079896515013</v>
      </c>
      <c r="S255">
        <v>65.709999999999994</v>
      </c>
      <c r="T255">
        <v>0.63672989999999996</v>
      </c>
      <c r="U255">
        <v>5.0340430999999999</v>
      </c>
      <c r="V255">
        <f t="shared" si="212"/>
        <v>99.37</v>
      </c>
      <c r="W255" s="52">
        <f t="shared" si="213"/>
        <v>0.64076673040152954</v>
      </c>
      <c r="X255">
        <f t="shared" si="214"/>
        <v>5.0659586394283984</v>
      </c>
    </row>
    <row r="256" spans="1:31">
      <c r="B256" t="s">
        <v>232</v>
      </c>
      <c r="C256">
        <v>99.53</v>
      </c>
      <c r="D256" s="56"/>
      <c r="E256" s="55"/>
      <c r="F256" s="56"/>
      <c r="M256">
        <f t="shared" si="209"/>
        <v>99.53</v>
      </c>
      <c r="N256">
        <f t="shared" si="210"/>
        <v>105.13</v>
      </c>
      <c r="O256" s="51">
        <f t="shared" si="211"/>
        <v>105.62644428815432</v>
      </c>
      <c r="P256">
        <f t="shared" si="249"/>
        <v>5.3267383239798294E-2</v>
      </c>
      <c r="S256">
        <v>105.13</v>
      </c>
      <c r="T256">
        <v>0.96404210000000001</v>
      </c>
      <c r="U256">
        <v>8.8550999000000008</v>
      </c>
      <c r="V256">
        <f t="shared" si="212"/>
        <v>99.53</v>
      </c>
      <c r="W256" s="52">
        <f t="shared" si="213"/>
        <v>0.96859449412237519</v>
      </c>
      <c r="X256">
        <f t="shared" si="214"/>
        <v>8.8969154023912402</v>
      </c>
    </row>
    <row r="257" spans="1:31">
      <c r="A257" t="s">
        <v>275</v>
      </c>
      <c r="B257" t="s">
        <v>230</v>
      </c>
      <c r="C257">
        <v>99.65</v>
      </c>
      <c r="D257" s="56"/>
      <c r="E257" s="55"/>
      <c r="F257" s="56"/>
      <c r="M257">
        <f t="shared" si="209"/>
        <v>99.65</v>
      </c>
      <c r="N257">
        <f t="shared" si="210"/>
        <v>92.66</v>
      </c>
      <c r="O257" s="51">
        <f t="shared" si="211"/>
        <v>92.98544907175112</v>
      </c>
      <c r="P257">
        <v>0</v>
      </c>
      <c r="S257">
        <v>92.66</v>
      </c>
      <c r="T257">
        <v>0.84227940000000001</v>
      </c>
      <c r="U257">
        <v>8.8193788000000009</v>
      </c>
      <c r="V257">
        <f t="shared" si="212"/>
        <v>92.66</v>
      </c>
      <c r="W257" s="52">
        <f t="shared" si="213"/>
        <v>0.90900000000000003</v>
      </c>
      <c r="X257">
        <f t="shared" si="214"/>
        <v>9.5180000000000007</v>
      </c>
      <c r="AB257" s="46">
        <f t="shared" ref="AB257" si="250">100*(X259-X258)/X257</f>
        <v>31.494795441773956</v>
      </c>
      <c r="AC257" s="46">
        <f t="shared" ref="AC257" si="251">100*(((K258-K259)*0.027)/C258)</f>
        <v>0</v>
      </c>
      <c r="AD257" s="46">
        <f t="shared" ref="AD257" si="252">(1000*(((K258-K259)*0.027)/55.85))/(C258/1000)</f>
        <v>0</v>
      </c>
      <c r="AE257" s="46">
        <f t="shared" ref="AE257" si="253">1000000*(X259-X258)/55.85/100</f>
        <v>536.73672876419801</v>
      </c>
    </row>
    <row r="258" spans="1:31">
      <c r="B258" t="s">
        <v>231</v>
      </c>
      <c r="C258">
        <v>99.16</v>
      </c>
      <c r="D258" s="56"/>
      <c r="E258" s="55"/>
      <c r="F258" s="56"/>
      <c r="M258">
        <f t="shared" si="209"/>
        <v>99.16</v>
      </c>
      <c r="N258">
        <f t="shared" si="210"/>
        <v>61.78</v>
      </c>
      <c r="O258" s="51">
        <f t="shared" si="211"/>
        <v>62.303348124243648</v>
      </c>
      <c r="P258">
        <f t="shared" ref="P258:P259" si="254">(N258-M258)/N258</f>
        <v>-0.60505017805114913</v>
      </c>
      <c r="S258">
        <v>61.78</v>
      </c>
      <c r="T258">
        <v>0.49547560000000002</v>
      </c>
      <c r="U258">
        <v>4.2856785999999998</v>
      </c>
      <c r="V258">
        <f t="shared" si="212"/>
        <v>99.16</v>
      </c>
      <c r="W258" s="52">
        <f t="shared" si="213"/>
        <v>0.49967285195643413</v>
      </c>
      <c r="X258">
        <f t="shared" si="214"/>
        <v>4.3219832593787819</v>
      </c>
    </row>
    <row r="259" spans="1:31">
      <c r="B259" t="s">
        <v>232</v>
      </c>
      <c r="C259">
        <v>101.02</v>
      </c>
      <c r="D259" s="56"/>
      <c r="E259" s="55"/>
      <c r="F259" s="56"/>
      <c r="M259">
        <f t="shared" si="209"/>
        <v>101.02</v>
      </c>
      <c r="N259">
        <f t="shared" si="210"/>
        <v>96.18</v>
      </c>
      <c r="O259" s="51">
        <f t="shared" si="211"/>
        <v>95.208869530785989</v>
      </c>
      <c r="P259">
        <f t="shared" si="254"/>
        <v>-5.0322312331045838E-2</v>
      </c>
      <c r="S259">
        <v>96.18</v>
      </c>
      <c r="T259">
        <v>0.75212760000000001</v>
      </c>
      <c r="U259">
        <v>7.3943184000000004</v>
      </c>
      <c r="V259">
        <f t="shared" si="212"/>
        <v>101.02</v>
      </c>
      <c r="W259" s="52">
        <f t="shared" si="213"/>
        <v>0.74453335973074641</v>
      </c>
      <c r="X259">
        <f t="shared" si="214"/>
        <v>7.3196578895268276</v>
      </c>
    </row>
    <row r="260" spans="1:31">
      <c r="A260" t="s">
        <v>276</v>
      </c>
      <c r="B260" t="s">
        <v>230</v>
      </c>
      <c r="C260" s="56">
        <v>100</v>
      </c>
      <c r="D260" s="56"/>
      <c r="E260" s="55"/>
      <c r="F260" s="56"/>
      <c r="M260">
        <f t="shared" si="209"/>
        <v>100</v>
      </c>
      <c r="N260">
        <f t="shared" si="210"/>
        <v>89.54</v>
      </c>
      <c r="O260" s="51">
        <f t="shared" si="211"/>
        <v>89.54</v>
      </c>
      <c r="P260">
        <v>0</v>
      </c>
      <c r="S260">
        <v>89.54</v>
      </c>
      <c r="T260">
        <v>0.74049580000000004</v>
      </c>
      <c r="U260">
        <v>7.9484658000000001</v>
      </c>
      <c r="V260">
        <f t="shared" si="212"/>
        <v>89.54</v>
      </c>
      <c r="W260" s="52">
        <f t="shared" si="213"/>
        <v>0.82699999999999996</v>
      </c>
      <c r="X260">
        <f t="shared" si="214"/>
        <v>8.8769999999999989</v>
      </c>
      <c r="AB260" s="46">
        <f t="shared" ref="AB260" si="255">100*(X262-X261)/X260</f>
        <v>54.565438774360707</v>
      </c>
      <c r="AC260" s="46">
        <f t="shared" ref="AC260" si="256">100*(((K261-K262)*0.027)/C261)</f>
        <v>0</v>
      </c>
      <c r="AD260" s="46">
        <f t="shared" ref="AD260" si="257">(1000*(((K261-K262)*0.027)/55.85))/(C261/1000)</f>
        <v>0</v>
      </c>
      <c r="AE260" s="46">
        <f t="shared" ref="AE260" si="258">1000000*(X262-X261)/55.85/100</f>
        <v>867.28272157564902</v>
      </c>
    </row>
    <row r="261" spans="1:31">
      <c r="B261" t="s">
        <v>231</v>
      </c>
      <c r="C261" s="56">
        <v>100</v>
      </c>
      <c r="D261" s="56"/>
      <c r="E261" s="55"/>
      <c r="F261" s="56"/>
      <c r="M261">
        <f t="shared" si="209"/>
        <v>100</v>
      </c>
      <c r="N261">
        <f t="shared" si="210"/>
        <v>70.150000000000006</v>
      </c>
      <c r="O261" s="51">
        <f t="shared" si="211"/>
        <v>70.150000000000006</v>
      </c>
      <c r="P261">
        <f t="shared" ref="P261:P262" si="259">(N261-M261)/N261</f>
        <v>-0.42551674982181031</v>
      </c>
      <c r="S261">
        <v>70.150000000000006</v>
      </c>
      <c r="T261">
        <v>0.64608149999999998</v>
      </c>
      <c r="U261">
        <v>5.0816660000000002</v>
      </c>
      <c r="V261">
        <f t="shared" si="212"/>
        <v>100</v>
      </c>
      <c r="W261" s="52">
        <f t="shared" si="213"/>
        <v>0.64608149999999998</v>
      </c>
      <c r="X261">
        <f t="shared" si="214"/>
        <v>5.0816660000000002</v>
      </c>
    </row>
    <row r="262" spans="1:31">
      <c r="B262" t="s">
        <v>232</v>
      </c>
      <c r="C262" s="56">
        <v>100</v>
      </c>
      <c r="D262" s="56"/>
      <c r="E262" s="55"/>
      <c r="F262" s="56"/>
      <c r="M262">
        <f t="shared" si="209"/>
        <v>100</v>
      </c>
      <c r="N262">
        <f t="shared" si="210"/>
        <v>117.6</v>
      </c>
      <c r="O262" s="51">
        <f t="shared" si="211"/>
        <v>117.6</v>
      </c>
      <c r="P262">
        <f t="shared" si="259"/>
        <v>0.1496598639455782</v>
      </c>
      <c r="S262">
        <v>117.6</v>
      </c>
      <c r="T262">
        <v>1.0360560000000001</v>
      </c>
      <c r="U262">
        <v>9.92544</v>
      </c>
      <c r="V262">
        <f t="shared" si="212"/>
        <v>100</v>
      </c>
      <c r="W262" s="52">
        <f t="shared" si="213"/>
        <v>1.0360560000000001</v>
      </c>
      <c r="X262">
        <f t="shared" si="214"/>
        <v>9.92544</v>
      </c>
    </row>
    <row r="263" spans="1:31">
      <c r="A263" t="s">
        <v>277</v>
      </c>
      <c r="B263" t="s">
        <v>230</v>
      </c>
      <c r="C263" s="56">
        <v>100</v>
      </c>
      <c r="D263" s="56"/>
      <c r="E263" s="55"/>
      <c r="F263" s="56"/>
      <c r="M263">
        <f t="shared" si="209"/>
        <v>100</v>
      </c>
      <c r="N263">
        <f t="shared" si="210"/>
        <v>90.96</v>
      </c>
      <c r="O263" s="51">
        <f t="shared" si="211"/>
        <v>90.96</v>
      </c>
      <c r="P263">
        <v>0</v>
      </c>
      <c r="S263">
        <v>90.96</v>
      </c>
      <c r="T263">
        <v>1.1433671999999999</v>
      </c>
      <c r="U263">
        <v>10.2120792</v>
      </c>
      <c r="V263">
        <f t="shared" si="212"/>
        <v>90.96</v>
      </c>
      <c r="W263" s="52">
        <f t="shared" si="213"/>
        <v>1.2569999999999999</v>
      </c>
      <c r="X263">
        <f t="shared" si="214"/>
        <v>11.227</v>
      </c>
      <c r="AB263" s="46">
        <f t="shared" ref="AB263" si="260">100*(X265-X264)/X263</f>
        <v>26.135528636323144</v>
      </c>
      <c r="AC263" s="46">
        <f t="shared" ref="AC263" si="261">100*(((K264-K265)*0.027)/C264)</f>
        <v>0</v>
      </c>
      <c r="AD263" s="46">
        <f t="shared" ref="AD263" si="262">(1000*(((K264-K265)*0.027)/55.85))/(C264/1000)</f>
        <v>0</v>
      </c>
      <c r="AE263" s="46">
        <f t="shared" ref="AE263" si="263">1000000*(X265-X264)/55.85/100</f>
        <v>525.37794091316016</v>
      </c>
    </row>
    <row r="264" spans="1:31">
      <c r="B264" t="s">
        <v>231</v>
      </c>
      <c r="C264" s="56">
        <v>100</v>
      </c>
      <c r="D264" s="56"/>
      <c r="E264" s="55"/>
      <c r="F264" s="56"/>
      <c r="M264">
        <f t="shared" si="209"/>
        <v>100</v>
      </c>
      <c r="N264">
        <f t="shared" si="210"/>
        <v>63.46</v>
      </c>
      <c r="O264" s="51">
        <f t="shared" si="211"/>
        <v>63.46</v>
      </c>
      <c r="P264">
        <f t="shared" ref="P264:P265" si="264">(N264-M264)/N264</f>
        <v>-0.57579577686731798</v>
      </c>
      <c r="S264">
        <v>63.46</v>
      </c>
      <c r="T264">
        <v>0.53877540000000002</v>
      </c>
      <c r="U264">
        <v>4.4910642000000003</v>
      </c>
      <c r="V264">
        <f t="shared" si="212"/>
        <v>100</v>
      </c>
      <c r="W264" s="52">
        <f t="shared" si="213"/>
        <v>0.53877540000000002</v>
      </c>
      <c r="X264">
        <f t="shared" si="214"/>
        <v>4.4910642000000003</v>
      </c>
    </row>
    <row r="265" spans="1:31">
      <c r="B265" t="s">
        <v>232</v>
      </c>
      <c r="C265" s="56">
        <v>100</v>
      </c>
      <c r="D265" s="56"/>
      <c r="E265" s="55"/>
      <c r="F265" s="56"/>
      <c r="M265">
        <f t="shared" si="209"/>
        <v>100</v>
      </c>
      <c r="N265">
        <f t="shared" si="210"/>
        <v>93.4</v>
      </c>
      <c r="O265" s="51">
        <f t="shared" si="211"/>
        <v>93.4</v>
      </c>
      <c r="P265">
        <f t="shared" si="264"/>
        <v>-7.0663811563169102E-2</v>
      </c>
      <c r="S265">
        <v>93.4</v>
      </c>
      <c r="T265">
        <v>0.76961599999999997</v>
      </c>
      <c r="U265">
        <v>7.4253</v>
      </c>
      <c r="V265">
        <f t="shared" si="212"/>
        <v>100</v>
      </c>
      <c r="W265" s="52">
        <f t="shared" si="213"/>
        <v>0.76961599999999986</v>
      </c>
      <c r="X265">
        <f t="shared" si="214"/>
        <v>7.4253</v>
      </c>
    </row>
    <row r="266" spans="1:31">
      <c r="A266" t="s">
        <v>278</v>
      </c>
      <c r="B266" t="s">
        <v>230</v>
      </c>
      <c r="C266">
        <v>99.52</v>
      </c>
      <c r="D266" s="56"/>
      <c r="E266" s="55"/>
      <c r="F266" s="56"/>
      <c r="M266">
        <f t="shared" si="209"/>
        <v>99.52</v>
      </c>
      <c r="N266">
        <f t="shared" si="210"/>
        <v>84.16</v>
      </c>
      <c r="O266" s="51">
        <f t="shared" si="211"/>
        <v>84.565916398713824</v>
      </c>
      <c r="P266">
        <v>0</v>
      </c>
      <c r="S266">
        <v>84.16</v>
      </c>
      <c r="T266">
        <v>0.76753919999999998</v>
      </c>
      <c r="U266">
        <v>7.9076735999999999</v>
      </c>
      <c r="V266">
        <f t="shared" si="212"/>
        <v>84.16</v>
      </c>
      <c r="W266" s="52">
        <f t="shared" si="213"/>
        <v>0.91199999999999992</v>
      </c>
      <c r="X266">
        <f t="shared" si="214"/>
        <v>9.395999999999999</v>
      </c>
      <c r="AB266" s="46">
        <f t="shared" ref="AB266" si="265">100*(X268-X267)/X266</f>
        <v>30.736637638579584</v>
      </c>
      <c r="AC266" s="46">
        <f t="shared" ref="AC266" si="266">100*(((K267-K268)*0.027)/C267)</f>
        <v>0</v>
      </c>
      <c r="AD266" s="46">
        <f t="shared" ref="AD266" si="267">(1000*(((K267-K268)*0.027)/55.85))/(C267/1000)</f>
        <v>0</v>
      </c>
      <c r="AE266" s="46">
        <f t="shared" ref="AE266" si="268">1000000*(X268-X267)/55.85/100</f>
        <v>517.10196464117053</v>
      </c>
    </row>
    <row r="267" spans="1:31">
      <c r="B267" t="s">
        <v>231</v>
      </c>
      <c r="C267">
        <v>100.01</v>
      </c>
      <c r="D267" s="56"/>
      <c r="E267" s="55"/>
      <c r="F267" s="56"/>
      <c r="M267">
        <f t="shared" si="209"/>
        <v>100.01</v>
      </c>
      <c r="N267">
        <f t="shared" si="210"/>
        <v>63.07</v>
      </c>
      <c r="O267" s="51">
        <f t="shared" si="211"/>
        <v>63.063693630636934</v>
      </c>
      <c r="P267">
        <f t="shared" ref="P267:P268" si="269">(N267-M267)/N267</f>
        <v>-0.58569843031552249</v>
      </c>
      <c r="S267">
        <v>63.07</v>
      </c>
      <c r="T267">
        <v>0.50077579999999999</v>
      </c>
      <c r="U267">
        <v>4.4849076999999999</v>
      </c>
      <c r="V267">
        <f t="shared" si="212"/>
        <v>100.01</v>
      </c>
      <c r="W267" s="52">
        <f t="shared" si="213"/>
        <v>0.50072572742725718</v>
      </c>
      <c r="X267">
        <f t="shared" si="214"/>
        <v>4.4844592540745927</v>
      </c>
    </row>
    <row r="268" spans="1:31">
      <c r="B268" t="s">
        <v>232</v>
      </c>
      <c r="C268">
        <v>99.34</v>
      </c>
      <c r="D268" s="56"/>
      <c r="E268" s="55"/>
      <c r="F268" s="56"/>
      <c r="M268">
        <f t="shared" si="209"/>
        <v>99.34</v>
      </c>
      <c r="N268">
        <f t="shared" si="210"/>
        <v>92.73</v>
      </c>
      <c r="O268" s="51">
        <f t="shared" si="211"/>
        <v>93.346084155425814</v>
      </c>
      <c r="P268">
        <f t="shared" si="269"/>
        <v>-7.1282217189690494E-2</v>
      </c>
      <c r="S268">
        <v>92.73</v>
      </c>
      <c r="T268">
        <v>0.77707740000000003</v>
      </c>
      <c r="U268">
        <v>7.3238154</v>
      </c>
      <c r="V268">
        <f t="shared" si="212"/>
        <v>99.34</v>
      </c>
      <c r="W268" s="52">
        <f t="shared" si="213"/>
        <v>0.7822401852224683</v>
      </c>
      <c r="X268">
        <f t="shared" si="214"/>
        <v>7.3724737265955298</v>
      </c>
    </row>
    <row r="269" spans="1:31">
      <c r="A269" t="s">
        <v>280</v>
      </c>
      <c r="B269" t="s">
        <v>232</v>
      </c>
      <c r="C269">
        <v>100.04</v>
      </c>
      <c r="D269" s="56"/>
      <c r="E269" s="55"/>
      <c r="F269" s="56"/>
      <c r="M269">
        <f t="shared" ref="M269:M331" si="270">C269</f>
        <v>100.04</v>
      </c>
      <c r="N269">
        <f t="shared" ref="N269:N271" si="271">S269</f>
        <v>94.29</v>
      </c>
      <c r="O269" s="51">
        <f t="shared" ref="O269:O271" si="272">100*N269/C269</f>
        <v>94.252299080367848</v>
      </c>
      <c r="P269">
        <f t="shared" ref="P269:P270" si="273">(N269-M269)/N269</f>
        <v>-6.0982076572277014E-2</v>
      </c>
      <c r="S269">
        <v>94.29</v>
      </c>
      <c r="T269">
        <v>0.2847558</v>
      </c>
      <c r="U269">
        <v>3.1653153000000001</v>
      </c>
      <c r="V269">
        <f t="shared" si="212"/>
        <v>100.04</v>
      </c>
      <c r="W269" s="52">
        <f t="shared" ref="W269:W332" si="274">100*T269/V269</f>
        <v>0.28464194322271091</v>
      </c>
      <c r="X269">
        <f t="shared" ref="X269:X332" si="275">100*U269/V269</f>
        <v>3.164049680127949</v>
      </c>
      <c r="AB269" s="46">
        <f>100*(X269-X270)/X271</f>
        <v>37.148167509462901</v>
      </c>
      <c r="AC269" s="46">
        <f t="shared" ref="AC269" si="276">100*(((K270-K271)*0.027)/C270)</f>
        <v>0</v>
      </c>
      <c r="AD269" s="46">
        <f t="shared" ref="AD269" si="277">(1000*(((K270-K271)*0.027)/55.85))/(C270/1000)</f>
        <v>0</v>
      </c>
      <c r="AE269" s="46">
        <f>1000000*(X269-X270)/55.85/100</f>
        <v>268.38470170220734</v>
      </c>
    </row>
    <row r="270" spans="1:31">
      <c r="A270" t="s">
        <v>280</v>
      </c>
      <c r="B270" t="s">
        <v>231</v>
      </c>
      <c r="C270">
        <v>99.9</v>
      </c>
      <c r="D270" s="56"/>
      <c r="E270" s="55"/>
      <c r="F270" s="56"/>
      <c r="M270">
        <f t="shared" si="270"/>
        <v>99.9</v>
      </c>
      <c r="N270">
        <f t="shared" si="271"/>
        <v>73.28</v>
      </c>
      <c r="O270" s="51">
        <f t="shared" si="272"/>
        <v>73.353353353353356</v>
      </c>
      <c r="P270">
        <f t="shared" si="273"/>
        <v>-0.36326419213973804</v>
      </c>
      <c r="S270">
        <v>73.28</v>
      </c>
      <c r="T270">
        <v>0.15681919999999999</v>
      </c>
      <c r="U270">
        <v>1.663456</v>
      </c>
      <c r="V270">
        <f t="shared" si="212"/>
        <v>99.9</v>
      </c>
      <c r="W270" s="52">
        <f t="shared" si="274"/>
        <v>0.15697617617617615</v>
      </c>
      <c r="X270">
        <f t="shared" si="275"/>
        <v>1.665121121121121</v>
      </c>
    </row>
    <row r="271" spans="1:31">
      <c r="A271" t="s">
        <v>280</v>
      </c>
      <c r="B271" t="s">
        <v>230</v>
      </c>
      <c r="C271">
        <v>100.09</v>
      </c>
      <c r="D271" s="56"/>
      <c r="E271" s="55"/>
      <c r="F271" s="56"/>
      <c r="M271">
        <f t="shared" si="270"/>
        <v>100.09</v>
      </c>
      <c r="N271">
        <f t="shared" si="271"/>
        <v>92.45</v>
      </c>
      <c r="O271" s="51">
        <f t="shared" si="272"/>
        <v>92.366869817164542</v>
      </c>
      <c r="P271">
        <v>0</v>
      </c>
      <c r="S271">
        <v>92.45</v>
      </c>
      <c r="T271">
        <v>0.35131000000000001</v>
      </c>
      <c r="U271">
        <v>3.7303575000000002</v>
      </c>
      <c r="V271">
        <f t="shared" si="212"/>
        <v>92.45</v>
      </c>
      <c r="W271" s="52">
        <f t="shared" si="274"/>
        <v>0.38</v>
      </c>
      <c r="X271">
        <f t="shared" si="275"/>
        <v>4.0350000000000001</v>
      </c>
    </row>
    <row r="272" spans="1:31">
      <c r="A272" t="s">
        <v>281</v>
      </c>
      <c r="B272" t="s">
        <v>232</v>
      </c>
      <c r="C272">
        <v>99.73</v>
      </c>
      <c r="D272" s="56"/>
      <c r="E272" s="55"/>
      <c r="F272" s="56"/>
      <c r="M272">
        <f t="shared" si="270"/>
        <v>99.73</v>
      </c>
      <c r="N272">
        <f t="shared" ref="N272:N331" si="278">S272</f>
        <v>91.88</v>
      </c>
      <c r="O272" s="51">
        <f t="shared" ref="O272:O331" si="279">100*N272/C272</f>
        <v>92.128747618570131</v>
      </c>
      <c r="P272">
        <f t="shared" ref="P272:P273" si="280">(N272-M272)/N272</f>
        <v>-8.543752720940366E-2</v>
      </c>
      <c r="S272">
        <v>91.88</v>
      </c>
      <c r="T272">
        <v>0.33811839999999999</v>
      </c>
      <c r="U272">
        <v>3.2617400000000001</v>
      </c>
      <c r="V272">
        <f t="shared" si="212"/>
        <v>99.73</v>
      </c>
      <c r="W272" s="52">
        <f t="shared" si="274"/>
        <v>0.33903379123633809</v>
      </c>
      <c r="X272">
        <f t="shared" si="275"/>
        <v>3.2705705404592402</v>
      </c>
      <c r="AB272" s="46">
        <f>100*(X272-X273)/X274</f>
        <v>34.578161828773524</v>
      </c>
      <c r="AC272" s="46">
        <f>100*(((K272-K273)*0.027)/C274)</f>
        <v>0</v>
      </c>
      <c r="AD272" s="46">
        <f>(1000*(((K272-K273)*0.027)/55.85))/(C274/1000)</f>
        <v>0</v>
      </c>
      <c r="AE272" s="46">
        <f>1000000*(X272-X273)/55.85/100</f>
        <v>256.13223900740564</v>
      </c>
    </row>
    <row r="273" spans="1:31">
      <c r="A273" t="s">
        <v>281</v>
      </c>
      <c r="B273" t="s">
        <v>231</v>
      </c>
      <c r="C273">
        <v>100.02</v>
      </c>
      <c r="D273" s="56"/>
      <c r="E273" s="55"/>
      <c r="F273" s="56"/>
      <c r="M273">
        <f t="shared" si="270"/>
        <v>100.02</v>
      </c>
      <c r="N273">
        <f t="shared" si="278"/>
        <v>73.5</v>
      </c>
      <c r="O273" s="51">
        <f t="shared" si="279"/>
        <v>73.485302939412122</v>
      </c>
      <c r="P273">
        <f t="shared" si="280"/>
        <v>-0.36081632653061219</v>
      </c>
      <c r="S273">
        <v>73.5</v>
      </c>
      <c r="T273">
        <v>0.158025</v>
      </c>
      <c r="U273">
        <v>1.8404400000000001</v>
      </c>
      <c r="V273">
        <f t="shared" si="212"/>
        <v>100.02</v>
      </c>
      <c r="W273" s="52">
        <f t="shared" si="274"/>
        <v>0.15799340131973605</v>
      </c>
      <c r="X273">
        <f t="shared" si="275"/>
        <v>1.8400719856028795</v>
      </c>
    </row>
    <row r="274" spans="1:31">
      <c r="A274" t="s">
        <v>281</v>
      </c>
      <c r="B274" t="s">
        <v>230</v>
      </c>
      <c r="C274">
        <v>99.46</v>
      </c>
      <c r="D274" s="56"/>
      <c r="E274" s="55"/>
      <c r="F274" s="56"/>
      <c r="M274">
        <f t="shared" si="270"/>
        <v>99.46</v>
      </c>
      <c r="N274">
        <f t="shared" si="278"/>
        <v>92.66</v>
      </c>
      <c r="O274" s="51">
        <f t="shared" si="279"/>
        <v>93.163080635431342</v>
      </c>
      <c r="P274">
        <v>0</v>
      </c>
      <c r="S274">
        <v>92.66</v>
      </c>
      <c r="T274">
        <v>0.35118139999999998</v>
      </c>
      <c r="U274">
        <v>3.8333442</v>
      </c>
      <c r="V274">
        <f t="shared" si="212"/>
        <v>92.66</v>
      </c>
      <c r="W274" s="52">
        <f t="shared" si="274"/>
        <v>0.379</v>
      </c>
      <c r="X274">
        <f t="shared" si="275"/>
        <v>4.1370000000000005</v>
      </c>
    </row>
    <row r="275" spans="1:31">
      <c r="A275" t="s">
        <v>282</v>
      </c>
      <c r="B275" t="s">
        <v>232</v>
      </c>
      <c r="C275">
        <v>99.34</v>
      </c>
      <c r="D275" s="56"/>
      <c r="E275" s="55"/>
      <c r="F275" s="56"/>
      <c r="M275">
        <f t="shared" si="270"/>
        <v>99.34</v>
      </c>
      <c r="N275">
        <f t="shared" si="278"/>
        <v>93.27</v>
      </c>
      <c r="O275" s="51">
        <f t="shared" si="279"/>
        <v>93.889671834105087</v>
      </c>
      <c r="P275">
        <f t="shared" ref="P275:P276" si="281">(N275-M275)/N275</f>
        <v>-6.5079875629891801E-2</v>
      </c>
      <c r="S275">
        <v>93.27</v>
      </c>
      <c r="T275">
        <v>0.32644499999999999</v>
      </c>
      <c r="U275">
        <v>3.1459971000000002</v>
      </c>
      <c r="V275">
        <f t="shared" si="212"/>
        <v>99.34</v>
      </c>
      <c r="W275" s="52">
        <f t="shared" si="274"/>
        <v>0.32861385141936783</v>
      </c>
      <c r="X275">
        <f t="shared" si="275"/>
        <v>3.166898630964365</v>
      </c>
      <c r="AB275" s="46">
        <f>100*(X275-X276)/X277</f>
        <v>30.992707558677605</v>
      </c>
      <c r="AC275" s="46">
        <f>100*(((K275-K276)*0.027)/C277)</f>
        <v>0</v>
      </c>
      <c r="AD275" s="46">
        <f>(1000*(((K275-K276)*0.027)/55.85))/(C277/1000)</f>
        <v>0</v>
      </c>
      <c r="AE275" s="46">
        <f>1000000*(X275-X276)/55.85/100</f>
        <v>225.13413530090432</v>
      </c>
    </row>
    <row r="276" spans="1:31">
      <c r="A276" t="s">
        <v>282</v>
      </c>
      <c r="B276" t="s">
        <v>231</v>
      </c>
      <c r="C276">
        <v>100.06</v>
      </c>
      <c r="D276" s="56"/>
      <c r="E276" s="55"/>
      <c r="F276" s="56"/>
      <c r="M276">
        <f t="shared" si="270"/>
        <v>100.06</v>
      </c>
      <c r="N276">
        <f t="shared" si="278"/>
        <v>77.23</v>
      </c>
      <c r="O276" s="51">
        <f t="shared" si="279"/>
        <v>77.183689786128326</v>
      </c>
      <c r="P276">
        <f t="shared" si="281"/>
        <v>-0.29561051404894467</v>
      </c>
      <c r="S276">
        <v>77.23</v>
      </c>
      <c r="T276">
        <v>0.17299519999999999</v>
      </c>
      <c r="U276">
        <v>1.9106702</v>
      </c>
      <c r="V276">
        <f t="shared" si="212"/>
        <v>100.06</v>
      </c>
      <c r="W276" s="52">
        <f t="shared" si="274"/>
        <v>0.17289146512092743</v>
      </c>
      <c r="X276">
        <f t="shared" si="275"/>
        <v>1.9095244853088145</v>
      </c>
    </row>
    <row r="277" spans="1:31">
      <c r="A277" t="s">
        <v>282</v>
      </c>
      <c r="B277" t="s">
        <v>230</v>
      </c>
      <c r="C277">
        <v>99.43</v>
      </c>
      <c r="D277" s="56"/>
      <c r="E277" s="55"/>
      <c r="F277" s="56"/>
      <c r="M277">
        <f t="shared" si="270"/>
        <v>99.43</v>
      </c>
      <c r="N277">
        <f t="shared" si="278"/>
        <v>90.78</v>
      </c>
      <c r="O277" s="51">
        <f t="shared" si="279"/>
        <v>91.300412350397252</v>
      </c>
      <c r="P277">
        <v>0</v>
      </c>
      <c r="S277">
        <v>90.78</v>
      </c>
      <c r="T277">
        <v>0.33043919999999999</v>
      </c>
      <c r="U277">
        <v>3.6829445999999999</v>
      </c>
      <c r="V277">
        <f t="shared" si="212"/>
        <v>90.78</v>
      </c>
      <c r="W277" s="52">
        <f t="shared" si="274"/>
        <v>0.36399999999999999</v>
      </c>
      <c r="X277">
        <f t="shared" si="275"/>
        <v>4.0570000000000004</v>
      </c>
    </row>
    <row r="278" spans="1:31">
      <c r="A278" t="s">
        <v>283</v>
      </c>
      <c r="B278" t="s">
        <v>232</v>
      </c>
      <c r="C278">
        <v>75.83</v>
      </c>
      <c r="D278" s="56"/>
      <c r="E278" s="55"/>
      <c r="F278" s="56"/>
      <c r="M278">
        <f t="shared" si="270"/>
        <v>75.83</v>
      </c>
      <c r="N278">
        <f t="shared" si="278"/>
        <v>73.58</v>
      </c>
      <c r="O278" s="51">
        <f t="shared" si="279"/>
        <v>97.032836608202558</v>
      </c>
      <c r="P278">
        <f t="shared" ref="P278:P279" si="282">(N278-M278)/N278</f>
        <v>-3.0578961674368035E-2</v>
      </c>
      <c r="S278">
        <v>73.58</v>
      </c>
      <c r="T278">
        <v>0.33626060000000002</v>
      </c>
      <c r="U278">
        <v>2.9071457999999999</v>
      </c>
      <c r="V278">
        <f t="shared" si="212"/>
        <v>75.83</v>
      </c>
      <c r="W278" s="52">
        <f t="shared" si="274"/>
        <v>0.44344006329948571</v>
      </c>
      <c r="X278">
        <f t="shared" si="275"/>
        <v>3.8337673743900833</v>
      </c>
      <c r="AB278" s="46">
        <f>100*(X278-X279)/X280</f>
        <v>36.849948357338029</v>
      </c>
      <c r="AC278" s="46">
        <f>100*(((K278-K279)*0.027)/C280)</f>
        <v>0</v>
      </c>
      <c r="AD278" s="46">
        <f>(1000*(((K278-K279)*0.027)/55.85))/(C280/1000)</f>
        <v>0</v>
      </c>
      <c r="AE278" s="46">
        <f>1000000*(X278-X279)/55.85/100</f>
        <v>312.28434301751275</v>
      </c>
    </row>
    <row r="279" spans="1:31">
      <c r="A279" t="s">
        <v>283</v>
      </c>
      <c r="B279" t="s">
        <v>231</v>
      </c>
      <c r="C279">
        <v>89.82</v>
      </c>
      <c r="D279" s="56"/>
      <c r="E279" s="55"/>
      <c r="F279" s="56"/>
      <c r="M279">
        <f t="shared" si="270"/>
        <v>89.82</v>
      </c>
      <c r="N279">
        <f t="shared" si="278"/>
        <v>57.93</v>
      </c>
      <c r="O279" s="51">
        <f t="shared" si="279"/>
        <v>64.49565798263194</v>
      </c>
      <c r="P279">
        <f t="shared" si="282"/>
        <v>-0.55049197307094755</v>
      </c>
      <c r="S279">
        <v>57.93</v>
      </c>
      <c r="T279">
        <v>0.1766865</v>
      </c>
      <c r="U279">
        <v>1.876932</v>
      </c>
      <c r="V279">
        <f t="shared" si="212"/>
        <v>89.82</v>
      </c>
      <c r="W279" s="52">
        <f t="shared" si="274"/>
        <v>0.19671175684702741</v>
      </c>
      <c r="X279">
        <f t="shared" si="275"/>
        <v>2.0896593186372745</v>
      </c>
    </row>
    <row r="280" spans="1:31">
      <c r="A280" t="s">
        <v>283</v>
      </c>
      <c r="B280" t="s">
        <v>230</v>
      </c>
      <c r="C280">
        <v>54.06</v>
      </c>
      <c r="D280" s="56"/>
      <c r="E280" s="55"/>
      <c r="F280" s="56"/>
      <c r="M280">
        <f t="shared" si="270"/>
        <v>54.06</v>
      </c>
      <c r="N280">
        <f t="shared" si="278"/>
        <v>48.85</v>
      </c>
      <c r="O280" s="51">
        <f t="shared" si="279"/>
        <v>90.36256011838698</v>
      </c>
      <c r="P280">
        <v>0</v>
      </c>
      <c r="S280">
        <v>48.85</v>
      </c>
      <c r="T280">
        <v>0.1978425</v>
      </c>
      <c r="U280">
        <v>2.3120704999999999</v>
      </c>
      <c r="V280">
        <f t="shared" si="212"/>
        <v>48.85</v>
      </c>
      <c r="W280" s="52">
        <f t="shared" si="274"/>
        <v>0.40499999999999997</v>
      </c>
      <c r="X280">
        <f t="shared" si="275"/>
        <v>4.7329999999999997</v>
      </c>
    </row>
    <row r="281" spans="1:31">
      <c r="A281" t="s">
        <v>284</v>
      </c>
      <c r="B281" t="s">
        <v>232</v>
      </c>
      <c r="C281">
        <v>100.07</v>
      </c>
      <c r="D281" s="56"/>
      <c r="E281" s="55"/>
      <c r="F281" s="56"/>
      <c r="M281">
        <f t="shared" si="270"/>
        <v>100.07</v>
      </c>
      <c r="N281">
        <f t="shared" si="278"/>
        <v>92.84</v>
      </c>
      <c r="O281" s="51">
        <f t="shared" si="279"/>
        <v>92.775057459778168</v>
      </c>
      <c r="P281">
        <f t="shared" ref="P281:P282" si="283">(N281-M281)/N281</f>
        <v>-7.7875915553640554E-2</v>
      </c>
      <c r="S281">
        <v>92.84</v>
      </c>
      <c r="T281">
        <v>0.34536480000000003</v>
      </c>
      <c r="U281">
        <v>3.5984783999999999</v>
      </c>
      <c r="V281">
        <f t="shared" si="212"/>
        <v>100.07</v>
      </c>
      <c r="W281" s="52">
        <f t="shared" si="274"/>
        <v>0.3451232137503748</v>
      </c>
      <c r="X281">
        <f t="shared" si="275"/>
        <v>3.5959612271410011</v>
      </c>
      <c r="AB281" s="46">
        <f>100*(X281-X282)/X283</f>
        <v>31.71940848420326</v>
      </c>
      <c r="AC281" s="46">
        <f>100*(((K281-K282)*0.027)/C283)</f>
        <v>0</v>
      </c>
      <c r="AD281" s="46">
        <f>(1000*(((K281-K282)*0.027)/55.85))/(C283/1000)</f>
        <v>0</v>
      </c>
      <c r="AE281" s="46">
        <f>1000000*(X281-X282)/55.85/100</f>
        <v>263.80779303334674</v>
      </c>
    </row>
    <row r="282" spans="1:31">
      <c r="A282" t="s">
        <v>284</v>
      </c>
      <c r="B282" t="s">
        <v>231</v>
      </c>
      <c r="C282">
        <v>99.68</v>
      </c>
      <c r="D282" s="56"/>
      <c r="E282" s="55"/>
      <c r="F282" s="56"/>
      <c r="M282">
        <f t="shared" si="270"/>
        <v>99.68</v>
      </c>
      <c r="N282">
        <f t="shared" si="278"/>
        <v>73.67</v>
      </c>
      <c r="O282" s="51">
        <f t="shared" si="279"/>
        <v>73.906500802568218</v>
      </c>
      <c r="P282">
        <f t="shared" si="283"/>
        <v>-0.35306094746844041</v>
      </c>
      <c r="S282">
        <v>73.67</v>
      </c>
      <c r="T282">
        <v>0.2350073</v>
      </c>
      <c r="U282">
        <v>2.1158024000000002</v>
      </c>
      <c r="V282">
        <f t="shared" si="212"/>
        <v>99.68</v>
      </c>
      <c r="W282" s="52">
        <f t="shared" si="274"/>
        <v>0.23576173756019261</v>
      </c>
      <c r="X282">
        <f t="shared" si="275"/>
        <v>2.1225947030497596</v>
      </c>
    </row>
    <row r="283" spans="1:31">
      <c r="A283" t="s">
        <v>284</v>
      </c>
      <c r="B283" t="s">
        <v>230</v>
      </c>
      <c r="C283">
        <v>99.51</v>
      </c>
      <c r="D283" s="56"/>
      <c r="E283" s="55"/>
      <c r="F283" s="56"/>
      <c r="M283">
        <f t="shared" si="270"/>
        <v>99.51</v>
      </c>
      <c r="N283">
        <f t="shared" si="278"/>
        <v>94.7</v>
      </c>
      <c r="O283" s="51">
        <f t="shared" si="279"/>
        <v>95.166314943221778</v>
      </c>
      <c r="P283">
        <v>0</v>
      </c>
      <c r="S283">
        <v>94.7</v>
      </c>
      <c r="T283">
        <v>0.38164100000000001</v>
      </c>
      <c r="U283">
        <v>4.3988149999999999</v>
      </c>
      <c r="V283">
        <f t="shared" si="212"/>
        <v>94.7</v>
      </c>
      <c r="W283" s="52">
        <f t="shared" si="274"/>
        <v>0.40299999999999997</v>
      </c>
      <c r="X283">
        <f t="shared" si="275"/>
        <v>4.6450000000000005</v>
      </c>
    </row>
    <row r="284" spans="1:31">
      <c r="A284" t="s">
        <v>285</v>
      </c>
      <c r="B284" t="s">
        <v>232</v>
      </c>
      <c r="C284">
        <v>99.82</v>
      </c>
      <c r="D284" s="56"/>
      <c r="E284" s="55"/>
      <c r="F284" s="56"/>
      <c r="M284">
        <f t="shared" si="270"/>
        <v>99.82</v>
      </c>
      <c r="N284">
        <f t="shared" si="278"/>
        <v>90.74</v>
      </c>
      <c r="O284" s="51">
        <f t="shared" si="279"/>
        <v>90.90362652774995</v>
      </c>
      <c r="P284">
        <f t="shared" ref="P284:P285" si="284">(N284-M284)/N284</f>
        <v>-0.10006612298875908</v>
      </c>
      <c r="S284">
        <v>90.74</v>
      </c>
      <c r="T284">
        <v>1.6886714</v>
      </c>
      <c r="U284">
        <v>12.894154</v>
      </c>
      <c r="V284">
        <f t="shared" si="212"/>
        <v>99.82</v>
      </c>
      <c r="W284" s="52">
        <f t="shared" si="274"/>
        <v>1.6917164896814267</v>
      </c>
      <c r="X284">
        <f t="shared" si="275"/>
        <v>12.91740532959327</v>
      </c>
      <c r="AB284" s="46">
        <f>100*(X284-X285)/X286</f>
        <v>2.4796689574831183</v>
      </c>
      <c r="AC284" s="46">
        <f>100*(((K284-K285)*0.027)/C286)</f>
        <v>0</v>
      </c>
      <c r="AD284" s="46">
        <f>(1000*(((K284-K285)*0.027)/55.85))/(C286/1000)</f>
        <v>0</v>
      </c>
      <c r="AE284" s="46">
        <f>1000000*(X284-X285)/55.85/100</f>
        <v>39.625864718955839</v>
      </c>
    </row>
    <row r="285" spans="1:31">
      <c r="A285" t="s">
        <v>285</v>
      </c>
      <c r="B285" t="s">
        <v>231</v>
      </c>
      <c r="C285">
        <v>99.71</v>
      </c>
      <c r="D285" s="56"/>
      <c r="E285" s="55"/>
      <c r="F285" s="56"/>
      <c r="M285">
        <f t="shared" si="270"/>
        <v>99.71</v>
      </c>
      <c r="N285">
        <f t="shared" si="278"/>
        <v>61.42</v>
      </c>
      <c r="O285" s="51">
        <f t="shared" si="279"/>
        <v>61.598636044529137</v>
      </c>
      <c r="P285">
        <f t="shared" si="284"/>
        <v>-0.62341256919570154</v>
      </c>
      <c r="S285">
        <v>61.42</v>
      </c>
      <c r="T285">
        <v>1.6675530000000001</v>
      </c>
      <c r="U285">
        <v>12.659276200000001</v>
      </c>
      <c r="V285">
        <f t="shared" si="212"/>
        <v>99.71</v>
      </c>
      <c r="W285" s="52">
        <f t="shared" si="274"/>
        <v>1.6724029686089661</v>
      </c>
      <c r="X285">
        <f t="shared" si="275"/>
        <v>12.696094875137902</v>
      </c>
    </row>
    <row r="286" spans="1:31">
      <c r="A286" t="s">
        <v>285</v>
      </c>
      <c r="B286" t="s">
        <v>230</v>
      </c>
      <c r="C286" s="59">
        <v>99.58</v>
      </c>
      <c r="D286" s="56"/>
      <c r="E286" s="55"/>
      <c r="F286" s="56"/>
      <c r="M286">
        <f t="shared" si="270"/>
        <v>99.58</v>
      </c>
      <c r="N286">
        <f t="shared" si="278"/>
        <v>89.77</v>
      </c>
      <c r="O286" s="51">
        <f t="shared" si="279"/>
        <v>90.148624221731268</v>
      </c>
      <c r="P286">
        <v>0</v>
      </c>
      <c r="S286">
        <v>89.77</v>
      </c>
      <c r="T286">
        <v>0.75855649999999997</v>
      </c>
      <c r="U286">
        <v>8.0119725000000006</v>
      </c>
      <c r="V286">
        <f t="shared" si="212"/>
        <v>89.77</v>
      </c>
      <c r="W286" s="52">
        <f t="shared" si="274"/>
        <v>0.84499999999999997</v>
      </c>
      <c r="X286">
        <f t="shared" si="275"/>
        <v>8.9250000000000007</v>
      </c>
    </row>
    <row r="287" spans="1:31">
      <c r="A287" t="s">
        <v>286</v>
      </c>
      <c r="B287" t="s">
        <v>232</v>
      </c>
      <c r="C287">
        <v>99.52</v>
      </c>
      <c r="D287" s="56"/>
      <c r="E287" s="55"/>
      <c r="F287" s="56"/>
      <c r="M287">
        <f t="shared" si="270"/>
        <v>99.52</v>
      </c>
      <c r="N287">
        <f t="shared" si="278"/>
        <v>70.59</v>
      </c>
      <c r="O287" s="51">
        <f t="shared" si="279"/>
        <v>70.930466237942127</v>
      </c>
      <c r="P287">
        <f t="shared" ref="P287:P288" si="285">(N287-M287)/N287</f>
        <v>-0.40983142088114449</v>
      </c>
      <c r="S287">
        <v>70.59</v>
      </c>
      <c r="T287">
        <v>0.68895839999999997</v>
      </c>
      <c r="U287">
        <v>6.8655834000000002</v>
      </c>
      <c r="V287">
        <f t="shared" si="212"/>
        <v>99.52</v>
      </c>
      <c r="W287" s="52">
        <f t="shared" si="274"/>
        <v>0.69228135048231509</v>
      </c>
      <c r="X287">
        <f t="shared" si="275"/>
        <v>6.8986971463022515</v>
      </c>
      <c r="AB287" s="46">
        <f>100*(X287-X288)/X289</f>
        <v>14.173904131343017</v>
      </c>
      <c r="AC287" s="46">
        <f>100*(((K287-K288)*0.027)/C289)</f>
        <v>0</v>
      </c>
      <c r="AD287" s="46">
        <f>(1000*(((K287-K288)*0.027)/55.85))/(C289/1000)</f>
        <v>0</v>
      </c>
      <c r="AE287" s="46">
        <f>1000000*(X287-X288)/55.85/100</f>
        <v>520.7926350569204</v>
      </c>
    </row>
    <row r="288" spans="1:31">
      <c r="A288" t="s">
        <v>286</v>
      </c>
      <c r="B288" t="s">
        <v>231</v>
      </c>
      <c r="C288">
        <v>99.46</v>
      </c>
      <c r="D288" s="56"/>
      <c r="E288" s="55"/>
      <c r="F288" s="56"/>
      <c r="M288">
        <f t="shared" si="270"/>
        <v>99.46</v>
      </c>
      <c r="N288">
        <f t="shared" si="278"/>
        <v>66.33</v>
      </c>
      <c r="O288" s="51">
        <f t="shared" si="279"/>
        <v>66.69012668409411</v>
      </c>
      <c r="P288">
        <f t="shared" si="285"/>
        <v>-0.49947233529323076</v>
      </c>
      <c r="S288">
        <v>66.33</v>
      </c>
      <c r="T288">
        <v>0.40527629999999998</v>
      </c>
      <c r="U288">
        <v>3.9685239000000001</v>
      </c>
      <c r="V288">
        <f t="shared" si="212"/>
        <v>99.46</v>
      </c>
      <c r="W288" s="52">
        <f t="shared" si="274"/>
        <v>0.40747667403981497</v>
      </c>
      <c r="X288">
        <f t="shared" si="275"/>
        <v>3.990070279509351</v>
      </c>
    </row>
    <row r="289" spans="1:31">
      <c r="A289" t="s">
        <v>286</v>
      </c>
      <c r="B289" t="s">
        <v>230</v>
      </c>
      <c r="C289">
        <v>99.5</v>
      </c>
      <c r="D289" s="56"/>
      <c r="E289" s="55"/>
      <c r="F289" s="56"/>
      <c r="M289">
        <f t="shared" si="270"/>
        <v>99.5</v>
      </c>
      <c r="N289">
        <f t="shared" si="278"/>
        <v>88.99</v>
      </c>
      <c r="O289" s="51">
        <f t="shared" si="279"/>
        <v>89.437185929648237</v>
      </c>
      <c r="P289">
        <v>0</v>
      </c>
      <c r="S289">
        <v>88.99</v>
      </c>
      <c r="T289">
        <v>2.4107390999999998</v>
      </c>
      <c r="U289">
        <v>18.2616379</v>
      </c>
      <c r="V289">
        <f t="shared" si="212"/>
        <v>88.99</v>
      </c>
      <c r="W289" s="52">
        <f t="shared" si="274"/>
        <v>2.7090000000000001</v>
      </c>
      <c r="X289">
        <f t="shared" si="275"/>
        <v>20.521000000000001</v>
      </c>
    </row>
    <row r="290" spans="1:31">
      <c r="A290" t="s">
        <v>287</v>
      </c>
      <c r="B290" t="s">
        <v>232</v>
      </c>
      <c r="C290">
        <v>99.2</v>
      </c>
      <c r="D290" s="56"/>
      <c r="E290" s="55"/>
      <c r="F290" s="56"/>
      <c r="M290">
        <f t="shared" si="270"/>
        <v>99.2</v>
      </c>
      <c r="N290">
        <f t="shared" si="278"/>
        <v>86.42</v>
      </c>
      <c r="O290" s="51">
        <f t="shared" si="279"/>
        <v>87.116935483870961</v>
      </c>
      <c r="P290">
        <f t="shared" ref="P290:P291" si="286">(N290-M290)/N290</f>
        <v>-0.14788243462161538</v>
      </c>
      <c r="S290">
        <v>86.42</v>
      </c>
      <c r="T290">
        <v>2.0697589999999999</v>
      </c>
      <c r="U290">
        <v>15.774242599999999</v>
      </c>
      <c r="V290">
        <f t="shared" si="212"/>
        <v>99.2</v>
      </c>
      <c r="W290" s="52">
        <f t="shared" si="274"/>
        <v>2.0864506048387095</v>
      </c>
      <c r="X290">
        <f t="shared" si="275"/>
        <v>15.901454233870968</v>
      </c>
      <c r="AB290" s="46">
        <f>100*(X290-X291)/X292</f>
        <v>19.651960164511802</v>
      </c>
      <c r="AC290" s="46">
        <f>100*(((K290-K291)*0.027)/C292)</f>
        <v>0</v>
      </c>
      <c r="AD290" s="46">
        <f>(1000*(((K290-K291)*0.027)/55.85))/(C292/1000)</f>
        <v>0</v>
      </c>
      <c r="AE290" s="46">
        <f>1000000*(X290-X291)/55.85/100</f>
        <v>724.50109183043503</v>
      </c>
    </row>
    <row r="291" spans="1:31">
      <c r="A291" t="s">
        <v>287</v>
      </c>
      <c r="B291" t="s">
        <v>231</v>
      </c>
      <c r="C291">
        <v>99.45</v>
      </c>
      <c r="D291" s="56"/>
      <c r="E291" s="55"/>
      <c r="F291" s="56"/>
      <c r="M291">
        <f t="shared" si="270"/>
        <v>99.45</v>
      </c>
      <c r="N291">
        <f t="shared" si="278"/>
        <v>58.15</v>
      </c>
      <c r="O291" s="51">
        <f t="shared" si="279"/>
        <v>58.471593765711411</v>
      </c>
      <c r="P291">
        <f t="shared" si="286"/>
        <v>-0.71023215821152197</v>
      </c>
      <c r="S291">
        <v>58.15</v>
      </c>
      <c r="T291">
        <v>1.539812</v>
      </c>
      <c r="U291">
        <v>11.7899125</v>
      </c>
      <c r="V291">
        <f t="shared" si="212"/>
        <v>99.45</v>
      </c>
      <c r="W291" s="52">
        <f t="shared" si="274"/>
        <v>1.5483278029160381</v>
      </c>
      <c r="X291">
        <f>100*U291/V291</f>
        <v>11.855115635997988</v>
      </c>
    </row>
    <row r="292" spans="1:31">
      <c r="A292" t="s">
        <v>287</v>
      </c>
      <c r="B292" t="s">
        <v>230</v>
      </c>
      <c r="C292">
        <v>91.67</v>
      </c>
      <c r="D292" s="56"/>
      <c r="E292" s="55"/>
      <c r="F292" s="56"/>
      <c r="M292">
        <f t="shared" si="270"/>
        <v>91.67</v>
      </c>
      <c r="N292">
        <f t="shared" si="278"/>
        <v>83.6</v>
      </c>
      <c r="O292" s="51">
        <f t="shared" si="279"/>
        <v>91.196683756954286</v>
      </c>
      <c r="P292">
        <v>0</v>
      </c>
      <c r="S292">
        <v>83.6</v>
      </c>
      <c r="T292">
        <v>2.2831160000000001</v>
      </c>
      <c r="U292">
        <v>17.213239999999999</v>
      </c>
      <c r="V292">
        <f t="shared" si="212"/>
        <v>83.6</v>
      </c>
      <c r="W292" s="52">
        <f t="shared" si="274"/>
        <v>2.7310000000000003</v>
      </c>
      <c r="X292">
        <f t="shared" si="275"/>
        <v>20.59</v>
      </c>
    </row>
    <row r="293" spans="1:31">
      <c r="A293" t="s">
        <v>288</v>
      </c>
      <c r="B293" t="s">
        <v>232</v>
      </c>
      <c r="C293">
        <v>99.25</v>
      </c>
      <c r="D293" s="56"/>
      <c r="E293" s="55"/>
      <c r="F293" s="56"/>
      <c r="M293">
        <f t="shared" si="270"/>
        <v>99.25</v>
      </c>
      <c r="N293">
        <f t="shared" si="278"/>
        <v>89.92</v>
      </c>
      <c r="O293" s="51">
        <f t="shared" si="279"/>
        <v>90.599496221662463</v>
      </c>
      <c r="P293">
        <f t="shared" ref="P293:P294" si="287">(N293-M293)/N293</f>
        <v>-0.103758896797153</v>
      </c>
      <c r="S293">
        <v>89.92</v>
      </c>
      <c r="T293">
        <v>0.481072</v>
      </c>
      <c r="U293">
        <v>4.2586111999999998</v>
      </c>
      <c r="V293">
        <f t="shared" si="212"/>
        <v>99.25</v>
      </c>
      <c r="W293" s="52">
        <f t="shared" si="274"/>
        <v>0.48470730478589419</v>
      </c>
      <c r="X293">
        <f t="shared" si="275"/>
        <v>4.2907921410579339</v>
      </c>
      <c r="AB293" s="46">
        <f>100*(X293-X294)/X295</f>
        <v>-25.146260285854925</v>
      </c>
      <c r="AC293" s="46">
        <f>100*(((K293-K294)*0.027)/C295)</f>
        <v>0</v>
      </c>
      <c r="AD293" s="46">
        <f>(1000*(((K293-K294)*0.027)/55.85))/(C295/1000)</f>
        <v>0</v>
      </c>
      <c r="AE293" s="46">
        <f>1000000*(X293-X294)/55.85/100</f>
        <v>-368.57168612356031</v>
      </c>
    </row>
    <row r="294" spans="1:31">
      <c r="A294" t="s">
        <v>288</v>
      </c>
      <c r="B294" t="s">
        <v>231</v>
      </c>
      <c r="C294">
        <v>99.28</v>
      </c>
      <c r="D294" s="56"/>
      <c r="E294" s="55"/>
      <c r="F294" s="56"/>
      <c r="M294">
        <f t="shared" si="270"/>
        <v>99.28</v>
      </c>
      <c r="N294">
        <f t="shared" si="278"/>
        <v>71.09</v>
      </c>
      <c r="O294" s="51">
        <f t="shared" si="279"/>
        <v>71.605560032232077</v>
      </c>
      <c r="P294">
        <f t="shared" si="287"/>
        <v>-0.39653959769306507</v>
      </c>
      <c r="S294">
        <v>71.09</v>
      </c>
      <c r="T294">
        <v>0.70947819999999995</v>
      </c>
      <c r="U294">
        <v>6.3035503000000004</v>
      </c>
      <c r="V294">
        <f t="shared" si="212"/>
        <v>99.28</v>
      </c>
      <c r="W294" s="52">
        <f t="shared" si="274"/>
        <v>0.71462348912167595</v>
      </c>
      <c r="X294">
        <f t="shared" si="275"/>
        <v>6.3492650080580182</v>
      </c>
    </row>
    <row r="295" spans="1:31">
      <c r="A295" t="s">
        <v>288</v>
      </c>
      <c r="B295" t="s">
        <v>230</v>
      </c>
      <c r="C295">
        <v>99.35</v>
      </c>
      <c r="D295" s="56"/>
      <c r="E295" s="55"/>
      <c r="F295" s="56"/>
      <c r="M295">
        <f t="shared" si="270"/>
        <v>99.35</v>
      </c>
      <c r="N295">
        <f t="shared" si="278"/>
        <v>89.99</v>
      </c>
      <c r="O295" s="51">
        <f t="shared" si="279"/>
        <v>90.578761952692503</v>
      </c>
      <c r="P295">
        <v>0</v>
      </c>
      <c r="S295">
        <v>89.99</v>
      </c>
      <c r="T295">
        <v>0.81980889999999995</v>
      </c>
      <c r="U295">
        <v>7.3665814000000003</v>
      </c>
      <c r="V295">
        <f t="shared" si="212"/>
        <v>89.99</v>
      </c>
      <c r="W295" s="52">
        <f t="shared" si="274"/>
        <v>0.91099999999999992</v>
      </c>
      <c r="X295">
        <f t="shared" si="275"/>
        <v>8.1859999999999999</v>
      </c>
    </row>
    <row r="296" spans="1:31">
      <c r="A296" t="s">
        <v>289</v>
      </c>
      <c r="B296" t="s">
        <v>232</v>
      </c>
      <c r="C296">
        <v>100.01</v>
      </c>
      <c r="D296" s="56"/>
      <c r="E296" s="55"/>
      <c r="F296" s="56"/>
      <c r="M296">
        <f t="shared" si="270"/>
        <v>100.01</v>
      </c>
      <c r="N296">
        <f t="shared" si="278"/>
        <v>86.64</v>
      </c>
      <c r="O296" s="51">
        <f t="shared" si="279"/>
        <v>86.631336866313362</v>
      </c>
      <c r="P296">
        <f t="shared" ref="P296:P297" si="288">(N296-M296)/N296</f>
        <v>-0.15431671283471843</v>
      </c>
      <c r="S296">
        <v>86.64</v>
      </c>
      <c r="T296">
        <v>0.79102320000000004</v>
      </c>
      <c r="U296">
        <v>7.0091760000000001</v>
      </c>
      <c r="V296">
        <f t="shared" si="212"/>
        <v>100.01</v>
      </c>
      <c r="W296" s="52">
        <f t="shared" si="274"/>
        <v>0.79094410558944106</v>
      </c>
      <c r="X296">
        <f t="shared" si="275"/>
        <v>7.0084751524847508</v>
      </c>
      <c r="AB296" s="46">
        <f>100*(X296-X297)/X298</f>
        <v>20.897723163916442</v>
      </c>
      <c r="AC296" s="46">
        <f>100*(((K296-K297)*0.027)/C298)</f>
        <v>0</v>
      </c>
      <c r="AD296" s="46">
        <f>(1000*(((K296-K297)*0.027)/55.85))/(C298/1000)</f>
        <v>0</v>
      </c>
      <c r="AE296" s="46">
        <f>1000000*(X296-X297)/55.85/100</f>
        <v>360.81780567528426</v>
      </c>
    </row>
    <row r="297" spans="1:31">
      <c r="A297" t="s">
        <v>289</v>
      </c>
      <c r="B297" t="s">
        <v>231</v>
      </c>
      <c r="C297">
        <v>99.38</v>
      </c>
      <c r="D297" s="56"/>
      <c r="E297" s="55"/>
      <c r="F297" s="56"/>
      <c r="M297">
        <f t="shared" si="270"/>
        <v>99.38</v>
      </c>
      <c r="N297">
        <f t="shared" si="278"/>
        <v>66.86</v>
      </c>
      <c r="O297" s="51">
        <f t="shared" si="279"/>
        <v>67.277118132421009</v>
      </c>
      <c r="P297">
        <f t="shared" si="288"/>
        <v>-0.48638947053544712</v>
      </c>
      <c r="S297">
        <v>66.86</v>
      </c>
      <c r="T297">
        <v>0.61644920000000003</v>
      </c>
      <c r="U297">
        <v>4.9623492000000002</v>
      </c>
      <c r="V297">
        <f t="shared" si="212"/>
        <v>99.38</v>
      </c>
      <c r="W297" s="52">
        <f t="shared" si="274"/>
        <v>0.62029502918092183</v>
      </c>
      <c r="X297">
        <f t="shared" si="275"/>
        <v>4.9933077077882881</v>
      </c>
    </row>
    <row r="298" spans="1:31">
      <c r="A298" t="s">
        <v>289</v>
      </c>
      <c r="B298" t="s">
        <v>230</v>
      </c>
      <c r="C298">
        <v>99.59</v>
      </c>
      <c r="D298" s="56"/>
      <c r="E298" s="55"/>
      <c r="F298" s="56"/>
      <c r="M298">
        <f t="shared" si="270"/>
        <v>99.59</v>
      </c>
      <c r="N298">
        <f t="shared" si="278"/>
        <v>84.34</v>
      </c>
      <c r="O298" s="51">
        <f t="shared" si="279"/>
        <v>84.687217592127723</v>
      </c>
      <c r="P298">
        <v>0</v>
      </c>
      <c r="S298">
        <v>84.34</v>
      </c>
      <c r="T298">
        <v>0.9294268</v>
      </c>
      <c r="U298">
        <v>8.1329062000000008</v>
      </c>
      <c r="V298">
        <f t="shared" si="212"/>
        <v>84.34</v>
      </c>
      <c r="W298" s="52">
        <f t="shared" si="274"/>
        <v>1.1019999999999999</v>
      </c>
      <c r="X298">
        <f t="shared" si="275"/>
        <v>9.6430000000000007</v>
      </c>
    </row>
    <row r="299" spans="1:31">
      <c r="A299" t="s">
        <v>290</v>
      </c>
      <c r="B299" t="s">
        <v>232</v>
      </c>
      <c r="C299">
        <v>99.18</v>
      </c>
      <c r="D299" s="56"/>
      <c r="E299" s="55"/>
      <c r="F299" s="56"/>
      <c r="M299">
        <f t="shared" si="270"/>
        <v>99.18</v>
      </c>
      <c r="N299">
        <f t="shared" si="278"/>
        <v>89.99</v>
      </c>
      <c r="O299" s="51">
        <f t="shared" si="279"/>
        <v>90.734018955434564</v>
      </c>
      <c r="P299">
        <f t="shared" ref="P299:P300" si="289">(N299-M299)/N299</f>
        <v>-0.10212245805089468</v>
      </c>
      <c r="S299">
        <v>89.99</v>
      </c>
      <c r="T299">
        <v>1.3840462</v>
      </c>
      <c r="U299">
        <v>11.2721474</v>
      </c>
      <c r="V299">
        <f t="shared" si="212"/>
        <v>99.18</v>
      </c>
      <c r="W299" s="52">
        <f t="shared" si="274"/>
        <v>1.3954892115345834</v>
      </c>
      <c r="X299">
        <f t="shared" si="275"/>
        <v>11.365343214357731</v>
      </c>
      <c r="AB299" s="46">
        <f>100*(X299-X300)/X301</f>
        <v>6.1443314353744025</v>
      </c>
      <c r="AC299" s="46">
        <f>100*(((K299-K300)*0.027)/C301)</f>
        <v>0</v>
      </c>
      <c r="AD299" s="46">
        <f>(1000*(((K299-K300)*0.027)/55.85))/(C301/1000)</f>
        <v>0</v>
      </c>
      <c r="AE299" s="46">
        <f>1000000*(X299-X300)/55.85/100</f>
        <v>159.41157117023297</v>
      </c>
    </row>
    <row r="300" spans="1:31">
      <c r="A300" t="s">
        <v>290</v>
      </c>
      <c r="B300" t="s">
        <v>231</v>
      </c>
      <c r="C300">
        <v>99.36</v>
      </c>
      <c r="D300" s="56"/>
      <c r="E300" s="55"/>
      <c r="F300" s="56"/>
      <c r="M300">
        <f t="shared" si="270"/>
        <v>99.36</v>
      </c>
      <c r="N300">
        <f t="shared" si="278"/>
        <v>72.569999999999993</v>
      </c>
      <c r="O300" s="51">
        <f t="shared" si="279"/>
        <v>73.037439613526558</v>
      </c>
      <c r="P300">
        <f t="shared" si="289"/>
        <v>-0.36916081025217046</v>
      </c>
      <c r="S300">
        <v>72.569999999999993</v>
      </c>
      <c r="T300">
        <v>1.3418193</v>
      </c>
      <c r="U300">
        <v>10.4079894</v>
      </c>
      <c r="V300">
        <f t="shared" ref="V300:V362" si="290">(S300-(S300*P300))</f>
        <v>99.36</v>
      </c>
      <c r="W300" s="52">
        <f t="shared" si="274"/>
        <v>1.3504622584541062</v>
      </c>
      <c r="X300">
        <f t="shared" si="275"/>
        <v>10.47502958937198</v>
      </c>
    </row>
    <row r="301" spans="1:31">
      <c r="A301" t="s">
        <v>290</v>
      </c>
      <c r="B301" t="s">
        <v>230</v>
      </c>
      <c r="C301">
        <v>99.59</v>
      </c>
      <c r="D301" s="56"/>
      <c r="E301" s="55"/>
      <c r="F301" s="56"/>
      <c r="M301">
        <f t="shared" si="270"/>
        <v>99.59</v>
      </c>
      <c r="N301">
        <f t="shared" si="278"/>
        <v>90.27</v>
      </c>
      <c r="O301" s="51">
        <f t="shared" si="279"/>
        <v>90.641630685811819</v>
      </c>
      <c r="P301">
        <v>0</v>
      </c>
      <c r="S301">
        <v>90.27</v>
      </c>
      <c r="T301">
        <v>1.6681896000000001</v>
      </c>
      <c r="U301">
        <v>13.080123</v>
      </c>
      <c r="V301">
        <f t="shared" si="290"/>
        <v>90.27</v>
      </c>
      <c r="W301" s="52">
        <f t="shared" si="274"/>
        <v>1.8480000000000001</v>
      </c>
      <c r="X301">
        <f t="shared" si="275"/>
        <v>14.490000000000002</v>
      </c>
    </row>
    <row r="302" spans="1:31">
      <c r="A302" t="s">
        <v>291</v>
      </c>
      <c r="B302" t="s">
        <v>232</v>
      </c>
      <c r="C302">
        <v>99.32</v>
      </c>
      <c r="D302" s="56"/>
      <c r="E302" s="55"/>
      <c r="F302" s="56"/>
      <c r="M302">
        <f t="shared" si="270"/>
        <v>99.32</v>
      </c>
      <c r="N302">
        <f t="shared" si="278"/>
        <v>96.5</v>
      </c>
      <c r="O302" s="51">
        <f t="shared" si="279"/>
        <v>97.160692710430936</v>
      </c>
      <c r="P302">
        <f t="shared" ref="P302:P303" si="291">(N302-M302)/N302</f>
        <v>-2.9222797927461068E-2</v>
      </c>
      <c r="S302">
        <v>96.5</v>
      </c>
      <c r="T302">
        <v>0.98912500000000003</v>
      </c>
      <c r="U302">
        <v>8.9812550000000009</v>
      </c>
      <c r="V302">
        <f t="shared" si="290"/>
        <v>99.32</v>
      </c>
      <c r="W302" s="52">
        <f t="shared" si="274"/>
        <v>0.99589710028191714</v>
      </c>
      <c r="X302">
        <f t="shared" si="275"/>
        <v>9.0427456705598086</v>
      </c>
      <c r="AB302" s="46">
        <f>100*(X302-X303)/X304</f>
        <v>30.230698692864266</v>
      </c>
      <c r="AC302" s="46">
        <f>100*(((K302-K303)*0.027)/C304)</f>
        <v>0</v>
      </c>
      <c r="AD302" s="46">
        <f>(1000*(((K302-K303)*0.027)/55.85))/(C304/1000)</f>
        <v>0</v>
      </c>
      <c r="AE302" s="46">
        <f>1000000*(X302-X303)/55.85/100</f>
        <v>576.90024470644096</v>
      </c>
    </row>
    <row r="303" spans="1:31">
      <c r="A303" t="s">
        <v>291</v>
      </c>
      <c r="B303" t="s">
        <v>231</v>
      </c>
      <c r="C303">
        <v>99.63</v>
      </c>
      <c r="D303" s="56"/>
      <c r="E303" s="55"/>
      <c r="F303" s="56"/>
      <c r="M303">
        <f t="shared" si="270"/>
        <v>99.63</v>
      </c>
      <c r="N303">
        <f t="shared" si="278"/>
        <v>68.05</v>
      </c>
      <c r="O303" s="51">
        <f t="shared" si="279"/>
        <v>68.302720064237676</v>
      </c>
      <c r="P303">
        <f t="shared" si="291"/>
        <v>-0.46407053637031592</v>
      </c>
      <c r="S303">
        <v>68.05</v>
      </c>
      <c r="T303">
        <v>0.66961199999999999</v>
      </c>
      <c r="U303">
        <v>5.7992210000000002</v>
      </c>
      <c r="V303">
        <f t="shared" si="290"/>
        <v>99.63</v>
      </c>
      <c r="W303" s="52">
        <f t="shared" si="274"/>
        <v>0.6720987654320989</v>
      </c>
      <c r="X303">
        <f t="shared" si="275"/>
        <v>5.8207578038743355</v>
      </c>
    </row>
    <row r="304" spans="1:31">
      <c r="A304" t="s">
        <v>291</v>
      </c>
      <c r="B304" t="s">
        <v>230</v>
      </c>
      <c r="C304">
        <v>99.44</v>
      </c>
      <c r="D304" s="56"/>
      <c r="E304" s="55"/>
      <c r="F304" s="56"/>
      <c r="M304">
        <f t="shared" si="270"/>
        <v>99.44</v>
      </c>
      <c r="N304">
        <f t="shared" si="278"/>
        <v>91.26</v>
      </c>
      <c r="O304" s="51">
        <f t="shared" si="279"/>
        <v>91.773934030571198</v>
      </c>
      <c r="P304">
        <v>0</v>
      </c>
      <c r="S304">
        <v>91.26</v>
      </c>
      <c r="T304">
        <v>1.090557</v>
      </c>
      <c r="U304">
        <v>9.7264908000000005</v>
      </c>
      <c r="V304">
        <f t="shared" si="290"/>
        <v>91.26</v>
      </c>
      <c r="W304" s="52">
        <f t="shared" si="274"/>
        <v>1.1949999999999998</v>
      </c>
      <c r="X304">
        <f t="shared" si="275"/>
        <v>10.657999999999999</v>
      </c>
    </row>
    <row r="305" spans="1:31">
      <c r="A305" t="s">
        <v>292</v>
      </c>
      <c r="B305" t="s">
        <v>232</v>
      </c>
      <c r="C305">
        <v>99.31</v>
      </c>
      <c r="D305" s="56"/>
      <c r="E305" s="55"/>
      <c r="F305" s="56"/>
      <c r="M305">
        <f t="shared" si="270"/>
        <v>99.31</v>
      </c>
      <c r="N305">
        <f t="shared" si="278"/>
        <v>90.21</v>
      </c>
      <c r="O305" s="51">
        <f t="shared" si="279"/>
        <v>90.836773738797703</v>
      </c>
      <c r="P305">
        <f t="shared" ref="P305:P306" si="292">(N305-M305)/N305</f>
        <v>-0.100875734397517</v>
      </c>
      <c r="S305">
        <v>90.21</v>
      </c>
      <c r="T305">
        <v>0.88496010000000003</v>
      </c>
      <c r="U305">
        <v>8.0187668999999993</v>
      </c>
      <c r="V305">
        <f t="shared" si="290"/>
        <v>99.31</v>
      </c>
      <c r="W305" s="52">
        <f t="shared" si="274"/>
        <v>0.8911087503776054</v>
      </c>
      <c r="X305">
        <f t="shared" si="275"/>
        <v>8.074480817641728</v>
      </c>
      <c r="AB305" s="46">
        <f>100*(X305-X306)/X307</f>
        <v>24.225208884030742</v>
      </c>
      <c r="AC305" s="46">
        <f>100*(((K305-K306)*0.027)/C307)</f>
        <v>0</v>
      </c>
      <c r="AD305" s="46">
        <f>(1000*(((K305-K306)*0.027)/55.85))/(C307/1000)</f>
        <v>0</v>
      </c>
      <c r="AE305" s="46">
        <f>1000000*(X305-X306)/55.85/100</f>
        <v>439.91417815906857</v>
      </c>
    </row>
    <row r="306" spans="1:31">
      <c r="A306" t="s">
        <v>292</v>
      </c>
      <c r="B306" t="s">
        <v>231</v>
      </c>
      <c r="C306">
        <v>99.53</v>
      </c>
      <c r="D306" s="56"/>
      <c r="E306" s="55"/>
      <c r="F306" s="56"/>
      <c r="M306">
        <f t="shared" si="270"/>
        <v>99.53</v>
      </c>
      <c r="N306">
        <f t="shared" si="278"/>
        <v>68.62</v>
      </c>
      <c r="O306" s="51">
        <f t="shared" si="279"/>
        <v>68.944036973776747</v>
      </c>
      <c r="P306">
        <f t="shared" si="292"/>
        <v>-0.45045176333430481</v>
      </c>
      <c r="S306">
        <v>68.62</v>
      </c>
      <c r="T306">
        <v>0.69100340000000005</v>
      </c>
      <c r="U306">
        <v>5.5911575999999998</v>
      </c>
      <c r="V306">
        <f t="shared" si="290"/>
        <v>99.53</v>
      </c>
      <c r="W306" s="52">
        <f t="shared" si="274"/>
        <v>0.69426645232593187</v>
      </c>
      <c r="X306">
        <f t="shared" si="275"/>
        <v>5.6175601326233302</v>
      </c>
    </row>
    <row r="307" spans="1:31">
      <c r="A307" t="s">
        <v>292</v>
      </c>
      <c r="B307" t="s">
        <v>230</v>
      </c>
      <c r="C307">
        <v>99.59</v>
      </c>
      <c r="D307" s="56"/>
      <c r="E307" s="55"/>
      <c r="F307" s="56"/>
      <c r="M307">
        <f t="shared" si="270"/>
        <v>99.59</v>
      </c>
      <c r="N307">
        <f t="shared" si="278"/>
        <v>92.6</v>
      </c>
      <c r="O307" s="51">
        <f t="shared" si="279"/>
        <v>92.981223014358875</v>
      </c>
      <c r="P307">
        <v>0</v>
      </c>
      <c r="S307">
        <v>92.6</v>
      </c>
      <c r="T307">
        <v>1.026008</v>
      </c>
      <c r="U307">
        <v>9.3914919999999995</v>
      </c>
      <c r="V307">
        <f t="shared" si="290"/>
        <v>92.6</v>
      </c>
      <c r="W307" s="52">
        <f t="shared" si="274"/>
        <v>1.1080000000000001</v>
      </c>
      <c r="X307">
        <f t="shared" si="275"/>
        <v>10.141999999999999</v>
      </c>
    </row>
    <row r="308" spans="1:31">
      <c r="A308" t="s">
        <v>293</v>
      </c>
      <c r="B308" t="s">
        <v>232</v>
      </c>
      <c r="C308">
        <v>99.95</v>
      </c>
      <c r="D308" s="56"/>
      <c r="E308" s="55"/>
      <c r="F308" s="56"/>
      <c r="M308">
        <f t="shared" si="270"/>
        <v>99.95</v>
      </c>
      <c r="N308">
        <f t="shared" si="278"/>
        <v>77.37</v>
      </c>
      <c r="O308" s="51">
        <f t="shared" si="279"/>
        <v>77.408704352176088</v>
      </c>
      <c r="P308">
        <f t="shared" ref="P308:P309" si="293">(N308-M308)/N308</f>
        <v>-0.29184438412821501</v>
      </c>
      <c r="S308">
        <v>77.37</v>
      </c>
      <c r="T308">
        <v>0.80774279999999998</v>
      </c>
      <c r="U308">
        <v>7.0600125</v>
      </c>
      <c r="V308">
        <f t="shared" si="290"/>
        <v>99.95</v>
      </c>
      <c r="W308" s="52">
        <f t="shared" si="274"/>
        <v>0.80814687343671843</v>
      </c>
      <c r="X308">
        <f t="shared" si="275"/>
        <v>7.0635442721360677</v>
      </c>
      <c r="AB308" s="46">
        <f>100*(X308-X309)/X310</f>
        <v>11.633753331266467</v>
      </c>
      <c r="AC308" s="46">
        <f>100*(((K308-K309)*0.027)/C310)</f>
        <v>0</v>
      </c>
      <c r="AD308" s="46">
        <f>(1000*(((K308-K309)*0.027)/55.85))/(C310/1000)</f>
        <v>0</v>
      </c>
      <c r="AE308" s="46">
        <f>1000000*(X308-X309)/55.85/100</f>
        <v>223.36389788929336</v>
      </c>
    </row>
    <row r="309" spans="1:31">
      <c r="A309" t="s">
        <v>293</v>
      </c>
      <c r="B309" t="s">
        <v>231</v>
      </c>
      <c r="C309">
        <v>99.82</v>
      </c>
      <c r="D309" s="56"/>
      <c r="E309" s="55"/>
      <c r="F309" s="56"/>
      <c r="M309">
        <f t="shared" si="270"/>
        <v>99.82</v>
      </c>
      <c r="N309">
        <f t="shared" si="278"/>
        <v>66.8</v>
      </c>
      <c r="O309" s="51">
        <f t="shared" si="279"/>
        <v>66.920456822280116</v>
      </c>
      <c r="P309">
        <f t="shared" si="293"/>
        <v>-0.49431137724550894</v>
      </c>
      <c r="S309">
        <v>66.8</v>
      </c>
      <c r="T309">
        <v>0.71142000000000005</v>
      </c>
      <c r="U309">
        <v>5.8055880000000002</v>
      </c>
      <c r="V309">
        <f t="shared" si="290"/>
        <v>99.82</v>
      </c>
      <c r="W309" s="52">
        <f t="shared" si="274"/>
        <v>0.71270286515728321</v>
      </c>
      <c r="X309">
        <f t="shared" si="275"/>
        <v>5.8160569024243642</v>
      </c>
    </row>
    <row r="310" spans="1:31">
      <c r="A310" t="s">
        <v>293</v>
      </c>
      <c r="B310" t="s">
        <v>230</v>
      </c>
      <c r="C310">
        <v>99.34</v>
      </c>
      <c r="D310" s="56"/>
      <c r="E310" s="55"/>
      <c r="F310" s="56"/>
      <c r="M310">
        <f t="shared" si="270"/>
        <v>99.34</v>
      </c>
      <c r="N310">
        <f t="shared" si="278"/>
        <v>91.25</v>
      </c>
      <c r="O310" s="51">
        <f t="shared" si="279"/>
        <v>91.856251258304809</v>
      </c>
      <c r="P310">
        <v>0</v>
      </c>
      <c r="S310">
        <v>91.25</v>
      </c>
      <c r="T310">
        <v>1.0904374999999999</v>
      </c>
      <c r="U310">
        <v>9.7847375000000003</v>
      </c>
      <c r="V310">
        <f t="shared" si="290"/>
        <v>91.25</v>
      </c>
      <c r="W310" s="52">
        <f t="shared" si="274"/>
        <v>1.1949999999999998</v>
      </c>
      <c r="X310">
        <f t="shared" si="275"/>
        <v>10.723000000000001</v>
      </c>
    </row>
    <row r="311" spans="1:31">
      <c r="A311" t="s">
        <v>294</v>
      </c>
      <c r="B311" t="s">
        <v>232</v>
      </c>
      <c r="C311">
        <v>100.01</v>
      </c>
      <c r="D311" s="56"/>
      <c r="E311" s="55"/>
      <c r="F311" s="56"/>
      <c r="M311">
        <f t="shared" si="270"/>
        <v>100.01</v>
      </c>
      <c r="N311">
        <f t="shared" si="278"/>
        <v>90.99</v>
      </c>
      <c r="O311" s="51">
        <f t="shared" si="279"/>
        <v>90.98090190980902</v>
      </c>
      <c r="P311">
        <f t="shared" ref="P311:P312" si="294">(N311-M311)/N311</f>
        <v>-9.9131772722277287E-2</v>
      </c>
      <c r="S311">
        <v>90.99</v>
      </c>
      <c r="T311">
        <v>0.84165749999999995</v>
      </c>
      <c r="U311">
        <v>7.3201454999999997</v>
      </c>
      <c r="V311">
        <f t="shared" si="290"/>
        <v>100.01</v>
      </c>
      <c r="W311" s="52">
        <f t="shared" si="274"/>
        <v>0.84157334266573325</v>
      </c>
      <c r="X311">
        <f t="shared" si="275"/>
        <v>7.3194135586441353</v>
      </c>
      <c r="AB311" s="46">
        <f>100*(X311-X312)/X313</f>
        <v>24.003860136225526</v>
      </c>
      <c r="AC311" s="46">
        <f>100*(((K311-K312)*0.027)/C313)</f>
        <v>0</v>
      </c>
      <c r="AD311" s="46">
        <f>(1000*(((K311-K312)*0.027)/55.85))/(C313/1000)</f>
        <v>0</v>
      </c>
      <c r="AE311" s="46">
        <f>1000000*(X311-X312)/55.85/100</f>
        <v>397.55721801268783</v>
      </c>
    </row>
    <row r="312" spans="1:31">
      <c r="A312" t="s">
        <v>294</v>
      </c>
      <c r="B312" t="s">
        <v>231</v>
      </c>
      <c r="C312">
        <v>99.83</v>
      </c>
      <c r="D312" s="56"/>
      <c r="E312" s="55"/>
      <c r="F312" s="56"/>
      <c r="M312">
        <f t="shared" si="270"/>
        <v>99.83</v>
      </c>
      <c r="N312">
        <f t="shared" si="278"/>
        <v>68.41</v>
      </c>
      <c r="O312" s="51">
        <f t="shared" si="279"/>
        <v>68.526495041570669</v>
      </c>
      <c r="P312">
        <f t="shared" si="294"/>
        <v>-0.45928957754714228</v>
      </c>
      <c r="S312">
        <v>68.41</v>
      </c>
      <c r="T312">
        <v>0.59037830000000002</v>
      </c>
      <c r="U312">
        <v>5.0903881000000002</v>
      </c>
      <c r="V312">
        <f t="shared" si="290"/>
        <v>99.83</v>
      </c>
      <c r="W312" s="52">
        <f t="shared" si="274"/>
        <v>0.59138365220875488</v>
      </c>
      <c r="X312">
        <f t="shared" si="275"/>
        <v>5.099056496043274</v>
      </c>
    </row>
    <row r="313" spans="1:31">
      <c r="A313" t="s">
        <v>294</v>
      </c>
      <c r="B313" t="s">
        <v>230</v>
      </c>
      <c r="C313">
        <v>99.52</v>
      </c>
      <c r="D313" s="56"/>
      <c r="E313" s="55"/>
      <c r="F313" s="56"/>
      <c r="M313">
        <f t="shared" si="270"/>
        <v>99.52</v>
      </c>
      <c r="N313">
        <f t="shared" si="278"/>
        <v>92.64</v>
      </c>
      <c r="O313" s="51">
        <f t="shared" si="279"/>
        <v>93.086816720257232</v>
      </c>
      <c r="P313">
        <v>0</v>
      </c>
      <c r="S313">
        <v>92.64</v>
      </c>
      <c r="T313">
        <v>0.92454720000000001</v>
      </c>
      <c r="U313">
        <v>8.5692000000000004</v>
      </c>
      <c r="V313">
        <f t="shared" si="290"/>
        <v>92.64</v>
      </c>
      <c r="W313" s="52">
        <f t="shared" si="274"/>
        <v>0.99799999999999989</v>
      </c>
      <c r="X313">
        <f t="shared" si="275"/>
        <v>9.25</v>
      </c>
    </row>
    <row r="314" spans="1:31">
      <c r="A314" t="s">
        <v>295</v>
      </c>
      <c r="B314" t="s">
        <v>232</v>
      </c>
      <c r="C314" s="59">
        <v>99.67</v>
      </c>
      <c r="D314" s="56"/>
      <c r="E314" s="55"/>
      <c r="F314" s="56"/>
      <c r="M314">
        <f t="shared" si="270"/>
        <v>99.67</v>
      </c>
      <c r="N314">
        <f t="shared" si="278"/>
        <v>90.28</v>
      </c>
      <c r="O314" s="51">
        <f t="shared" si="279"/>
        <v>90.578910404334309</v>
      </c>
      <c r="P314">
        <f t="shared" ref="P314:P315" si="295">(N314-M314)/N314</f>
        <v>-0.1040097474523704</v>
      </c>
      <c r="S314">
        <v>90.28</v>
      </c>
      <c r="T314">
        <v>0.65543280000000004</v>
      </c>
      <c r="U314">
        <v>6.8215567999999998</v>
      </c>
      <c r="V314">
        <f t="shared" si="290"/>
        <v>99.67</v>
      </c>
      <c r="W314" s="52">
        <f t="shared" si="274"/>
        <v>0.65760288953546708</v>
      </c>
      <c r="X314">
        <f t="shared" si="275"/>
        <v>6.8441424701514997</v>
      </c>
      <c r="AB314" s="46">
        <f>100*(X314-X315)/X316</f>
        <v>18.174109872599406</v>
      </c>
      <c r="AC314" s="46">
        <f>100*(((K314-K315)*0.027)/C316)</f>
        <v>0</v>
      </c>
      <c r="AD314" s="46">
        <f>(1000*(((K314-K315)*0.027)/55.85))/(C316/1000)</f>
        <v>0</v>
      </c>
      <c r="AE314" s="46">
        <f>1000000*(X314-X315)/55.85/100</f>
        <v>319.45431802920024</v>
      </c>
    </row>
    <row r="315" spans="1:31">
      <c r="A315" t="s">
        <v>295</v>
      </c>
      <c r="B315" t="s">
        <v>231</v>
      </c>
      <c r="C315" s="59">
        <v>100.04</v>
      </c>
      <c r="D315" s="56"/>
      <c r="E315" s="55"/>
      <c r="F315" s="56"/>
      <c r="M315">
        <f t="shared" si="270"/>
        <v>100.04</v>
      </c>
      <c r="N315">
        <f t="shared" si="278"/>
        <v>75.790000000000006</v>
      </c>
      <c r="O315" s="51">
        <f t="shared" si="279"/>
        <v>75.759696121551386</v>
      </c>
      <c r="P315">
        <f t="shared" si="295"/>
        <v>-0.31996305581211237</v>
      </c>
      <c r="S315">
        <v>75.790000000000006</v>
      </c>
      <c r="T315">
        <v>0.55705649999999995</v>
      </c>
      <c r="U315">
        <v>5.0620140999999998</v>
      </c>
      <c r="V315">
        <f t="shared" si="290"/>
        <v>100.04</v>
      </c>
      <c r="W315" s="52">
        <f t="shared" si="274"/>
        <v>0.55683376649340255</v>
      </c>
      <c r="X315">
        <f t="shared" si="275"/>
        <v>5.0599901039584161</v>
      </c>
    </row>
    <row r="316" spans="1:31">
      <c r="A316" t="s">
        <v>295</v>
      </c>
      <c r="B316" t="s">
        <v>230</v>
      </c>
      <c r="C316" s="59">
        <v>99.73</v>
      </c>
      <c r="D316" s="56"/>
      <c r="E316" s="55"/>
      <c r="F316" s="56"/>
      <c r="M316">
        <f t="shared" si="270"/>
        <v>99.73</v>
      </c>
      <c r="N316">
        <f t="shared" si="278"/>
        <v>90.17</v>
      </c>
      <c r="O316" s="51">
        <f t="shared" si="279"/>
        <v>90.414118118921081</v>
      </c>
      <c r="P316">
        <v>0</v>
      </c>
      <c r="S316">
        <v>90.17</v>
      </c>
      <c r="T316">
        <v>0.95039180000000001</v>
      </c>
      <c r="U316">
        <v>8.8519889000000003</v>
      </c>
      <c r="V316">
        <f t="shared" si="290"/>
        <v>90.17</v>
      </c>
      <c r="W316" s="52">
        <f t="shared" si="274"/>
        <v>1.054</v>
      </c>
      <c r="X316">
        <f t="shared" si="275"/>
        <v>9.8170000000000002</v>
      </c>
    </row>
    <row r="317" spans="1:31">
      <c r="A317" t="s">
        <v>296</v>
      </c>
      <c r="B317" t="s">
        <v>232</v>
      </c>
      <c r="C317" s="59">
        <v>99.59</v>
      </c>
      <c r="D317" s="56"/>
      <c r="E317" s="55"/>
      <c r="F317" s="56"/>
      <c r="M317">
        <f t="shared" si="270"/>
        <v>99.59</v>
      </c>
      <c r="N317">
        <f t="shared" si="278"/>
        <v>85.65</v>
      </c>
      <c r="O317" s="51">
        <f t="shared" si="279"/>
        <v>86.002610703885935</v>
      </c>
      <c r="P317">
        <f t="shared" ref="P317:P318" si="296">(N317-M317)/N317</f>
        <v>-0.16275539988324572</v>
      </c>
      <c r="S317">
        <v>85.65</v>
      </c>
      <c r="T317">
        <v>0.96270599999999995</v>
      </c>
      <c r="U317">
        <v>8.2052700000000005</v>
      </c>
      <c r="V317">
        <f t="shared" si="290"/>
        <v>99.59</v>
      </c>
      <c r="W317" s="52">
        <f t="shared" si="274"/>
        <v>0.96666934431167784</v>
      </c>
      <c r="X317">
        <f t="shared" si="275"/>
        <v>8.2390501054322733</v>
      </c>
      <c r="AB317" s="46">
        <f>100*(X317-X318)/X319</f>
        <v>23.830520673704601</v>
      </c>
      <c r="AC317" s="46">
        <f>100*(((K317-K318)*0.027)/C319)</f>
        <v>0</v>
      </c>
      <c r="AD317" s="46">
        <f>(1000*(((K317-K318)*0.027)/55.85))/(C319/1000)</f>
        <v>0</v>
      </c>
      <c r="AE317" s="46">
        <f>1000000*(X317-X318)/55.85/100</f>
        <v>529.60505389797936</v>
      </c>
    </row>
    <row r="318" spans="1:31">
      <c r="A318" t="s">
        <v>296</v>
      </c>
      <c r="B318" t="s">
        <v>231</v>
      </c>
      <c r="C318" s="59">
        <v>100.01</v>
      </c>
      <c r="D318" s="56"/>
      <c r="E318" s="55"/>
      <c r="F318" s="56"/>
      <c r="M318">
        <f t="shared" si="270"/>
        <v>100.01</v>
      </c>
      <c r="N318">
        <f t="shared" si="278"/>
        <v>60.99</v>
      </c>
      <c r="O318" s="51">
        <f t="shared" si="279"/>
        <v>60.983901609839016</v>
      </c>
      <c r="P318">
        <f t="shared" si="296"/>
        <v>-0.63977701262502051</v>
      </c>
      <c r="S318">
        <v>60.99</v>
      </c>
      <c r="T318">
        <v>0.65320290000000003</v>
      </c>
      <c r="U318">
        <v>5.2817340000000002</v>
      </c>
      <c r="V318">
        <f t="shared" si="290"/>
        <v>100.01</v>
      </c>
      <c r="W318" s="52">
        <f t="shared" si="274"/>
        <v>0.65313758624137586</v>
      </c>
      <c r="X318">
        <f t="shared" si="275"/>
        <v>5.2812058794120587</v>
      </c>
    </row>
    <row r="319" spans="1:31">
      <c r="A319" t="s">
        <v>296</v>
      </c>
      <c r="B319" t="s">
        <v>230</v>
      </c>
      <c r="C319" s="59">
        <v>99.49</v>
      </c>
      <c r="D319" s="56"/>
      <c r="E319" s="55"/>
      <c r="F319" s="56"/>
      <c r="M319">
        <f t="shared" si="270"/>
        <v>99.49</v>
      </c>
      <c r="N319">
        <f t="shared" si="278"/>
        <v>88.35</v>
      </c>
      <c r="O319" s="51">
        <f t="shared" si="279"/>
        <v>88.802894763292798</v>
      </c>
      <c r="P319">
        <v>0</v>
      </c>
      <c r="S319">
        <v>88.35</v>
      </c>
      <c r="T319">
        <v>1.1255790000000001</v>
      </c>
      <c r="U319">
        <v>10.966002</v>
      </c>
      <c r="V319">
        <f t="shared" si="290"/>
        <v>88.35</v>
      </c>
      <c r="W319" s="52">
        <f t="shared" si="274"/>
        <v>1.2740000000000002</v>
      </c>
      <c r="X319">
        <f t="shared" si="275"/>
        <v>12.411999999999999</v>
      </c>
    </row>
    <row r="320" spans="1:31">
      <c r="A320" t="s">
        <v>297</v>
      </c>
      <c r="B320" t="s">
        <v>232</v>
      </c>
      <c r="C320">
        <v>99.82</v>
      </c>
      <c r="D320" s="56"/>
      <c r="E320" s="55"/>
      <c r="F320" s="56"/>
      <c r="M320">
        <f t="shared" si="270"/>
        <v>99.82</v>
      </c>
      <c r="N320">
        <f t="shared" si="278"/>
        <v>84.33</v>
      </c>
      <c r="O320" s="51">
        <f t="shared" si="279"/>
        <v>84.482067721899426</v>
      </c>
      <c r="P320">
        <f t="shared" ref="P320:P321" si="297">(N320-M320)/N320</f>
        <v>-0.18368314953160197</v>
      </c>
      <c r="S320">
        <v>84.33</v>
      </c>
      <c r="T320">
        <v>1.7253917999999999</v>
      </c>
      <c r="U320">
        <v>12.668052599999999</v>
      </c>
      <c r="V320">
        <f t="shared" si="290"/>
        <v>99.82</v>
      </c>
      <c r="W320" s="52">
        <f t="shared" si="274"/>
        <v>1.7285031055900621</v>
      </c>
      <c r="X320">
        <f t="shared" si="275"/>
        <v>12.690896213183731</v>
      </c>
      <c r="AB320" s="46">
        <f>100*(X320-X321)/X322</f>
        <v>6.7484279014423016</v>
      </c>
      <c r="AC320" s="46">
        <f>100*(((K320-K321)*0.027)/C322)</f>
        <v>0</v>
      </c>
      <c r="AD320" s="46">
        <f>(1000*(((K320-K321)*0.027)/55.85))/(C322/1000)</f>
        <v>0</v>
      </c>
      <c r="AE320" s="46">
        <f>1000000*(X320-X321)/55.85/100</f>
        <v>206.50068547117087</v>
      </c>
    </row>
    <row r="321" spans="1:31">
      <c r="A321" t="s">
        <v>297</v>
      </c>
      <c r="B321" t="s">
        <v>231</v>
      </c>
      <c r="C321">
        <v>99.85</v>
      </c>
      <c r="D321" s="56"/>
      <c r="E321" s="55"/>
      <c r="F321" s="56"/>
      <c r="M321">
        <f t="shared" si="270"/>
        <v>99.85</v>
      </c>
      <c r="N321">
        <f t="shared" si="278"/>
        <v>69.63</v>
      </c>
      <c r="O321" s="51">
        <f t="shared" si="279"/>
        <v>69.73460190285428</v>
      </c>
      <c r="P321">
        <f t="shared" si="297"/>
        <v>-0.43400832974292691</v>
      </c>
      <c r="S321">
        <v>69.63</v>
      </c>
      <c r="T321">
        <v>1.6063641</v>
      </c>
      <c r="U321">
        <v>11.5202835</v>
      </c>
      <c r="V321">
        <f t="shared" si="290"/>
        <v>99.85</v>
      </c>
      <c r="W321" s="52">
        <f t="shared" si="274"/>
        <v>1.6087772658988482</v>
      </c>
      <c r="X321">
        <f t="shared" si="275"/>
        <v>11.537589884827241</v>
      </c>
    </row>
    <row r="322" spans="1:31">
      <c r="A322" t="s">
        <v>297</v>
      </c>
      <c r="B322" t="s">
        <v>230</v>
      </c>
      <c r="C322">
        <v>99.72</v>
      </c>
      <c r="D322" s="56"/>
      <c r="E322" s="55"/>
      <c r="F322" s="56"/>
      <c r="M322">
        <f t="shared" si="270"/>
        <v>99.72</v>
      </c>
      <c r="N322">
        <f t="shared" si="278"/>
        <v>95.77</v>
      </c>
      <c r="O322" s="51">
        <f t="shared" si="279"/>
        <v>96.038908945046131</v>
      </c>
      <c r="P322">
        <v>0</v>
      </c>
      <c r="S322">
        <v>95.77</v>
      </c>
      <c r="T322">
        <v>2.2007946</v>
      </c>
      <c r="U322">
        <v>16.367093000000001</v>
      </c>
      <c r="V322">
        <f t="shared" si="290"/>
        <v>95.77</v>
      </c>
      <c r="W322" s="52">
        <f t="shared" si="274"/>
        <v>2.298</v>
      </c>
      <c r="X322">
        <f t="shared" si="275"/>
        <v>17.09</v>
      </c>
    </row>
    <row r="323" spans="1:31">
      <c r="A323" t="s">
        <v>298</v>
      </c>
      <c r="B323" t="s">
        <v>232</v>
      </c>
      <c r="C323">
        <v>99.5</v>
      </c>
      <c r="D323" s="56"/>
      <c r="E323" s="55"/>
      <c r="F323" s="56"/>
      <c r="M323">
        <f t="shared" si="270"/>
        <v>99.5</v>
      </c>
      <c r="N323">
        <f t="shared" si="278"/>
        <v>89.59</v>
      </c>
      <c r="O323" s="51">
        <f t="shared" si="279"/>
        <v>90.040201005025125</v>
      </c>
      <c r="P323">
        <f t="shared" ref="P323:P324" si="298">(N323-M323)/N323</f>
        <v>-0.11061502399821405</v>
      </c>
      <c r="S323">
        <v>89.59</v>
      </c>
      <c r="T323">
        <v>1.5230300000000001</v>
      </c>
      <c r="U323">
        <v>11.256087600000001</v>
      </c>
      <c r="V323">
        <f t="shared" si="290"/>
        <v>99.5</v>
      </c>
      <c r="W323" s="52">
        <f t="shared" si="274"/>
        <v>1.5306834170854271</v>
      </c>
      <c r="X323">
        <f t="shared" si="275"/>
        <v>11.312650854271357</v>
      </c>
      <c r="AB323" s="46">
        <f>100*(X323-X324)/X325</f>
        <v>8.3932823843701385</v>
      </c>
      <c r="AC323" s="46">
        <f>100*(((K323-K324)*0.027)/C325)</f>
        <v>0</v>
      </c>
      <c r="AD323" s="46">
        <f>(1000*(((K323-K324)*0.027)/55.85))/(C325/1000)</f>
        <v>0</v>
      </c>
      <c r="AE323" s="46">
        <f>1000000*(X323-X324)/55.85/100</f>
        <v>228.1890773935115</v>
      </c>
    </row>
    <row r="324" spans="1:31">
      <c r="A324" t="s">
        <v>298</v>
      </c>
      <c r="B324" t="s">
        <v>231</v>
      </c>
      <c r="C324">
        <v>100.02</v>
      </c>
      <c r="D324" s="56"/>
      <c r="E324" s="55"/>
      <c r="F324" s="56"/>
      <c r="M324">
        <f t="shared" si="270"/>
        <v>100.02</v>
      </c>
      <c r="N324">
        <f t="shared" si="278"/>
        <v>74.510000000000005</v>
      </c>
      <c r="O324" s="51">
        <f t="shared" si="279"/>
        <v>74.49510097980405</v>
      </c>
      <c r="P324">
        <f t="shared" si="298"/>
        <v>-0.34237015165749551</v>
      </c>
      <c r="S324">
        <v>74.510000000000005</v>
      </c>
      <c r="T324">
        <v>1.2771014000000001</v>
      </c>
      <c r="U324">
        <v>10.0402225</v>
      </c>
      <c r="V324">
        <f t="shared" si="290"/>
        <v>100.02</v>
      </c>
      <c r="W324" s="52">
        <f t="shared" si="274"/>
        <v>1.2768460307938414</v>
      </c>
      <c r="X324">
        <f t="shared" si="275"/>
        <v>10.038214857028596</v>
      </c>
    </row>
    <row r="325" spans="1:31">
      <c r="A325" t="s">
        <v>299</v>
      </c>
      <c r="B325" t="s">
        <v>230</v>
      </c>
      <c r="C325">
        <v>99.69</v>
      </c>
      <c r="D325" s="56"/>
      <c r="E325" s="55"/>
      <c r="F325" s="56"/>
      <c r="M325">
        <f t="shared" si="270"/>
        <v>99.69</v>
      </c>
      <c r="N325">
        <f t="shared" si="278"/>
        <v>96.15</v>
      </c>
      <c r="O325" s="51">
        <f t="shared" si="279"/>
        <v>96.448991874811924</v>
      </c>
      <c r="P325">
        <v>0</v>
      </c>
      <c r="S325">
        <v>96.15</v>
      </c>
      <c r="T325">
        <v>1.8431955</v>
      </c>
      <c r="U325">
        <v>14.599416</v>
      </c>
      <c r="V325">
        <f t="shared" si="290"/>
        <v>96.15</v>
      </c>
      <c r="W325" s="52">
        <f t="shared" si="274"/>
        <v>1.9169999999999998</v>
      </c>
      <c r="X325">
        <f t="shared" si="275"/>
        <v>15.183999999999997</v>
      </c>
    </row>
    <row r="326" spans="1:31">
      <c r="A326" s="59" t="s">
        <v>300</v>
      </c>
      <c r="B326" t="s">
        <v>232</v>
      </c>
      <c r="C326" s="56">
        <v>100</v>
      </c>
      <c r="D326" s="56"/>
      <c r="E326" s="55"/>
      <c r="F326" s="56"/>
      <c r="M326">
        <f t="shared" si="270"/>
        <v>100</v>
      </c>
      <c r="N326">
        <f t="shared" si="278"/>
        <v>78.94</v>
      </c>
      <c r="O326" s="51">
        <f t="shared" si="279"/>
        <v>78.94</v>
      </c>
      <c r="P326">
        <f t="shared" ref="P326:P327" si="299">(N326-M326)/N326</f>
        <v>-0.26678489992399296</v>
      </c>
      <c r="S326">
        <v>78.94</v>
      </c>
      <c r="T326">
        <v>2.2340019999999998</v>
      </c>
      <c r="U326">
        <v>16.321634400000001</v>
      </c>
      <c r="V326">
        <f t="shared" si="290"/>
        <v>100</v>
      </c>
      <c r="W326" s="52">
        <f t="shared" si="274"/>
        <v>2.2340019999999998</v>
      </c>
      <c r="X326">
        <f t="shared" si="275"/>
        <v>16.321634400000001</v>
      </c>
      <c r="AB326" s="46">
        <f>100*(X326-X327)/X328</f>
        <v>21.339097022094144</v>
      </c>
      <c r="AC326" s="46">
        <f>100*(((K326-K327)*0.027)/C328)</f>
        <v>0</v>
      </c>
      <c r="AD326" s="46">
        <f>(1000*(((K326-K327)*0.027)/55.85))/(C328/1000)</f>
        <v>0</v>
      </c>
      <c r="AE326" s="46">
        <f>1000000*(X326-X327)/55.85/100</f>
        <v>914.81110116383172</v>
      </c>
    </row>
    <row r="327" spans="1:31">
      <c r="A327" s="59" t="s">
        <v>300</v>
      </c>
      <c r="B327" t="s">
        <v>231</v>
      </c>
      <c r="C327" s="56">
        <v>100</v>
      </c>
      <c r="D327" s="56"/>
      <c r="E327" s="55"/>
      <c r="F327" s="56"/>
      <c r="M327">
        <f t="shared" si="270"/>
        <v>100</v>
      </c>
      <c r="N327">
        <f t="shared" si="278"/>
        <v>42.19</v>
      </c>
      <c r="O327" s="51">
        <f t="shared" si="279"/>
        <v>42.19</v>
      </c>
      <c r="P327">
        <f t="shared" si="299"/>
        <v>-1.3702299123014934</v>
      </c>
      <c r="S327">
        <v>42.19</v>
      </c>
      <c r="T327">
        <v>1.6534260999999999</v>
      </c>
      <c r="U327">
        <v>11.2124144</v>
      </c>
      <c r="V327">
        <f t="shared" si="290"/>
        <v>100</v>
      </c>
      <c r="W327" s="52">
        <f t="shared" si="274"/>
        <v>1.6534260999999999</v>
      </c>
      <c r="X327">
        <f t="shared" si="275"/>
        <v>11.2124144</v>
      </c>
    </row>
    <row r="328" spans="1:31">
      <c r="A328" s="59" t="s">
        <v>300</v>
      </c>
      <c r="B328" t="s">
        <v>230</v>
      </c>
      <c r="C328" s="56">
        <v>100</v>
      </c>
      <c r="D328" s="56"/>
      <c r="E328" s="55"/>
      <c r="F328" s="56"/>
      <c r="M328">
        <f t="shared" si="270"/>
        <v>100</v>
      </c>
      <c r="N328">
        <f t="shared" si="278"/>
        <v>86.87</v>
      </c>
      <c r="O328" s="51">
        <f t="shared" si="279"/>
        <v>86.87</v>
      </c>
      <c r="P328">
        <v>0</v>
      </c>
      <c r="S328">
        <v>86.87</v>
      </c>
      <c r="T328">
        <v>2.8788718000000002</v>
      </c>
      <c r="U328">
        <v>20.799284100000001</v>
      </c>
      <c r="V328">
        <f t="shared" si="290"/>
        <v>86.87</v>
      </c>
      <c r="W328" s="52">
        <f t="shared" si="274"/>
        <v>3.3140000000000001</v>
      </c>
      <c r="X328">
        <f t="shared" si="275"/>
        <v>23.942999999999998</v>
      </c>
    </row>
    <row r="329" spans="1:31">
      <c r="A329" t="s">
        <v>301</v>
      </c>
      <c r="B329" t="s">
        <v>232</v>
      </c>
      <c r="C329">
        <v>100.17</v>
      </c>
      <c r="D329" s="56"/>
      <c r="E329" s="55"/>
      <c r="F329" s="56"/>
      <c r="M329">
        <f t="shared" si="270"/>
        <v>100.17</v>
      </c>
      <c r="N329">
        <f t="shared" si="278"/>
        <v>86.7</v>
      </c>
      <c r="O329" s="51">
        <f t="shared" si="279"/>
        <v>86.552860137765791</v>
      </c>
      <c r="P329">
        <f t="shared" ref="P329:P330" si="300">(N329-M329)/N329</f>
        <v>-0.15536332179930795</v>
      </c>
      <c r="S329">
        <v>86.7</v>
      </c>
      <c r="T329">
        <v>0.79677299999999995</v>
      </c>
      <c r="U329">
        <v>7.9139759999999999</v>
      </c>
      <c r="V329">
        <f t="shared" si="290"/>
        <v>100.17</v>
      </c>
      <c r="W329" s="52">
        <f t="shared" si="274"/>
        <v>0.79542078466606769</v>
      </c>
      <c r="X329">
        <f t="shared" si="275"/>
        <v>7.9005450733752625</v>
      </c>
      <c r="AB329" s="46">
        <f>100*(X329-X330)/X331</f>
        <v>22.365856560596605</v>
      </c>
      <c r="AC329" s="46">
        <f>100*(((K329-K330)*0.027)/C331)</f>
        <v>0</v>
      </c>
      <c r="AD329" s="46">
        <f>(1000*(((K329-K330)*0.027)/55.85))/(C331/1000)</f>
        <v>0</v>
      </c>
      <c r="AE329" s="46">
        <f>1000000*(X329-X330)/55.85/100</f>
        <v>429.65671448279483</v>
      </c>
    </row>
    <row r="330" spans="1:31">
      <c r="A330" t="s">
        <v>301</v>
      </c>
      <c r="B330" t="s">
        <v>231</v>
      </c>
      <c r="C330">
        <v>99.57</v>
      </c>
      <c r="D330" s="56"/>
      <c r="E330" s="55"/>
      <c r="F330" s="56"/>
      <c r="M330">
        <f t="shared" si="270"/>
        <v>99.57</v>
      </c>
      <c r="N330">
        <f t="shared" si="278"/>
        <v>53.26</v>
      </c>
      <c r="O330" s="51">
        <f t="shared" si="279"/>
        <v>53.490007030229989</v>
      </c>
      <c r="P330">
        <f t="shared" si="300"/>
        <v>-0.86950807360120164</v>
      </c>
      <c r="S330">
        <v>53.26</v>
      </c>
      <c r="T330">
        <v>0.64551119999999995</v>
      </c>
      <c r="U330">
        <v>5.4772584000000002</v>
      </c>
      <c r="V330">
        <f t="shared" si="290"/>
        <v>99.57</v>
      </c>
      <c r="W330" s="52">
        <f t="shared" si="274"/>
        <v>0.64829888520638745</v>
      </c>
      <c r="X330">
        <f t="shared" si="275"/>
        <v>5.500912322988853</v>
      </c>
    </row>
    <row r="331" spans="1:31">
      <c r="A331" t="s">
        <v>301</v>
      </c>
      <c r="B331" t="s">
        <v>230</v>
      </c>
      <c r="C331">
        <v>99.74</v>
      </c>
      <c r="D331" s="56"/>
      <c r="E331" s="55"/>
      <c r="F331" s="56"/>
      <c r="M331">
        <f t="shared" si="270"/>
        <v>99.74</v>
      </c>
      <c r="N331">
        <f t="shared" si="278"/>
        <v>92.17</v>
      </c>
      <c r="O331" s="51">
        <f t="shared" si="279"/>
        <v>92.410266693402846</v>
      </c>
      <c r="P331">
        <v>0</v>
      </c>
      <c r="S331">
        <v>92.17</v>
      </c>
      <c r="T331">
        <v>0.96225479999999997</v>
      </c>
      <c r="U331">
        <v>9.8889192999999995</v>
      </c>
      <c r="V331">
        <f t="shared" si="290"/>
        <v>92.17</v>
      </c>
      <c r="W331" s="52">
        <f t="shared" si="274"/>
        <v>1.0439999999999998</v>
      </c>
      <c r="X331">
        <f t="shared" si="275"/>
        <v>10.728999999999999</v>
      </c>
    </row>
    <row r="332" spans="1:31">
      <c r="A332" s="59" t="s">
        <v>302</v>
      </c>
      <c r="B332" t="s">
        <v>230</v>
      </c>
      <c r="C332" s="56">
        <v>100</v>
      </c>
      <c r="D332" s="56"/>
      <c r="E332" s="55"/>
      <c r="F332" s="56"/>
      <c r="S332">
        <v>91.97</v>
      </c>
      <c r="T332">
        <v>0.96384559999999997</v>
      </c>
      <c r="U332">
        <v>9.8702203999999991</v>
      </c>
      <c r="V332">
        <f t="shared" si="290"/>
        <v>91.97</v>
      </c>
      <c r="W332" s="52">
        <f t="shared" si="274"/>
        <v>1.048</v>
      </c>
      <c r="X332">
        <f t="shared" si="275"/>
        <v>10.731999999999999</v>
      </c>
    </row>
    <row r="333" spans="1:31">
      <c r="A333" t="s">
        <v>303</v>
      </c>
      <c r="B333" t="s">
        <v>232</v>
      </c>
      <c r="C333">
        <v>99.82</v>
      </c>
      <c r="D333" s="56"/>
      <c r="E333" s="55"/>
      <c r="F333" s="56"/>
      <c r="M333">
        <f t="shared" ref="M333:M362" si="301">C333</f>
        <v>99.82</v>
      </c>
      <c r="N333">
        <f t="shared" ref="N333:N362" si="302">S333</f>
        <v>87.65</v>
      </c>
      <c r="O333" s="51">
        <f t="shared" ref="O333:O362" si="303">100*N333/C333</f>
        <v>87.808054498096581</v>
      </c>
      <c r="P333">
        <f t="shared" ref="P333:P334" si="304">(N333-M333)/N333</f>
        <v>-0.13884768967484298</v>
      </c>
      <c r="S333">
        <v>87.65</v>
      </c>
      <c r="T333">
        <v>0.99044500000000002</v>
      </c>
      <c r="U333">
        <v>8.5073089999999993</v>
      </c>
      <c r="V333">
        <f t="shared" si="290"/>
        <v>99.82</v>
      </c>
      <c r="W333" s="52">
        <f t="shared" ref="W333:W362" si="305">100*T333/V333</f>
        <v>0.99223101582849138</v>
      </c>
      <c r="X333">
        <f t="shared" ref="X333:X362" si="306">100*U333/V333</f>
        <v>8.5226497695852537</v>
      </c>
      <c r="AB333" s="46">
        <f>100*(X333-X334)/X335</f>
        <v>14.020285533930201</v>
      </c>
      <c r="AC333" s="46">
        <f>100*(((K333-K334)*0.027)/C335)</f>
        <v>0</v>
      </c>
      <c r="AD333" s="46">
        <f>(1000*(((K333-K334)*0.027)/55.85))/(C335/1000)</f>
        <v>0</v>
      </c>
      <c r="AE333" s="46">
        <f>1000000*(X333-X334)/55.85/100</f>
        <v>283.06667803150748</v>
      </c>
    </row>
    <row r="334" spans="1:31">
      <c r="A334" t="s">
        <v>303</v>
      </c>
      <c r="B334" t="s">
        <v>231</v>
      </c>
      <c r="C334">
        <v>99.63</v>
      </c>
      <c r="D334" s="56"/>
      <c r="E334" s="55"/>
      <c r="F334" s="56"/>
      <c r="M334">
        <f t="shared" si="301"/>
        <v>99.63</v>
      </c>
      <c r="N334">
        <f t="shared" si="302"/>
        <v>70.680000000000007</v>
      </c>
      <c r="O334" s="51">
        <f t="shared" si="303"/>
        <v>70.942487202649815</v>
      </c>
      <c r="P334">
        <f t="shared" si="304"/>
        <v>-0.409592529711375</v>
      </c>
      <c r="S334">
        <v>70.680000000000007</v>
      </c>
      <c r="T334">
        <v>0.88562039999999997</v>
      </c>
      <c r="U334">
        <v>6.9160380000000004</v>
      </c>
      <c r="V334">
        <f t="shared" si="290"/>
        <v>99.63</v>
      </c>
      <c r="W334" s="52">
        <f t="shared" si="305"/>
        <v>0.88890936464920201</v>
      </c>
      <c r="X334">
        <f t="shared" si="306"/>
        <v>6.9417223727792843</v>
      </c>
    </row>
    <row r="335" spans="1:31">
      <c r="A335" t="s">
        <v>303</v>
      </c>
      <c r="B335" t="s">
        <v>230</v>
      </c>
      <c r="C335">
        <v>99.21</v>
      </c>
      <c r="D335" s="56"/>
      <c r="E335" s="55"/>
      <c r="F335" s="56"/>
      <c r="M335">
        <f t="shared" si="301"/>
        <v>99.21</v>
      </c>
      <c r="N335">
        <f t="shared" si="302"/>
        <v>92.79</v>
      </c>
      <c r="O335" s="51">
        <f t="shared" si="303"/>
        <v>93.528878137284551</v>
      </c>
      <c r="P335">
        <v>0</v>
      </c>
      <c r="S335">
        <v>92.79</v>
      </c>
      <c r="T335">
        <v>1.2136932</v>
      </c>
      <c r="U335">
        <v>10.4630004</v>
      </c>
      <c r="V335">
        <f t="shared" si="290"/>
        <v>92.79</v>
      </c>
      <c r="W335" s="52">
        <f t="shared" si="305"/>
        <v>1.3079999999999998</v>
      </c>
      <c r="X335">
        <f t="shared" si="306"/>
        <v>11.276</v>
      </c>
    </row>
    <row r="336" spans="1:31">
      <c r="A336" t="s">
        <v>304</v>
      </c>
      <c r="B336" t="s">
        <v>232</v>
      </c>
      <c r="C336">
        <v>99.55</v>
      </c>
      <c r="D336" s="56"/>
      <c r="E336" s="55"/>
      <c r="F336" s="56"/>
      <c r="M336">
        <f t="shared" si="301"/>
        <v>99.55</v>
      </c>
      <c r="N336">
        <f t="shared" si="302"/>
        <v>91.34</v>
      </c>
      <c r="O336" s="51">
        <f t="shared" si="303"/>
        <v>91.752887995981922</v>
      </c>
      <c r="P336">
        <f t="shared" ref="P336:P337" si="307">(N336-M336)/N336</f>
        <v>-8.9883950076636673E-2</v>
      </c>
      <c r="S336">
        <v>91.34</v>
      </c>
      <c r="T336">
        <v>1.0969933999999999</v>
      </c>
      <c r="U336">
        <v>9.937792</v>
      </c>
      <c r="V336">
        <f t="shared" si="290"/>
        <v>99.55</v>
      </c>
      <c r="W336" s="52">
        <f t="shared" si="305"/>
        <v>1.1019521848317428</v>
      </c>
      <c r="X336">
        <f t="shared" si="306"/>
        <v>9.9827142139628329</v>
      </c>
      <c r="AB336" s="46">
        <f>100*(X336-X337)/X338</f>
        <v>31.939042572066185</v>
      </c>
      <c r="AC336" s="46">
        <f>100*(((K336-K337)*0.027)/C338)</f>
        <v>0</v>
      </c>
      <c r="AD336" s="46">
        <f>(1000*(((K336-K337)*0.027)/55.85))/(C338/1000)</f>
        <v>0</v>
      </c>
      <c r="AE336" s="46">
        <f>1000000*(X336-X337)/55.85/100</f>
        <v>739.71623217489002</v>
      </c>
    </row>
    <row r="337" spans="1:31">
      <c r="A337" t="s">
        <v>304</v>
      </c>
      <c r="B337" t="s">
        <v>231</v>
      </c>
      <c r="C337">
        <v>99.71</v>
      </c>
      <c r="D337" s="56"/>
      <c r="E337" s="55"/>
      <c r="F337" s="56"/>
      <c r="M337">
        <f t="shared" si="301"/>
        <v>99.71</v>
      </c>
      <c r="N337">
        <f t="shared" si="302"/>
        <v>51.45</v>
      </c>
      <c r="O337" s="51">
        <f t="shared" si="303"/>
        <v>51.599638952963595</v>
      </c>
      <c r="P337">
        <f t="shared" si="307"/>
        <v>-0.93799805636540312</v>
      </c>
      <c r="S337">
        <v>51.45</v>
      </c>
      <c r="T337">
        <v>0.75477150000000004</v>
      </c>
      <c r="U337">
        <v>5.8344300000000002</v>
      </c>
      <c r="V337">
        <f t="shared" si="290"/>
        <v>99.71</v>
      </c>
      <c r="W337" s="52">
        <f t="shared" si="305"/>
        <v>0.75696670343997607</v>
      </c>
      <c r="X337">
        <f t="shared" si="306"/>
        <v>5.8513990572660717</v>
      </c>
    </row>
    <row r="338" spans="1:31">
      <c r="A338" t="s">
        <v>304</v>
      </c>
      <c r="B338" t="s">
        <v>230</v>
      </c>
      <c r="C338">
        <v>83.16</v>
      </c>
      <c r="D338">
        <v>13468.23</v>
      </c>
      <c r="E338" s="55"/>
      <c r="F338" s="56"/>
      <c r="M338">
        <f t="shared" si="301"/>
        <v>83.16</v>
      </c>
      <c r="N338">
        <f t="shared" si="302"/>
        <v>77.02</v>
      </c>
      <c r="O338" s="51">
        <f t="shared" si="303"/>
        <v>92.616642616642622</v>
      </c>
      <c r="P338">
        <v>0</v>
      </c>
      <c r="S338">
        <v>77.02</v>
      </c>
      <c r="T338">
        <v>1.0228256</v>
      </c>
      <c r="U338">
        <v>9.9625369999999993</v>
      </c>
      <c r="V338">
        <f t="shared" si="290"/>
        <v>77.02</v>
      </c>
      <c r="W338" s="52">
        <f t="shared" si="305"/>
        <v>1.3280000000000001</v>
      </c>
      <c r="X338">
        <f t="shared" si="306"/>
        <v>12.935</v>
      </c>
    </row>
    <row r="339" spans="1:31">
      <c r="A339" t="s">
        <v>305</v>
      </c>
      <c r="B339" t="s">
        <v>232</v>
      </c>
      <c r="C339">
        <v>99.23</v>
      </c>
      <c r="D339" s="56"/>
      <c r="E339" s="55"/>
      <c r="F339" s="56"/>
      <c r="M339">
        <f t="shared" si="301"/>
        <v>99.23</v>
      </c>
      <c r="N339">
        <f t="shared" si="302"/>
        <v>87.51</v>
      </c>
      <c r="O339" s="51">
        <f t="shared" si="303"/>
        <v>88.189055729114173</v>
      </c>
      <c r="P339">
        <f t="shared" ref="P339:P340" si="308">(N339-M339)/N339</f>
        <v>-0.13392755113701288</v>
      </c>
      <c r="S339">
        <v>87.51</v>
      </c>
      <c r="T339">
        <v>0.89085179999999997</v>
      </c>
      <c r="U339">
        <v>8.2758207000000006</v>
      </c>
      <c r="V339">
        <f t="shared" si="290"/>
        <v>99.23</v>
      </c>
      <c r="W339" s="52">
        <f t="shared" si="305"/>
        <v>0.89776458732238229</v>
      </c>
      <c r="X339">
        <f t="shared" si="306"/>
        <v>8.3400390003023279</v>
      </c>
      <c r="AB339" s="46">
        <f>100*(X339-X340)/X341</f>
        <v>32.240954386686397</v>
      </c>
      <c r="AC339" s="46">
        <f>100*(((K339-K340)*0.027)/C341)</f>
        <v>0</v>
      </c>
      <c r="AD339" s="46">
        <f>(1000*(((K339-K340)*0.027)/55.85))/(C341/1000)</f>
        <v>0</v>
      </c>
      <c r="AE339" s="46">
        <f>1000000*(X339-X340)/55.85/100</f>
        <v>653.01642976221399</v>
      </c>
    </row>
    <row r="340" spans="1:31">
      <c r="A340" t="s">
        <v>305</v>
      </c>
      <c r="B340" t="s">
        <v>231</v>
      </c>
      <c r="C340">
        <v>99.55</v>
      </c>
      <c r="D340" s="56"/>
      <c r="E340" s="55"/>
      <c r="F340" s="56"/>
      <c r="M340">
        <f t="shared" si="301"/>
        <v>99.55</v>
      </c>
      <c r="N340">
        <f t="shared" si="302"/>
        <v>49.6</v>
      </c>
      <c r="O340" s="51">
        <f t="shared" si="303"/>
        <v>49.824208940231038</v>
      </c>
      <c r="P340">
        <f t="shared" si="308"/>
        <v>-1.007056451612903</v>
      </c>
      <c r="S340">
        <v>49.6</v>
      </c>
      <c r="T340">
        <v>0.55800000000000005</v>
      </c>
      <c r="U340">
        <v>4.671824</v>
      </c>
      <c r="V340">
        <f t="shared" si="290"/>
        <v>99.549999999999983</v>
      </c>
      <c r="W340" s="52">
        <f t="shared" si="305"/>
        <v>0.56052235057759936</v>
      </c>
      <c r="X340">
        <f t="shared" si="306"/>
        <v>4.6929422400803622</v>
      </c>
    </row>
    <row r="341" spans="1:31">
      <c r="A341" t="s">
        <v>305</v>
      </c>
      <c r="B341" t="s">
        <v>230</v>
      </c>
      <c r="C341">
        <v>93.39</v>
      </c>
      <c r="D341">
        <v>13471.72</v>
      </c>
      <c r="E341" s="55"/>
      <c r="F341" s="56"/>
      <c r="M341">
        <f t="shared" si="301"/>
        <v>93.39</v>
      </c>
      <c r="N341">
        <f t="shared" si="302"/>
        <v>87.71</v>
      </c>
      <c r="O341" s="51">
        <f t="shared" si="303"/>
        <v>93.917978370275193</v>
      </c>
      <c r="P341">
        <v>0</v>
      </c>
      <c r="S341">
        <v>87.71</v>
      </c>
      <c r="T341">
        <v>0.94551379999999996</v>
      </c>
      <c r="U341">
        <v>9.9217551999999998</v>
      </c>
      <c r="V341">
        <f t="shared" si="290"/>
        <v>87.71</v>
      </c>
      <c r="W341" s="52">
        <f t="shared" si="305"/>
        <v>1.0780000000000001</v>
      </c>
      <c r="X341">
        <f t="shared" si="306"/>
        <v>11.312000000000001</v>
      </c>
    </row>
    <row r="342" spans="1:31">
      <c r="A342" t="s">
        <v>306</v>
      </c>
      <c r="B342" t="s">
        <v>231</v>
      </c>
      <c r="C342" s="56">
        <v>100</v>
      </c>
      <c r="D342" s="56"/>
      <c r="E342" s="55"/>
      <c r="F342" s="56"/>
      <c r="M342">
        <f t="shared" si="301"/>
        <v>100</v>
      </c>
      <c r="N342">
        <f t="shared" si="302"/>
        <v>62.35</v>
      </c>
      <c r="O342" s="51">
        <f t="shared" si="303"/>
        <v>62.35</v>
      </c>
      <c r="P342">
        <f t="shared" ref="P342:P343" si="309">(N342-M342)/N342</f>
        <v>-0.60384923817161185</v>
      </c>
      <c r="S342">
        <v>62.35</v>
      </c>
      <c r="T342">
        <v>0.57237300000000002</v>
      </c>
      <c r="U342">
        <v>5.3490064999999998</v>
      </c>
      <c r="V342">
        <f t="shared" si="290"/>
        <v>100</v>
      </c>
      <c r="W342" s="52">
        <f t="shared" si="305"/>
        <v>0.57237300000000002</v>
      </c>
      <c r="X342">
        <f t="shared" si="306"/>
        <v>5.3490064999999989</v>
      </c>
      <c r="AB342" s="46">
        <f>100*(X343-X342)/X344</f>
        <v>15.507673850816646</v>
      </c>
      <c r="AC342" s="46">
        <f>100*(((K342-K343)*0.027)/C344)</f>
        <v>0</v>
      </c>
      <c r="AD342" s="46">
        <f>(1000*(((K342-K343)*0.027)/55.85))/(C344/1000)</f>
        <v>0</v>
      </c>
      <c r="AE342" s="46">
        <f>1000000*(X343-X342)/55.85/100</f>
        <v>329.81226499552395</v>
      </c>
    </row>
    <row r="343" spans="1:31">
      <c r="A343" t="s">
        <v>306</v>
      </c>
      <c r="B343" s="59" t="s">
        <v>230</v>
      </c>
      <c r="C343" s="56">
        <v>100</v>
      </c>
      <c r="D343" s="56"/>
      <c r="E343" s="55"/>
      <c r="F343" s="56"/>
      <c r="M343">
        <f t="shared" si="301"/>
        <v>100</v>
      </c>
      <c r="N343">
        <f t="shared" si="302"/>
        <v>72.489999999999995</v>
      </c>
      <c r="O343" s="51">
        <f t="shared" si="303"/>
        <v>72.489999999999995</v>
      </c>
      <c r="P343">
        <f t="shared" si="309"/>
        <v>-0.37950062077527946</v>
      </c>
      <c r="S343">
        <v>72.489999999999995</v>
      </c>
      <c r="T343">
        <v>0.7705687</v>
      </c>
      <c r="U343">
        <v>7.1910080000000001</v>
      </c>
      <c r="V343">
        <f t="shared" si="290"/>
        <v>100</v>
      </c>
      <c r="W343" s="52">
        <f t="shared" si="305"/>
        <v>0.7705687</v>
      </c>
      <c r="X343">
        <f t="shared" si="306"/>
        <v>7.1910080000000001</v>
      </c>
    </row>
    <row r="344" spans="1:31">
      <c r="A344" t="s">
        <v>306</v>
      </c>
      <c r="B344" s="59" t="s">
        <v>230</v>
      </c>
      <c r="C344" s="56">
        <v>100</v>
      </c>
      <c r="D344" s="56"/>
      <c r="E344" s="55"/>
      <c r="F344" s="56"/>
      <c r="M344">
        <f t="shared" si="301"/>
        <v>100</v>
      </c>
      <c r="N344">
        <f t="shared" si="302"/>
        <v>52.27</v>
      </c>
      <c r="O344" s="51">
        <f t="shared" si="303"/>
        <v>52.27</v>
      </c>
      <c r="P344">
        <v>0</v>
      </c>
      <c r="S344">
        <v>52.27</v>
      </c>
      <c r="T344">
        <v>0.64448910000000004</v>
      </c>
      <c r="U344">
        <v>6.2086306000000002</v>
      </c>
      <c r="V344">
        <f t="shared" si="290"/>
        <v>52.27</v>
      </c>
      <c r="W344" s="52">
        <f t="shared" si="305"/>
        <v>1.2329999999999999</v>
      </c>
      <c r="X344">
        <f t="shared" si="306"/>
        <v>11.878</v>
      </c>
    </row>
    <row r="345" spans="1:31">
      <c r="A345" t="s">
        <v>312</v>
      </c>
      <c r="B345" t="s">
        <v>232</v>
      </c>
      <c r="C345">
        <v>100.09</v>
      </c>
      <c r="D345" s="56"/>
      <c r="E345" s="55"/>
      <c r="F345" s="56"/>
      <c r="M345">
        <f t="shared" si="301"/>
        <v>100.09</v>
      </c>
      <c r="N345">
        <f t="shared" si="302"/>
        <v>90.51</v>
      </c>
      <c r="O345" s="51">
        <f t="shared" si="303"/>
        <v>90.428614247177535</v>
      </c>
      <c r="P345">
        <f t="shared" ref="P345:P346" si="310">(N345-M345)/N345</f>
        <v>-0.10584465804883436</v>
      </c>
      <c r="S345">
        <v>90.51</v>
      </c>
      <c r="T345">
        <v>1.6807707000000001</v>
      </c>
      <c r="U345">
        <v>11.6911767</v>
      </c>
      <c r="V345">
        <f t="shared" si="290"/>
        <v>100.09</v>
      </c>
      <c r="W345" s="52">
        <f t="shared" si="305"/>
        <v>1.6792593665700868</v>
      </c>
      <c r="X345">
        <f t="shared" si="306"/>
        <v>11.680664102307924</v>
      </c>
      <c r="AB345" s="46">
        <f>100*(X345-X346)/X347</f>
        <v>7.4355011346071853</v>
      </c>
      <c r="AC345" s="46">
        <f>100*(((K345-K346)*0.027)/C347)</f>
        <v>0</v>
      </c>
      <c r="AD345" s="46">
        <f>(1000*(((K345-K346)*0.027)/55.85))/(C347/1000)</f>
        <v>0</v>
      </c>
      <c r="AE345" s="46">
        <f>1000000*(X345-X346)/55.85/100</f>
        <v>208.97951890766154</v>
      </c>
    </row>
    <row r="346" spans="1:31">
      <c r="A346" t="s">
        <v>312</v>
      </c>
      <c r="B346" t="s">
        <v>231</v>
      </c>
      <c r="C346">
        <v>100.08</v>
      </c>
      <c r="D346" s="56"/>
      <c r="E346" s="55"/>
      <c r="F346" s="56"/>
      <c r="M346">
        <f t="shared" si="301"/>
        <v>100.08</v>
      </c>
      <c r="N346">
        <f t="shared" si="302"/>
        <v>73.39</v>
      </c>
      <c r="O346" s="51">
        <f t="shared" si="303"/>
        <v>73.331334932054361</v>
      </c>
      <c r="P346">
        <f t="shared" si="310"/>
        <v>-0.36367352500340644</v>
      </c>
      <c r="S346">
        <v>73.39</v>
      </c>
      <c r="T346">
        <v>1.4472507999999999</v>
      </c>
      <c r="U346">
        <v>10.5219243</v>
      </c>
      <c r="V346">
        <f t="shared" si="290"/>
        <v>100.08</v>
      </c>
      <c r="W346" s="52">
        <f t="shared" si="305"/>
        <v>1.4460939248601119</v>
      </c>
      <c r="X346">
        <f t="shared" si="306"/>
        <v>10.513513489208634</v>
      </c>
    </row>
    <row r="347" spans="1:31">
      <c r="A347" t="s">
        <v>312</v>
      </c>
      <c r="B347" t="s">
        <v>230</v>
      </c>
      <c r="C347">
        <v>100.06</v>
      </c>
      <c r="D347">
        <v>13511.92</v>
      </c>
      <c r="E347" s="55"/>
      <c r="F347" s="56"/>
      <c r="M347">
        <f t="shared" si="301"/>
        <v>100.06</v>
      </c>
      <c r="N347">
        <f t="shared" si="302"/>
        <v>96.6</v>
      </c>
      <c r="O347" s="51">
        <f t="shared" si="303"/>
        <v>96.542074755146913</v>
      </c>
      <c r="P347">
        <v>0</v>
      </c>
      <c r="S347">
        <v>96.6</v>
      </c>
      <c r="T347">
        <v>2.0237699999999998</v>
      </c>
      <c r="U347">
        <v>15.163302</v>
      </c>
      <c r="V347">
        <f t="shared" si="290"/>
        <v>96.6</v>
      </c>
      <c r="W347" s="52">
        <f t="shared" si="305"/>
        <v>2.0949999999999998</v>
      </c>
      <c r="X347">
        <f t="shared" si="306"/>
        <v>15.696999999999999</v>
      </c>
    </row>
    <row r="348" spans="1:31">
      <c r="A348" t="s">
        <v>307</v>
      </c>
      <c r="B348" t="s">
        <v>232</v>
      </c>
      <c r="C348">
        <v>100.07000000000001</v>
      </c>
      <c r="D348" s="56"/>
      <c r="E348" s="55"/>
      <c r="F348" s="56"/>
      <c r="M348">
        <f t="shared" si="301"/>
        <v>100.07000000000001</v>
      </c>
      <c r="N348">
        <f t="shared" si="302"/>
        <v>90.09</v>
      </c>
      <c r="O348" s="51">
        <f t="shared" si="303"/>
        <v>90.026981113220742</v>
      </c>
      <c r="P348">
        <f t="shared" ref="P348:P349" si="311">(N348-M348)/N348</f>
        <v>-0.11077811077811082</v>
      </c>
      <c r="S348">
        <v>90.09</v>
      </c>
      <c r="T348">
        <v>1.1108096999999999</v>
      </c>
      <c r="U348">
        <v>9.0053964000000004</v>
      </c>
      <c r="V348">
        <f t="shared" si="290"/>
        <v>100.07000000000001</v>
      </c>
      <c r="W348" s="52">
        <f t="shared" si="305"/>
        <v>1.1100326771260116</v>
      </c>
      <c r="X348">
        <f t="shared" si="306"/>
        <v>8.999097032077545</v>
      </c>
      <c r="AB348" s="46">
        <f>100*(X348-X349)/X350</f>
        <v>7.2858405141244136</v>
      </c>
      <c r="AC348" s="46">
        <f>100*(((K348-K349)*0.027)/C350)</f>
        <v>0</v>
      </c>
      <c r="AD348" s="46">
        <f>(1000*(((K348-K349)*0.027)/55.85))/(C350/1000)</f>
        <v>0</v>
      </c>
      <c r="AE348" s="46">
        <f>1000000*(X348-X349)/55.85/100</f>
        <v>155.27906828938748</v>
      </c>
    </row>
    <row r="349" spans="1:31">
      <c r="A349" t="s">
        <v>307</v>
      </c>
      <c r="B349" t="s">
        <v>231</v>
      </c>
      <c r="C349">
        <v>99.66</v>
      </c>
      <c r="D349" s="56"/>
      <c r="E349" s="55"/>
      <c r="F349" s="56"/>
      <c r="M349">
        <f t="shared" si="301"/>
        <v>99.66</v>
      </c>
      <c r="N349">
        <f t="shared" si="302"/>
        <v>76.39</v>
      </c>
      <c r="O349" s="51">
        <f t="shared" si="303"/>
        <v>76.650612081075664</v>
      </c>
      <c r="P349">
        <f t="shared" si="311"/>
        <v>-0.30462102369420074</v>
      </c>
      <c r="S349">
        <v>76.39</v>
      </c>
      <c r="T349">
        <v>0.99307000000000001</v>
      </c>
      <c r="U349">
        <v>8.1042150999999993</v>
      </c>
      <c r="V349">
        <f t="shared" si="290"/>
        <v>99.66</v>
      </c>
      <c r="W349" s="52">
        <f t="shared" si="305"/>
        <v>0.99645795705398355</v>
      </c>
      <c r="X349">
        <f t="shared" si="306"/>
        <v>8.131863435681316</v>
      </c>
    </row>
    <row r="350" spans="1:31">
      <c r="A350" t="s">
        <v>307</v>
      </c>
      <c r="B350" t="s">
        <v>230</v>
      </c>
      <c r="C350">
        <v>99.96</v>
      </c>
      <c r="D350">
        <v>16067.810000000001</v>
      </c>
      <c r="E350" s="55"/>
      <c r="F350" s="56"/>
      <c r="M350">
        <f t="shared" si="301"/>
        <v>99.96</v>
      </c>
      <c r="N350">
        <f t="shared" si="302"/>
        <v>94.2</v>
      </c>
      <c r="O350" s="51">
        <f t="shared" si="303"/>
        <v>94.237695078031223</v>
      </c>
      <c r="P350">
        <v>0</v>
      </c>
      <c r="S350">
        <v>94.2</v>
      </c>
      <c r="T350">
        <v>1.3658999999999999</v>
      </c>
      <c r="U350">
        <v>11.212626</v>
      </c>
      <c r="V350">
        <f t="shared" si="290"/>
        <v>94.2</v>
      </c>
      <c r="W350" s="52">
        <f t="shared" si="305"/>
        <v>1.4499999999999997</v>
      </c>
      <c r="X350">
        <f t="shared" si="306"/>
        <v>11.903</v>
      </c>
    </row>
    <row r="351" spans="1:31">
      <c r="A351" t="s">
        <v>308</v>
      </c>
      <c r="B351" t="s">
        <v>232</v>
      </c>
      <c r="C351">
        <v>56.69</v>
      </c>
      <c r="D351" s="56"/>
      <c r="E351" s="55"/>
      <c r="F351" s="56"/>
      <c r="M351">
        <f t="shared" si="301"/>
        <v>56.69</v>
      </c>
      <c r="N351">
        <f t="shared" si="302"/>
        <v>48.34</v>
      </c>
      <c r="O351" s="51">
        <f t="shared" si="303"/>
        <v>85.270770859058032</v>
      </c>
      <c r="P351">
        <f t="shared" ref="P351:P352" si="312">(N351-M351)/N351</f>
        <v>-0.17273479520066184</v>
      </c>
      <c r="S351">
        <v>48.34</v>
      </c>
      <c r="T351">
        <v>0.62213580000000002</v>
      </c>
      <c r="U351">
        <v>5.1588447999999998</v>
      </c>
      <c r="V351">
        <f t="shared" si="290"/>
        <v>56.69</v>
      </c>
      <c r="W351" s="52">
        <f t="shared" si="305"/>
        <v>1.0974348209560769</v>
      </c>
      <c r="X351">
        <f t="shared" si="306"/>
        <v>9.100096666078672</v>
      </c>
      <c r="AB351" s="46">
        <f>100*(X351-X352)/X353</f>
        <v>23.608567652760652</v>
      </c>
      <c r="AC351" s="46">
        <f>100*(((K351-K352)*0.027)/C353)</f>
        <v>0</v>
      </c>
      <c r="AD351" s="46">
        <f>(1000*(((K351-K352)*0.027)/55.85))/(C353/1000)</f>
        <v>0</v>
      </c>
      <c r="AE351" s="46">
        <f>1000000*(X351-X352)/55.85/100</f>
        <v>527.71595089895072</v>
      </c>
    </row>
    <row r="352" spans="1:31">
      <c r="A352" t="s">
        <v>308</v>
      </c>
      <c r="B352" t="s">
        <v>231</v>
      </c>
      <c r="C352">
        <v>99.99</v>
      </c>
      <c r="D352" s="56"/>
      <c r="E352" s="55"/>
      <c r="F352" s="56"/>
      <c r="M352">
        <f t="shared" si="301"/>
        <v>99.99</v>
      </c>
      <c r="N352">
        <f t="shared" si="302"/>
        <v>59.62</v>
      </c>
      <c r="O352" s="51">
        <f t="shared" si="303"/>
        <v>59.625962596259626</v>
      </c>
      <c r="P352">
        <f t="shared" si="312"/>
        <v>-0.67712177121771211</v>
      </c>
      <c r="S352">
        <v>59.62</v>
      </c>
      <c r="T352">
        <v>0.72080580000000005</v>
      </c>
      <c r="U352">
        <v>6.1521878000000001</v>
      </c>
      <c r="V352">
        <f t="shared" si="290"/>
        <v>99.99</v>
      </c>
      <c r="W352" s="52">
        <f t="shared" si="305"/>
        <v>0.72087788778877904</v>
      </c>
      <c r="X352">
        <f t="shared" si="306"/>
        <v>6.1528030803080318</v>
      </c>
    </row>
    <row r="353" spans="1:31">
      <c r="A353" t="s">
        <v>308</v>
      </c>
      <c r="B353" t="s">
        <v>230</v>
      </c>
      <c r="C353">
        <v>54.63</v>
      </c>
      <c r="D353">
        <v>13.566280000000001</v>
      </c>
      <c r="E353" s="55"/>
      <c r="F353" s="56"/>
      <c r="M353">
        <f t="shared" si="301"/>
        <v>54.63</v>
      </c>
      <c r="N353">
        <f t="shared" si="302"/>
        <v>48.37</v>
      </c>
      <c r="O353" s="51">
        <f t="shared" si="303"/>
        <v>88.541094636646534</v>
      </c>
      <c r="P353">
        <v>0</v>
      </c>
      <c r="S353">
        <v>48.37</v>
      </c>
      <c r="T353">
        <v>0.64670689999999997</v>
      </c>
      <c r="U353">
        <v>6.0385108000000001</v>
      </c>
      <c r="V353">
        <f t="shared" si="290"/>
        <v>48.37</v>
      </c>
      <c r="W353" s="52">
        <f t="shared" si="305"/>
        <v>1.337</v>
      </c>
      <c r="X353">
        <f t="shared" si="306"/>
        <v>12.484000000000002</v>
      </c>
    </row>
    <row r="354" spans="1:31">
      <c r="A354" t="s">
        <v>309</v>
      </c>
      <c r="B354" t="s">
        <v>232</v>
      </c>
      <c r="C354">
        <v>100.01</v>
      </c>
      <c r="D354" s="56"/>
      <c r="E354" s="55"/>
      <c r="F354" s="56"/>
      <c r="M354">
        <f t="shared" si="301"/>
        <v>100.01</v>
      </c>
      <c r="N354">
        <f t="shared" si="302"/>
        <v>86.79</v>
      </c>
      <c r="O354" s="51">
        <f t="shared" si="303"/>
        <v>86.781321867813219</v>
      </c>
      <c r="P354">
        <f t="shared" ref="P354:P355" si="313">(N354-M354)/N354</f>
        <v>-0.15232169604793178</v>
      </c>
      <c r="S354">
        <v>86.79</v>
      </c>
      <c r="T354">
        <v>1.0189146</v>
      </c>
      <c r="U354">
        <v>9.0044625000000007</v>
      </c>
      <c r="V354">
        <f t="shared" si="290"/>
        <v>100.01</v>
      </c>
      <c r="W354" s="52">
        <f t="shared" si="305"/>
        <v>1.0188127187281271</v>
      </c>
      <c r="X354">
        <f t="shared" si="306"/>
        <v>9.0035621437856221</v>
      </c>
      <c r="AB354" s="46">
        <f>100*(X354-X355)/X356</f>
        <v>26.620566360800542</v>
      </c>
      <c r="AC354" s="46">
        <f>100*(((K354-K355)*0.027)/C356)</f>
        <v>0</v>
      </c>
      <c r="AD354" s="46">
        <f>(1000*(((K354-K355)*0.027)/55.85))/(C356/1000)</f>
        <v>0</v>
      </c>
      <c r="AE354" s="46">
        <f>1000000*(X354-X355)/55.85/100</f>
        <v>585.50946674319391</v>
      </c>
    </row>
    <row r="355" spans="1:31">
      <c r="A355" t="s">
        <v>309</v>
      </c>
      <c r="B355" t="s">
        <v>231</v>
      </c>
      <c r="C355">
        <v>99.66</v>
      </c>
      <c r="D355" s="56"/>
      <c r="E355" s="55"/>
      <c r="F355" s="56"/>
      <c r="M355">
        <f t="shared" si="301"/>
        <v>99.66</v>
      </c>
      <c r="N355">
        <f t="shared" si="302"/>
        <v>56.29</v>
      </c>
      <c r="O355" s="51">
        <f t="shared" si="303"/>
        <v>56.48203893237006</v>
      </c>
      <c r="P355">
        <f t="shared" si="313"/>
        <v>-0.77047432936578431</v>
      </c>
      <c r="S355">
        <v>56.29</v>
      </c>
      <c r="T355">
        <v>0.67547999999999997</v>
      </c>
      <c r="U355">
        <v>5.7139978999999999</v>
      </c>
      <c r="V355">
        <f t="shared" si="290"/>
        <v>99.66</v>
      </c>
      <c r="W355" s="52">
        <f t="shared" si="305"/>
        <v>0.67778446718844076</v>
      </c>
      <c r="X355">
        <f t="shared" si="306"/>
        <v>5.7334917720248839</v>
      </c>
    </row>
    <row r="356" spans="1:31">
      <c r="A356" t="s">
        <v>309</v>
      </c>
      <c r="B356" t="s">
        <v>230</v>
      </c>
      <c r="C356">
        <v>99.93</v>
      </c>
      <c r="D356">
        <v>13.443149999999999</v>
      </c>
      <c r="E356" s="55"/>
      <c r="F356" s="56"/>
      <c r="M356">
        <f t="shared" si="301"/>
        <v>99.93</v>
      </c>
      <c r="N356">
        <f t="shared" si="302"/>
        <v>90.84</v>
      </c>
      <c r="O356" s="51">
        <f t="shared" si="303"/>
        <v>90.903632542779945</v>
      </c>
      <c r="P356">
        <v>0</v>
      </c>
      <c r="S356">
        <v>90.84</v>
      </c>
      <c r="T356">
        <v>1.1573016</v>
      </c>
      <c r="U356">
        <v>11.1587856</v>
      </c>
      <c r="V356">
        <f t="shared" si="290"/>
        <v>90.84</v>
      </c>
      <c r="W356" s="52">
        <f t="shared" si="305"/>
        <v>1.274</v>
      </c>
      <c r="X356">
        <f t="shared" si="306"/>
        <v>12.283999999999999</v>
      </c>
    </row>
    <row r="357" spans="1:31">
      <c r="A357" t="s">
        <v>310</v>
      </c>
      <c r="B357" t="s">
        <v>232</v>
      </c>
      <c r="C357" s="48">
        <v>100</v>
      </c>
      <c r="D357" s="56"/>
      <c r="E357" s="55"/>
      <c r="F357" s="56"/>
      <c r="M357">
        <f t="shared" si="301"/>
        <v>100</v>
      </c>
      <c r="N357">
        <f t="shared" si="302"/>
        <v>90.29</v>
      </c>
      <c r="O357" s="51">
        <f t="shared" si="303"/>
        <v>90.29</v>
      </c>
      <c r="P357">
        <f t="shared" ref="P357:P358" si="314">(N357-M357)/N357</f>
        <v>-0.10754236349540362</v>
      </c>
      <c r="S357">
        <v>90.29</v>
      </c>
      <c r="T357">
        <v>1.0275002</v>
      </c>
      <c r="U357">
        <v>9.0687276000000008</v>
      </c>
      <c r="V357">
        <f t="shared" si="290"/>
        <v>100</v>
      </c>
      <c r="W357" s="52">
        <f t="shared" si="305"/>
        <v>1.0275002</v>
      </c>
      <c r="X357">
        <f t="shared" si="306"/>
        <v>9.0687276000000008</v>
      </c>
      <c r="AB357" s="46">
        <f>100*(X357-X358)/X359</f>
        <v>25.599125232668886</v>
      </c>
      <c r="AC357" s="46">
        <f>100*(((K357-K358)*0.027)/C359)</f>
        <v>0</v>
      </c>
      <c r="AD357" s="46">
        <f>(1000*(((K357-K358)*0.027)/55.85))/(C359/1000)</f>
        <v>0</v>
      </c>
      <c r="AE357" s="46">
        <f>1000000*(X357-X358)/55.85/100</f>
        <v>538.10873810480325</v>
      </c>
    </row>
    <row r="358" spans="1:31">
      <c r="A358" t="s">
        <v>310</v>
      </c>
      <c r="B358" t="s">
        <v>231</v>
      </c>
      <c r="C358">
        <v>99.77</v>
      </c>
      <c r="D358" s="56"/>
      <c r="E358" s="55"/>
      <c r="F358" s="56"/>
      <c r="M358">
        <f t="shared" si="301"/>
        <v>99.77</v>
      </c>
      <c r="N358">
        <f t="shared" si="302"/>
        <v>61.05</v>
      </c>
      <c r="O358" s="51">
        <f t="shared" si="303"/>
        <v>61.190738699007717</v>
      </c>
      <c r="P358">
        <f t="shared" si="314"/>
        <v>-0.6342342342342342</v>
      </c>
      <c r="S358">
        <v>61.05</v>
      </c>
      <c r="T358">
        <v>0.69963299999999995</v>
      </c>
      <c r="U358">
        <v>6.0494444999999999</v>
      </c>
      <c r="V358">
        <f t="shared" si="290"/>
        <v>99.77</v>
      </c>
      <c r="W358" s="52">
        <f t="shared" si="305"/>
        <v>0.7012458654906284</v>
      </c>
      <c r="X358">
        <f t="shared" si="306"/>
        <v>6.0633902976846743</v>
      </c>
    </row>
    <row r="359" spans="1:31" ht="16">
      <c r="A359" t="s">
        <v>310</v>
      </c>
      <c r="B359" t="s">
        <v>230</v>
      </c>
      <c r="C359" s="60">
        <v>99.77</v>
      </c>
      <c r="D359">
        <v>13.441660000000001</v>
      </c>
      <c r="E359" s="55"/>
      <c r="F359" s="56"/>
      <c r="M359">
        <f t="shared" si="301"/>
        <v>99.77</v>
      </c>
      <c r="N359">
        <f t="shared" si="302"/>
        <v>94.97</v>
      </c>
      <c r="O359" s="51">
        <f t="shared" si="303"/>
        <v>95.188934549463767</v>
      </c>
      <c r="P359">
        <v>0</v>
      </c>
      <c r="S359">
        <v>94.97</v>
      </c>
      <c r="T359">
        <v>1.1947226</v>
      </c>
      <c r="U359">
        <v>11.149478</v>
      </c>
      <c r="V359">
        <f t="shared" si="290"/>
        <v>94.97</v>
      </c>
      <c r="W359" s="52">
        <f t="shared" si="305"/>
        <v>1.258</v>
      </c>
      <c r="X359">
        <f t="shared" si="306"/>
        <v>11.739999999999998</v>
      </c>
    </row>
    <row r="360" spans="1:31">
      <c r="A360" t="s">
        <v>311</v>
      </c>
      <c r="B360" t="s">
        <v>232</v>
      </c>
      <c r="C360" s="59">
        <v>99.29</v>
      </c>
      <c r="D360" s="56"/>
      <c r="E360" s="55"/>
      <c r="F360" s="56"/>
      <c r="M360">
        <f t="shared" si="301"/>
        <v>99.29</v>
      </c>
      <c r="N360">
        <f t="shared" si="302"/>
        <v>90.61</v>
      </c>
      <c r="O360" s="51">
        <f t="shared" si="303"/>
        <v>91.257931312317453</v>
      </c>
      <c r="P360">
        <f t="shared" ref="P360:P361" si="315">(N360-M360)/N360</f>
        <v>-9.5795166096457426E-2</v>
      </c>
      <c r="S360">
        <v>90.61</v>
      </c>
      <c r="T360">
        <v>0.90881829999999997</v>
      </c>
      <c r="U360">
        <v>8.6233536999999991</v>
      </c>
      <c r="V360">
        <f t="shared" si="290"/>
        <v>99.29</v>
      </c>
      <c r="W360" s="52">
        <f t="shared" si="305"/>
        <v>0.91531705106254391</v>
      </c>
      <c r="X360">
        <f t="shared" si="306"/>
        <v>8.6850173229932501</v>
      </c>
      <c r="AB360" s="46">
        <f>100*(X360-X361)/X362</f>
        <v>32.407228977924895</v>
      </c>
      <c r="AC360" s="46">
        <f>100*(((K360-K361)*0.027)/C362)</f>
        <v>0</v>
      </c>
      <c r="AD360" s="46">
        <f>(1000*(((K360-K361)*0.027)/55.85))/(C362/1000)</f>
        <v>0</v>
      </c>
      <c r="AE360" s="46">
        <f>1000000*(X360-X361)/55.85/100</f>
        <v>652.96069416040962</v>
      </c>
    </row>
    <row r="361" spans="1:31">
      <c r="A361" t="s">
        <v>311</v>
      </c>
      <c r="B361" t="s">
        <v>231</v>
      </c>
      <c r="C361" s="59">
        <v>99.29</v>
      </c>
      <c r="D361" s="56"/>
      <c r="E361" s="55"/>
      <c r="F361" s="56"/>
      <c r="M361">
        <f t="shared" si="301"/>
        <v>99.29</v>
      </c>
      <c r="N361">
        <f t="shared" si="302"/>
        <v>55.16</v>
      </c>
      <c r="O361" s="51">
        <f t="shared" si="303"/>
        <v>55.554436499143918</v>
      </c>
      <c r="P361">
        <f t="shared" si="315"/>
        <v>-0.80003625815808577</v>
      </c>
      <c r="S361">
        <v>55.16</v>
      </c>
      <c r="T361">
        <v>0.57642199999999999</v>
      </c>
      <c r="U361">
        <v>5.0024604000000004</v>
      </c>
      <c r="V361">
        <f t="shared" si="290"/>
        <v>99.29</v>
      </c>
      <c r="W361" s="52">
        <f t="shared" si="305"/>
        <v>0.58054386141605396</v>
      </c>
      <c r="X361">
        <f t="shared" si="306"/>
        <v>5.0382318461073625</v>
      </c>
    </row>
    <row r="362" spans="1:31">
      <c r="A362" t="s">
        <v>311</v>
      </c>
      <c r="B362" t="s">
        <v>230</v>
      </c>
      <c r="C362">
        <v>9.9720000000000003E-2</v>
      </c>
      <c r="D362">
        <v>15.36932</v>
      </c>
      <c r="E362" s="55"/>
      <c r="F362" s="56"/>
      <c r="M362">
        <f t="shared" si="301"/>
        <v>9.9720000000000003E-2</v>
      </c>
      <c r="N362">
        <f t="shared" si="302"/>
        <v>93.37</v>
      </c>
      <c r="O362" s="51">
        <f t="shared" si="303"/>
        <v>93632.170076213399</v>
      </c>
      <c r="P362">
        <v>0</v>
      </c>
      <c r="S362">
        <v>93.37</v>
      </c>
      <c r="T362">
        <v>1.0550809999999999</v>
      </c>
      <c r="U362">
        <v>10.506926099999999</v>
      </c>
      <c r="V362">
        <f t="shared" si="290"/>
        <v>93.37</v>
      </c>
      <c r="W362" s="52">
        <f t="shared" si="305"/>
        <v>1.1299999999999999</v>
      </c>
      <c r="X362">
        <f t="shared" si="306"/>
        <v>11.252999999999998</v>
      </c>
    </row>
  </sheetData>
  <conditionalFormatting sqref="J20:J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:J1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1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3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J3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J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6:J58 J44:J4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40 J59:J6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7:J49 J53:J5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J43 J50:J52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2:J6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5:J6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8:J7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1:J7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4:J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7:J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0:J8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3:J8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6:J8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9:J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2022-02-10T20:48:43Z</dcterms:modified>
</cp:coreProperties>
</file>