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00" visibility="visible" windowHeight="12465" windowWidth="28800"/>
  </bookViews>
  <sheets>
    <sheet name="白天-夜间转化对比" sheetId="1" state="hidden" r:id="rId1"/>
    <sheet name="自然之名旗舰店" sheetId="2" state="visible" r:id="rId2"/>
    <sheet name="七匹狼箱包旗舰店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7">
    <numFmt formatCode="m/d;@" numFmtId="164"/>
    <numFmt formatCode="0.00_ " numFmtId="165"/>
    <numFmt formatCode="0_ 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_ ;_ * \-#,##0_ ;_ * &quot;-&quot;_ ;_ @_ " numFmtId="169"/>
    <numFmt formatCode="_ * #,##0.00_ ;_ * \-#,##0.00_ ;_ * &quot;-&quot;??_ ;_ @_ " numFmtId="170"/>
  </numFmts>
  <fonts count="41">
    <font>
      <name val="宋体"/>
      <charset val="134"/>
      <color theme="1"/>
      <sz val="11"/>
      <scheme val="minor"/>
    </font>
    <font>
      <name val="宋体"/>
      <charset val="134"/>
      <color theme="1"/>
      <sz val="18"/>
      <scheme val="minor"/>
    </font>
    <font>
      <name val="宋体"/>
      <charset val="134"/>
      <sz val="12"/>
    </font>
    <font>
      <name val="宋体"/>
      <charset val="134"/>
      <sz val="12"/>
      <scheme val="minor"/>
    </font>
    <font>
      <name val="宋体"/>
      <charset val="134"/>
      <color rgb="FFFF0000"/>
      <sz val="11"/>
      <scheme val="minor"/>
    </font>
    <font>
      <name val="新宋体"/>
      <charset val="134"/>
      <sz val="10"/>
    </font>
    <font>
      <name val="微软雅黑"/>
      <charset val="134"/>
      <b val="1"/>
      <i val="1"/>
      <sz val="12"/>
    </font>
    <font>
      <name val="新宋体"/>
      <charset val="134"/>
      <sz val="12"/>
    </font>
    <font>
      <name val="宋体"/>
      <charset val="134"/>
      <color theme="0"/>
      <sz val="12"/>
    </font>
    <font>
      <name val="宋体"/>
      <charset val="134"/>
      <color theme="0"/>
      <sz val="11"/>
      <scheme val="minor"/>
    </font>
    <font>
      <name val="宋体"/>
      <charset val="134"/>
      <color theme="1"/>
      <sz val="12"/>
    </font>
    <font>
      <name val="宋体"/>
      <charset val="134"/>
      <color theme="1"/>
      <sz val="11"/>
    </font>
    <font>
      <name val="宋体"/>
      <charset val="134"/>
      <sz val="11"/>
    </font>
    <font>
      <name val="宋体"/>
      <charset val="134"/>
      <sz val="10"/>
    </font>
    <font>
      <name val="宋体"/>
      <charset val="134"/>
      <color theme="1"/>
      <sz val="10"/>
      <scheme val="major"/>
    </font>
    <font>
      <name val="宋体"/>
      <charset val="134"/>
      <color theme="1"/>
      <sz val="11"/>
      <scheme val="major"/>
    </font>
    <font>
      <name val="新宋体"/>
      <charset val="134"/>
      <color rgb="FFFF0000"/>
      <sz val="11"/>
    </font>
    <font>
      <name val="新宋体"/>
      <charset val="134"/>
      <b val="1"/>
      <color rgb="FFFF0000"/>
      <sz val="12"/>
    </font>
    <font>
      <name val="新宋体"/>
      <charset val="134"/>
      <sz val="11"/>
    </font>
    <font>
      <name val="宋体"/>
      <charset val="134"/>
      <sz val="11"/>
      <scheme val="minor"/>
    </font>
    <font>
      <name val="宋体"/>
      <charset val="134"/>
      <color rgb="FFFFFF00"/>
      <sz val="12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sz val="10"/>
    </font>
  </fonts>
  <fills count="43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A9EAF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ED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</borders>
  <cellStyleXfs count="49">
    <xf borderId="0" fillId="0" fontId="0" numFmtId="0"/>
    <xf borderId="0" fillId="0" fontId="0" numFmtId="167"/>
    <xf borderId="0" fillId="25" fontId="21" numFmtId="0"/>
    <xf borderId="20" fillId="21" fontId="36" numFmtId="0"/>
    <xf borderId="0" fillId="0" fontId="0" numFmtId="168"/>
    <xf borderId="0" fillId="0" fontId="0" numFmtId="169"/>
    <xf borderId="0" fillId="23" fontId="21" numFmtId="0"/>
    <xf borderId="0" fillId="14" fontId="28" numFmtId="0"/>
    <xf borderId="0" fillId="0" fontId="0" numFmtId="170"/>
    <xf borderId="0" fillId="28" fontId="29" numFmtId="0"/>
    <xf borderId="0" fillId="0" fontId="34" numFmtId="0"/>
    <xf borderId="0" fillId="0" fontId="0" numFmtId="0"/>
    <xf borderId="0" fillId="0" fontId="27" numFmtId="0"/>
    <xf borderId="17" fillId="18" fontId="0" numFmtId="0"/>
    <xf borderId="0" fillId="30" fontId="29" numFmtId="0"/>
    <xf borderId="0" fillId="0" fontId="26" numFmtId="0"/>
    <xf borderId="0" fillId="0" fontId="24" numFmtId="0"/>
    <xf borderId="0" fillId="0" fontId="33" numFmtId="0"/>
    <xf borderId="0" fillId="0" fontId="25" numFmtId="0"/>
    <xf borderId="15" fillId="0" fontId="31" numFmtId="0"/>
    <xf borderId="15" fillId="0" fontId="23" numFmtId="0"/>
    <xf borderId="0" fillId="20" fontId="29" numFmtId="0"/>
    <xf borderId="19" fillId="0" fontId="26" numFmtId="0"/>
    <xf borderId="0" fillId="27" fontId="29" numFmtId="0"/>
    <xf borderId="16" fillId="17" fontId="30" numFmtId="0"/>
    <xf borderId="20" fillId="17" fontId="37" numFmtId="0"/>
    <xf borderId="14" fillId="13" fontId="22" numFmtId="0"/>
    <xf borderId="0" fillId="24" fontId="21" numFmtId="0"/>
    <xf borderId="0" fillId="16" fontId="29" numFmtId="0"/>
    <xf borderId="21" fillId="0" fontId="38" numFmtId="0"/>
    <xf borderId="18" fillId="0" fontId="32" numFmtId="0"/>
    <xf borderId="0" fillId="32" fontId="39" numFmtId="0"/>
    <xf borderId="0" fillId="19" fontId="35" numFmtId="0"/>
    <xf borderId="0" fillId="35" fontId="21" numFmtId="0"/>
    <xf borderId="0" fillId="15" fontId="29" numFmtId="0"/>
    <xf borderId="0" fillId="31" fontId="21" numFmtId="0"/>
    <xf borderId="0" fillId="12" fontId="21" numFmtId="0"/>
    <xf borderId="0" fillId="34" fontId="21" numFmtId="0"/>
    <xf borderId="0" fillId="38" fontId="21" numFmtId="0"/>
    <xf borderId="0" fillId="40" fontId="29" numFmtId="0"/>
    <xf borderId="0" fillId="42" fontId="29" numFmtId="0"/>
    <xf borderId="0" fillId="33" fontId="21" numFmtId="0"/>
    <xf borderId="0" fillId="37" fontId="21" numFmtId="0"/>
    <xf borderId="0" fillId="41" fontId="29" numFmtId="0"/>
    <xf borderId="0" fillId="36" fontId="21" numFmtId="0"/>
    <xf borderId="0" fillId="29" fontId="29" numFmtId="0"/>
    <xf borderId="0" fillId="39" fontId="29" numFmtId="0"/>
    <xf borderId="0" fillId="22" fontId="21" numFmtId="0"/>
    <xf borderId="0" fillId="26" fontId="29" numFmtId="0"/>
  </cellStyleXfs>
  <cellXfs count="11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2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3" fillId="0" fontId="0" numFmtId="1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0" fillId="0" fontId="0" numFmtId="58" pivotButton="0" quotePrefix="0" xfId="0">
      <alignment horizontal="center" vertical="center"/>
    </xf>
    <xf applyAlignment="1" borderId="0" fillId="2" fontId="0" numFmtId="0" pivotButton="0" quotePrefix="0" xfId="0">
      <alignment vertical="center"/>
    </xf>
    <xf applyAlignment="1" borderId="0" fillId="3" fontId="0" numFmtId="10" pivotButton="0" quotePrefix="0" xfId="0">
      <alignment horizontal="center" vertical="center"/>
    </xf>
    <xf applyAlignment="1" borderId="3" fillId="4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4" fillId="0" fontId="1" numFmtId="164" pivotButton="0" quotePrefix="0" xfId="0">
      <alignment horizontal="left" vertical="center" wrapText="1"/>
    </xf>
    <xf applyAlignment="1" borderId="4" fillId="0" fontId="2" numFmtId="0" pivotButton="0" quotePrefix="0" xfId="0">
      <alignment horizontal="center" vertical="center" wrapText="1"/>
    </xf>
    <xf applyAlignment="1" borderId="4" fillId="5" fontId="3" numFmtId="0" pivotButton="0" quotePrefix="0" xfId="0">
      <alignment horizontal="center" vertical="center" wrapText="1"/>
    </xf>
    <xf applyAlignment="1" borderId="2" fillId="2" fontId="0" numFmtId="0" pivotButton="0" quotePrefix="0" xfId="0">
      <alignment vertical="center"/>
    </xf>
    <xf applyAlignment="1" borderId="3" fillId="6" fontId="4" numFmtId="0" pivotButton="0" quotePrefix="0" xfId="0">
      <alignment horizontal="center" vertical="center"/>
    </xf>
    <xf borderId="3" fillId="0" fontId="0" numFmtId="0" pivotButton="0" quotePrefix="0" xfId="0"/>
    <xf applyAlignment="1" borderId="3" fillId="6" fontId="5" numFmtId="10" pivotButton="0" quotePrefix="0" xfId="0">
      <alignment horizontal="center" vertical="center" wrapText="1"/>
    </xf>
    <xf borderId="5" fillId="0" fontId="0" numFmtId="0" pivotButton="0" quotePrefix="0" xfId="0"/>
    <xf applyAlignment="1" borderId="4" fillId="2" fontId="2" numFmtId="10" pivotButton="0" quotePrefix="0" xfId="0">
      <alignment horizontal="center" vertical="center"/>
    </xf>
    <xf applyAlignment="1" borderId="6" fillId="6" fontId="6" numFmtId="10" pivotButton="0" quotePrefix="0" xfId="0">
      <alignment horizontal="center" vertical="center"/>
    </xf>
    <xf applyAlignment="1" borderId="7" fillId="6" fontId="7" numFmtId="10" pivotButton="0" quotePrefix="0" xfId="0">
      <alignment horizontal="center" vertical="center"/>
    </xf>
    <xf applyAlignment="1" borderId="4" fillId="6" fontId="5" numFmtId="165" pivotButton="0" quotePrefix="0" xfId="0">
      <alignment horizontal="center" vertical="center" wrapText="1"/>
    </xf>
    <xf applyAlignment="1" borderId="4" fillId="0" fontId="2" numFmtId="166" pivotButton="0" quotePrefix="0" xfId="0">
      <alignment horizontal="left" vertical="center"/>
    </xf>
    <xf applyAlignment="1" borderId="4" fillId="0" fontId="2" numFmtId="0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 wrapText="1"/>
    </xf>
    <xf applyAlignment="1" borderId="6" fillId="6" fontId="2" numFmtId="10" pivotButton="0" quotePrefix="0" xfId="0">
      <alignment horizontal="center" vertical="center"/>
    </xf>
    <xf applyAlignment="1" borderId="7" fillId="6" fontId="2" numFmtId="10" pivotButton="0" quotePrefix="0" xfId="0">
      <alignment horizontal="center" vertical="center"/>
    </xf>
    <xf applyAlignment="1" borderId="4" fillId="6" fontId="2" numFmtId="165" pivotButton="0" quotePrefix="0" xfId="0">
      <alignment horizontal="center" vertical="center"/>
    </xf>
    <xf applyAlignment="1" borderId="4" fillId="6" fontId="2" numFmtId="10" pivotButton="0" quotePrefix="0" xfId="0">
      <alignment horizontal="center" vertical="center"/>
    </xf>
    <xf applyAlignment="1" borderId="8" fillId="0" fontId="2" numFmtId="0" pivotButton="0" quotePrefix="0" xfId="0">
      <alignment horizontal="center" vertical="center"/>
    </xf>
    <xf applyAlignment="1" borderId="8" fillId="5" fontId="2" numFmtId="0" pivotButton="0" quotePrefix="0" xfId="0">
      <alignment horizontal="center" vertical="center" wrapText="1"/>
    </xf>
    <xf applyAlignment="1" borderId="9" fillId="6" fontId="2" numFmtId="10" pivotButton="0" quotePrefix="0" xfId="0">
      <alignment horizontal="center" vertical="center"/>
    </xf>
    <xf applyAlignment="1" borderId="8" fillId="6" fontId="2" numFmtId="10" pivotButton="0" quotePrefix="0" xfId="0">
      <alignment horizontal="center" vertical="center"/>
    </xf>
    <xf applyAlignment="1" borderId="4" fillId="7" fontId="8" numFmtId="166" pivotButton="0" quotePrefix="0" xfId="0">
      <alignment horizontal="left" vertical="center"/>
    </xf>
    <xf applyAlignment="1" borderId="4" fillId="7" fontId="8" numFmtId="0" pivotButton="0" quotePrefix="0" xfId="0">
      <alignment horizontal="center" vertical="center"/>
    </xf>
    <xf applyAlignment="1" borderId="4" fillId="7" fontId="9" numFmtId="0" pivotButton="0" quotePrefix="0" xfId="0">
      <alignment vertical="center"/>
    </xf>
    <xf applyAlignment="1" borderId="4" fillId="7" fontId="8" numFmtId="10" pivotButton="0" quotePrefix="0" xfId="0">
      <alignment horizontal="center" vertical="center"/>
    </xf>
    <xf applyAlignment="1" borderId="4" fillId="8" fontId="10" numFmtId="166" pivotButton="0" quotePrefix="0" xfId="0">
      <alignment horizontal="left" vertical="center"/>
    </xf>
    <xf applyAlignment="1" borderId="4" fillId="8" fontId="11" numFmtId="0" pivotButton="0" quotePrefix="0" xfId="0">
      <alignment horizontal="center" vertical="center"/>
    </xf>
    <xf applyAlignment="1" borderId="4" fillId="8" fontId="10" numFmtId="0" pivotButton="0" quotePrefix="0" xfId="0">
      <alignment horizontal="center" vertical="center"/>
    </xf>
    <xf applyAlignment="1" borderId="4" fillId="8" fontId="11" numFmtId="10" pivotButton="0" quotePrefix="0" xfId="0">
      <alignment horizontal="center" vertical="center"/>
    </xf>
    <xf applyAlignment="1" borderId="1" fillId="9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/>
    </xf>
    <xf applyAlignment="1" borderId="4" fillId="9" fontId="12" numFmtId="10" pivotButton="0" quotePrefix="0" xfId="0">
      <alignment horizontal="left" vertical="center"/>
    </xf>
    <xf applyAlignment="1" borderId="4" fillId="9" fontId="2" numFmtId="10" pivotButton="0" quotePrefix="0" xfId="0">
      <alignment horizontal="center" vertical="center"/>
    </xf>
    <xf applyAlignment="1" borderId="4" fillId="9" fontId="12" numFmtId="10" pivotButton="0" quotePrefix="0" xfId="11">
      <alignment horizontal="center" vertical="center"/>
    </xf>
    <xf applyAlignment="1" borderId="7" fillId="9" fontId="2" numFmtId="10" pivotButton="0" quotePrefix="0" xfId="11">
      <alignment horizontal="center" vertical="center"/>
    </xf>
    <xf applyAlignment="1" borderId="6" fillId="3" fontId="13" numFmtId="10" pivotButton="0" quotePrefix="0" xfId="0">
      <alignment horizontal="center" vertical="center" wrapText="1"/>
    </xf>
    <xf applyAlignment="1" borderId="4" fillId="3" fontId="2" numFmtId="10" pivotButton="0" quotePrefix="0" xfId="0">
      <alignment horizontal="center" vertical="center"/>
    </xf>
    <xf applyAlignment="1" borderId="8" fillId="9" fontId="2" numFmtId="10" pivotButton="0" quotePrefix="0" xfId="0">
      <alignment horizontal="center" vertical="center"/>
    </xf>
    <xf applyAlignment="1" borderId="8" fillId="3" fontId="2" numFmtId="10" pivotButton="0" quotePrefix="0" xfId="0">
      <alignment horizontal="center" vertical="center"/>
    </xf>
    <xf applyAlignment="1" borderId="3" fillId="10" fontId="4" numFmtId="0" pivotButton="0" quotePrefix="0" xfId="0">
      <alignment horizontal="center" vertical="center"/>
    </xf>
    <xf applyAlignment="1" borderId="4" fillId="3" fontId="13" numFmtId="10" pivotButton="0" quotePrefix="0" xfId="0">
      <alignment horizontal="center" vertical="center" wrapText="1"/>
    </xf>
    <xf applyAlignment="1" borderId="4" fillId="3" fontId="0" numFmtId="10" pivotButton="0" quotePrefix="0" xfId="0">
      <alignment horizontal="center" vertical="center"/>
    </xf>
    <xf applyAlignment="1" borderId="7" fillId="3" fontId="2" numFmtId="10" pivotButton="0" quotePrefix="0" xfId="0">
      <alignment horizontal="center" vertical="center"/>
    </xf>
    <xf applyAlignment="1" borderId="6" fillId="10" fontId="0" numFmtId="0" pivotButton="0" quotePrefix="0" xfId="0">
      <alignment horizontal="center" vertical="center"/>
    </xf>
    <xf applyAlignment="1" borderId="4" fillId="10" fontId="0" numFmtId="0" pivotButton="0" quotePrefix="0" xfId="0">
      <alignment horizontal="center" vertical="center"/>
    </xf>
    <xf applyAlignment="1" borderId="4" fillId="10" fontId="14" numFmtId="166" pivotButton="0" quotePrefix="0" xfId="0">
      <alignment horizontal="center" vertical="center" wrapText="1"/>
    </xf>
    <xf applyAlignment="1" borderId="4" fillId="10" fontId="15" numFmtId="166" pivotButton="0" quotePrefix="0" xfId="0">
      <alignment horizontal="center" vertical="center"/>
    </xf>
    <xf applyAlignment="1" borderId="4" fillId="10" fontId="0" numFmtId="10" pivotButton="0" quotePrefix="0" xfId="0">
      <alignment horizontal="center" vertical="center"/>
    </xf>
    <xf applyAlignment="1" borderId="4" fillId="10" fontId="0" numFmtId="166" pivotButton="0" quotePrefix="0" xfId="0">
      <alignment horizontal="center" vertical="center"/>
    </xf>
    <xf applyAlignment="1" borderId="8" fillId="10" fontId="0" numFmtId="10" pivotButton="0" quotePrefix="0" xfId="0">
      <alignment horizontal="center" vertical="center"/>
    </xf>
    <xf applyAlignment="1" borderId="8" fillId="10" fontId="0" numFmtId="166" pivotButton="0" quotePrefix="0" xfId="0">
      <alignment horizontal="center" vertical="center"/>
    </xf>
    <xf applyAlignment="1" borderId="4" fillId="7" fontId="8" numFmtId="166" pivotButton="0" quotePrefix="0" xfId="0">
      <alignment horizontal="center" vertical="center"/>
    </xf>
    <xf applyAlignment="1" borderId="4" fillId="8" fontId="11" numFmtId="166" pivotButton="0" quotePrefix="0" xfId="0">
      <alignment horizontal="center" vertical="center"/>
    </xf>
    <xf applyAlignment="1" borderId="4" fillId="11" fontId="16" numFmtId="165" pivotButton="0" quotePrefix="0" xfId="0">
      <alignment horizontal="center" vertical="center"/>
    </xf>
    <xf borderId="10" fillId="0" fontId="0" numFmtId="0" pivotButton="0" quotePrefix="0" xfId="0"/>
    <xf borderId="6" fillId="0" fontId="0" numFmtId="0" pivotButton="0" quotePrefix="0" xfId="0"/>
    <xf applyAlignment="1" borderId="4" fillId="11" fontId="17" numFmtId="10" pivotButton="0" quotePrefix="0" xfId="0">
      <alignment horizontal="center" vertical="center" wrapText="1"/>
    </xf>
    <xf borderId="11" fillId="0" fontId="0" numFmtId="0" pivotButton="0" quotePrefix="0" xfId="0"/>
    <xf applyAlignment="1" borderId="8" fillId="11" fontId="5" numFmtId="165" pivotButton="0" quotePrefix="0" xfId="0">
      <alignment vertical="center" wrapText="1"/>
    </xf>
    <xf applyAlignment="1" borderId="8" fillId="11" fontId="18" numFmtId="10" pivotButton="0" quotePrefix="0" xfId="0">
      <alignment vertical="center"/>
    </xf>
    <xf borderId="12" fillId="0" fontId="0" numFmtId="0" pivotButton="0" quotePrefix="0" xfId="0"/>
    <xf borderId="13" fillId="0" fontId="0" numFmtId="0" pivotButton="0" quotePrefix="0" xfId="0"/>
    <xf applyAlignment="1" borderId="4" fillId="0" fontId="0" numFmtId="165" pivotButton="0" quotePrefix="0" xfId="0">
      <alignment horizontal="center" vertical="center"/>
    </xf>
    <xf applyAlignment="1" borderId="4" fillId="0" fontId="0" numFmtId="10" pivotButton="0" quotePrefix="0" xfId="0">
      <alignment horizontal="left" vertical="center"/>
    </xf>
    <xf applyAlignment="1" borderId="4" fillId="0" fontId="19" numFmtId="10" pivotButton="0" quotePrefix="0" xfId="0">
      <alignment horizontal="center" vertical="center"/>
    </xf>
    <xf applyAlignment="1" borderId="4" fillId="0" fontId="0" numFmtId="10" pivotButton="0" quotePrefix="0" xfId="0">
      <alignment horizontal="center" vertical="center"/>
    </xf>
    <xf applyAlignment="1" borderId="8" fillId="0" fontId="0" numFmtId="10" pivotButton="0" quotePrefix="0" xfId="0">
      <alignment horizontal="center" vertical="center"/>
    </xf>
    <xf applyAlignment="1" borderId="8" fillId="0" fontId="0" numFmtId="10" pivotButton="0" quotePrefix="0" xfId="0">
      <alignment horizontal="left" vertical="center"/>
    </xf>
    <xf applyAlignment="1" borderId="8" fillId="0" fontId="19" numFmtId="10" pivotButton="0" quotePrefix="0" xfId="0">
      <alignment horizontal="center" vertical="center"/>
    </xf>
    <xf applyAlignment="1" borderId="4" fillId="7" fontId="9" numFmtId="10" pivotButton="0" quotePrefix="0" xfId="0">
      <alignment horizontal="center" vertical="center"/>
    </xf>
    <xf applyAlignment="1" borderId="4" fillId="7" fontId="20" numFmtId="10" pivotButton="0" quotePrefix="0" xfId="0">
      <alignment horizontal="center" vertical="center"/>
    </xf>
    <xf applyAlignment="1" borderId="4" fillId="7" fontId="9" numFmtId="0" pivotButton="0" quotePrefix="0" xfId="0">
      <alignment horizontal="center" vertical="center"/>
    </xf>
    <xf applyAlignment="1" borderId="8" fillId="0" fontId="2" numFmtId="166" pivotButton="0" quotePrefix="0" xfId="0">
      <alignment horizontal="left" vertical="center"/>
    </xf>
    <xf applyAlignment="1" borderId="11" fillId="6" fontId="2" numFmtId="10" pivotButton="0" quotePrefix="0" xfId="0">
      <alignment horizontal="center" vertical="center"/>
    </xf>
    <xf applyAlignment="1" borderId="4" fillId="0" fontId="1" numFmtId="164" pivotButton="0" quotePrefix="0" xfId="0">
      <alignment horizontal="left" vertical="center" wrapText="1"/>
    </xf>
    <xf applyAlignment="1" borderId="4" fillId="11" fontId="16" numFmtId="165" pivotButton="0" quotePrefix="0" xfId="0">
      <alignment horizontal="center" vertical="center"/>
    </xf>
    <xf applyAlignment="1" borderId="4" fillId="6" fontId="5" numFmtId="165" pivotButton="0" quotePrefix="0" xfId="0">
      <alignment horizontal="center" vertical="center" wrapText="1"/>
    </xf>
    <xf applyAlignment="1" borderId="4" fillId="10" fontId="14" numFmtId="166" pivotButton="0" quotePrefix="0" xfId="0">
      <alignment horizontal="center" vertical="center" wrapText="1"/>
    </xf>
    <xf applyAlignment="1" borderId="4" fillId="10" fontId="15" numFmtId="166" pivotButton="0" quotePrefix="0" xfId="0">
      <alignment horizontal="center" vertical="center"/>
    </xf>
    <xf applyAlignment="1" borderId="8" fillId="11" fontId="5" numFmtId="165" pivotButton="0" quotePrefix="0" xfId="0">
      <alignment vertical="center" wrapText="1"/>
    </xf>
    <xf applyAlignment="1" borderId="4" fillId="0" fontId="2" numFmtId="166" pivotButton="0" quotePrefix="0" xfId="0">
      <alignment horizontal="left" vertical="center"/>
    </xf>
    <xf applyAlignment="1" borderId="4" fillId="6" fontId="2" numFmtId="165" pivotButton="0" quotePrefix="0" xfId="0">
      <alignment horizontal="center" vertical="center"/>
    </xf>
    <xf applyAlignment="1" borderId="4" fillId="10" fontId="0" numFmtId="166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8" fillId="10" fontId="0" numFmtId="166" pivotButton="0" quotePrefix="0" xfId="0">
      <alignment horizontal="center" vertical="center"/>
    </xf>
    <xf applyAlignment="1" borderId="4" fillId="7" fontId="8" numFmtId="166" pivotButton="0" quotePrefix="0" xfId="0">
      <alignment horizontal="left" vertical="center"/>
    </xf>
    <xf applyAlignment="1" borderId="4" fillId="7" fontId="8" numFmtId="166" pivotButton="0" quotePrefix="0" xfId="0">
      <alignment horizontal="center" vertical="center"/>
    </xf>
    <xf applyAlignment="1" borderId="4" fillId="8" fontId="10" numFmtId="166" pivotButton="0" quotePrefix="0" xfId="0">
      <alignment horizontal="left" vertical="center"/>
    </xf>
    <xf applyAlignment="1" borderId="4" fillId="8" fontId="11" numFmtId="166" pivotButton="0" quotePrefix="0" xfId="0">
      <alignment horizontal="center" vertical="center"/>
    </xf>
    <xf applyAlignment="1" borderId="8" fillId="0" fontId="2" numFmtId="166" pivotButton="0" quotePrefix="0" xfId="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mayn</author>
  </authors>
  <commentList>
    <comment authorId="0" ref="H1" shapeId="0">
      <text>
        <t>mayn:
转至人工后的下单率，≠转人工后的转化率，未扣除未付款人数,但影响不大。
数据涵义分析：
一、纯店小蜜转化率越高、此数值理论上越低，因为店小蜜把多数能转化的转化了。当纯店小蜜转化率方差稳定时，此数值受时间、分流频率、人工状态等多方因素的影响
二、此项数据可以理解为知识库对售前问题的不完备率，也包含店小蜜2.0催拍能力不足、客观条件无解决可能性的一部分数值
三、该数值对人工和机器的参与询单转化率同增同减，不会影响二者差值
四、未排除售后
备注：致使赤兔中转化率产生差异的主要原因之一，当此数值=0时，此项所产生的差异完全消除（赤兔中机器接待售前咨询、未下单、转人工、计入询单流失；人工仍有转化可能性，即此项数据计算得出的转接后转化人数）</t>
      </text>
    </comment>
    <comment authorId="0" ref="J1" shapeId="0">
      <text>
        <t>mayn:
卡片点击人数的比例，去重单人多次点击卡片的情形。
通过【点击次数/展示次数】的卡片点击率高于此数值10个百分点左右，暂不做统计依据</t>
      </text>
    </comment>
    <comment authorId="0" ref="Z1" shapeId="0">
      <text>
        <t>mayn:
以当月转化人数总和为计算依据的实际转化率（都包含共同接待部分）</t>
      </text>
    </comment>
    <comment authorId="0" ref="AD1" shapeId="0">
      <text>
        <t>mayn:
截止到当月某一天，（纯店小蜜+人工后援）和（纯人工+人工承接转接）的转化率差值（包含了当天往前至当月1号的全部询单人数和转化人数）
涵义：可理解为通过店小蜜【接待第一轮、人工为后援】对店铺整体询单转化能力的增值/损益</t>
      </text>
    </comment>
    <comment authorId="0" ref="E2" shapeId="0">
      <text>
        <t>mayn:
转人工率是衡量店小蜜问题解决能力的重要依据，随着店小蜜知识库配置的不断添加、完善、优化，该值理论上随时间呈下降趋势。受当前智能机器人发展水平限制（图片识别、长句识别、不完整问法、一句多问法、需人工操作订单、主动要求转人工等），该数据达到一定阀值后将无法继续缩小。粗略估计、店小蜜2.0能力阀值在14%左右</t>
      </text>
    </comment>
    <comment authorId="0" ref="G2" shapeId="0">
      <text>
        <t>mayn:
以人数总和进行计算的转人工率，不受天数平均带来的偏差影响</t>
      </text>
    </comment>
    <comment authorId="0" ref="O2" shapeId="0">
      <text>
        <t>mayn:
此转化为店小蜜排除转人工的询单人数后的转化率（即店小蜜能解决的问题的转化率）</t>
      </text>
    </comment>
    <comment authorId="0" ref="P2" shapeId="0">
      <text>
        <t>mayn:
此转化率包含人工为第二轮后援转化成功/失败的人数计入，
即：【纯店小蜜转化（+转人工后的转化）or（-流失）】</t>
      </text>
    </comment>
    <comment authorId="0" ref="Q2" shapeId="0">
      <text>
        <t>mayn:
此转化率包含店小蜜转人工后成功/失败的人数计入，即：【纯人工转化（+店小蜜转人工后的转化）or（-流失）】</t>
      </text>
    </comment>
    <comment authorId="0" ref="R2" shapeId="0">
      <text>
        <t>mayn:
=店小蜜参与询单转化率-人工参与询单转化率
共同接待部分的人次若转化，二者同加；若流失，二者同减的计算依据下，当天的转化率差值</t>
      </text>
    </comment>
    <comment authorId="0" ref="U2" shapeId="0">
      <text>
        <t>mayn:
接待人数占店铺总咨询人数的比例</t>
      </text>
    </comment>
    <comment authorId="0" ref="W2" shapeId="0">
      <text>
        <t>mayn:
指店小蜜接待过滤后的人数，过滤规则：21天内有付款订单的进行过滤、若下单则不过滤（判定售后）</t>
      </text>
    </comment>
    <comment authorId="0" ref="X2" shapeId="0">
      <text>
        <t>mayn:
与店小蜜聊过的都算接待人数，无任何过滤</t>
      </text>
    </comment>
    <comment authorId="0" ref="Z2" shapeId="0">
      <text>
        <t>mayn:
=店小蜜询单人数÷店小蜜接待占比-店小蜜询单人数</t>
      </text>
    </comment>
    <comment authorId="0" ref="AA2" shapeId="0">
      <text>
        <t>mayn:
人工每日转化人数=（店小蜜询单人数÷店小蜜接待占比-店小蜜询单人数）×人工参与询单转化率</t>
      </text>
    </comment>
    <comment authorId="0" ref="AB2" shapeId="0">
      <text>
        <t>mayn:
店小蜜转化人数=店小蜜接询单数×店小蜜参与询单转化率</t>
      </text>
    </comment>
    <comment authorId="0" ref="Z35" shapeId="0">
      <text>
        <t>mayn:
日询单均值</t>
      </text>
    </comment>
    <comment authorId="0" ref="AA35" shapeId="0">
      <text>
        <t>mayn:
日转化均值</t>
      </text>
    </comment>
    <comment authorId="0" ref="AB35" shapeId="0">
      <text>
        <t>mayn:
日转化均值</t>
      </text>
    </comment>
    <comment authorId="0" ref="Z68" shapeId="0">
      <text>
        <t>mayn:
日询单均值</t>
      </text>
    </comment>
    <comment authorId="0" ref="AA68" shapeId="0">
      <text>
        <t>mayn:
日转化均值</t>
      </text>
    </comment>
    <comment authorId="0" ref="AB68" shapeId="0">
      <text>
        <t>mayn:
日转化均值</t>
      </text>
    </comment>
    <comment authorId="0" ref="Z101" shapeId="0">
      <text>
        <t>mayn:
日询单均值</t>
      </text>
    </comment>
    <comment authorId="0" ref="AA101" shapeId="0">
      <text>
        <t>mayn:
日转化均值</t>
      </text>
    </comment>
    <comment authorId="0" ref="AB101" shapeId="0">
      <text>
        <t>mayn:
日转化均值</t>
      </text>
    </comment>
    <comment authorId="0" ref="Z134" shapeId="0">
      <text>
        <t>mayn:
日询单均值</t>
      </text>
    </comment>
    <comment authorId="0" ref="AA134" shapeId="0">
      <text>
        <t>mayn:
日转化均值</t>
      </text>
    </comment>
    <comment authorId="0" ref="AB134" shapeId="0">
      <text>
        <t>mayn:
日转化均值</t>
      </text>
    </comment>
    <comment authorId="0" ref="Z167" shapeId="0">
      <text>
        <t>mayn:
日询单均值</t>
      </text>
    </comment>
    <comment authorId="0" ref="AA167" shapeId="0">
      <text>
        <t>mayn:
日转化均值</t>
      </text>
    </comment>
    <comment authorId="0" ref="AB167" shapeId="0">
      <text>
        <t>mayn:
日转化均值</t>
      </text>
    </comment>
    <comment authorId="0" ref="Z200" shapeId="0">
      <text>
        <t>mayn:
日询单均值</t>
      </text>
    </comment>
    <comment authorId="0" ref="AA200" shapeId="0">
      <text>
        <t>mayn:
日转化均值</t>
      </text>
    </comment>
    <comment authorId="0" ref="AB200" shapeId="0">
      <text>
        <t>mayn:
日转化均值</t>
      </text>
    </comment>
    <comment authorId="0" ref="Z233" shapeId="0">
      <text>
        <t>mayn:
日询单均值</t>
      </text>
    </comment>
    <comment authorId="0" ref="AA233" shapeId="0">
      <text>
        <t>mayn:
日转化均值</t>
      </text>
    </comment>
    <comment authorId="0" ref="AB233" shapeId="0">
      <text>
        <t>mayn:
日转化均值</t>
      </text>
    </comment>
    <comment authorId="0" ref="Z266" shapeId="0">
      <text>
        <t>mayn:
日询单均值</t>
      </text>
    </comment>
    <comment authorId="0" ref="AA266" shapeId="0">
      <text>
        <t>mayn:
日转化均值</t>
      </text>
    </comment>
    <comment authorId="0" ref="AB266" shapeId="0">
      <text>
        <t>mayn:
日转化均值</t>
      </text>
    </comment>
    <comment authorId="0" ref="Z299" shapeId="0">
      <text>
        <t>mayn:
日询单均值</t>
      </text>
    </comment>
    <comment authorId="0" ref="AA299" shapeId="0">
      <text>
        <t>mayn:
日转化均值</t>
      </text>
    </comment>
    <comment authorId="0" ref="AB299" shapeId="0">
      <text>
        <t>mayn:
日转化均值</t>
      </text>
    </comment>
    <comment authorId="0" ref="Z332" shapeId="0">
      <text>
        <t>mayn:
日询单均值</t>
      </text>
    </comment>
    <comment authorId="0" ref="AA332" shapeId="0">
      <text>
        <t>mayn:
日转化均值</t>
      </text>
    </comment>
    <comment authorId="0" ref="AB332" shapeId="0">
      <text>
        <t>mayn:
日转化均值</t>
      </text>
    </comment>
    <comment authorId="0" ref="Z365" shapeId="0">
      <text>
        <t>mayn:
日询单均值</t>
      </text>
    </comment>
    <comment authorId="0" ref="AA365" shapeId="0">
      <text>
        <t>mayn:
日转化均值</t>
      </text>
    </comment>
    <comment authorId="0" ref="AB365" shapeId="0">
      <text>
        <t>mayn:
日转化均值</t>
      </text>
    </comment>
    <comment authorId="0" ref="Z398" shapeId="0">
      <text>
        <t>mayn:
日询单均值</t>
      </text>
    </comment>
    <comment authorId="0" ref="AA398" shapeId="0">
      <text>
        <t>mayn:
日转化均值</t>
      </text>
    </comment>
    <comment authorId="0" ref="AB398" shapeId="0">
      <text>
        <t>mayn:
日转化均值</t>
      </text>
    </comment>
  </commentList>
</comments>
</file>

<file path=xl/comments/comment2.xml><?xml version="1.0" encoding="utf-8"?>
<comments xmlns="http://schemas.openxmlformats.org/spreadsheetml/2006/main">
  <authors>
    <author>mayn</author>
  </authors>
  <commentList>
    <comment authorId="0" ref="H1" shapeId="0">
      <text>
        <t>mayn:
转至人工后的下单率，≠转人工后的转化率，未扣除未付款人数,但影响不大。
数据涵义分析：
一、纯店小蜜转化率越高、此数值理论上越低，因为店小蜜把多数能转化的转化了。当纯店小蜜转化率方差稳定时，此数值受时间、分流频率、人工状态等多方因素的影响
二、此项数据可以理解为知识库对售前问题的不完备率，也包含店小蜜2.0催拍能力不足、客观条件无解决可能性的一部分数值
三、该数值对人工和机器的参与询单转化率同增同减，不会影响二者差值
四、未排除售后
备注：致使赤兔中转化率产生差异的主要原因之一，当此数值=0时，此项所产生的差异完全消除（赤兔中机器接待售前咨询、未下单、转人工、计入询单流失；人工仍有转化可能性，即此项数据计算得出的转接后转化人数）</t>
      </text>
    </comment>
    <comment authorId="0" ref="J1" shapeId="0">
      <text>
        <t>mayn:
卡片点击人数的比例，去重单人多次点击卡片的情形。
通过【点击次数/展示次数】的卡片点击率高于此数值10个百分点左右，暂不做统计依据</t>
      </text>
    </comment>
    <comment authorId="0" ref="Z1" shapeId="0">
      <text>
        <t>mayn:
以当月转化人数总和为计算依据的实际转化率（都包含共同接待部分）</t>
      </text>
    </comment>
    <comment authorId="0" ref="AD1" shapeId="0">
      <text>
        <t>mayn:
截止到当月某一天，（纯店小蜜+人工后援）和（纯人工+人工承接转接）的转化率差值（包含了当天往前至当月1号的全部询单人数和转化人数）
涵义：可理解为通过店小蜜【接待第一轮、人工为后援】对店铺整体询单转化能力的增值/损益</t>
      </text>
    </comment>
    <comment authorId="0" ref="E2" shapeId="0">
      <text>
        <t>mayn:
转人工率是衡量店小蜜问题解决能力的重要依据，随着店小蜜知识库配置的不断添加、完善、优化，该值理论上随时间呈下降趋势。受当前智能机器人发展水平限制（图片识别、长句识别、不完整问法、一句多问法、需人工操作订单、主动要求转人工等），该数据达到一定阀值后将无法继续缩小。粗略估计、店小蜜2.0能力阀值在14%左右</t>
      </text>
    </comment>
    <comment authorId="0" ref="G2" shapeId="0">
      <text>
        <t>mayn:
以人数总和进行计算的转人工率，不受天数平均带来的偏差影响</t>
      </text>
    </comment>
    <comment authorId="0" ref="O2" shapeId="0">
      <text>
        <t>mayn:
此转化为店小蜜排除转人工的询单人数后的转化率（即店小蜜能解决的问题的转化率）</t>
      </text>
    </comment>
    <comment authorId="0" ref="P2" shapeId="0">
      <text>
        <t>mayn:
此转化率包含人工为第二轮后援转化成功/失败的人数计入，
即：【纯店小蜜转化（+转人工后的转化）or（-流失）】</t>
      </text>
    </comment>
    <comment authorId="0" ref="Q2" shapeId="0">
      <text>
        <t>mayn:
此转化率包含店小蜜转人工后成功/失败的人数计入，即：【纯人工转化（+店小蜜转人工后的转化）or（-流失）】</t>
      </text>
    </comment>
    <comment authorId="0" ref="R2" shapeId="0">
      <text>
        <t>mayn:
=店小蜜参与询单转化率-人工参与询单转化率
共同接待部分的人次若转化，二者同加；若流失，二者同减的计算依据下，当天的转化率差值</t>
      </text>
    </comment>
    <comment authorId="0" ref="U2" shapeId="0">
      <text>
        <t>mayn:
接待人数占店铺总咨询人数的比例</t>
      </text>
    </comment>
    <comment authorId="0" ref="W2" shapeId="0">
      <text>
        <t>mayn:
指店小蜜接待过滤后的人数，过滤规则：21天内有付款订单的进行过滤、若下单则不过滤（判定售后）</t>
      </text>
    </comment>
    <comment authorId="0" ref="X2" shapeId="0">
      <text>
        <t>mayn:
与店小蜜聊过的都算接待人数，无任何过滤</t>
      </text>
    </comment>
    <comment authorId="0" ref="Z2" shapeId="0">
      <text>
        <t>mayn:
=店小蜜询单人数÷店小蜜接待占比-店小蜜询单人数</t>
      </text>
    </comment>
    <comment authorId="0" ref="AA2" shapeId="0">
      <text>
        <t>mayn:
人工每日转化人数=（店小蜜询单人数÷店小蜜接待占比-店小蜜询单人数）×人工参与询单转化率</t>
      </text>
    </comment>
    <comment authorId="0" ref="AB2" shapeId="0">
      <text>
        <t>mayn:
店小蜜转化人数=店小蜜接询单数×店小蜜参与询单转化率</t>
      </text>
    </comment>
    <comment authorId="0" ref="Z35" shapeId="0">
      <text>
        <t>mayn:
日询单均值</t>
      </text>
    </comment>
    <comment authorId="0" ref="AA35" shapeId="0">
      <text>
        <t>mayn:
日转化均值</t>
      </text>
    </comment>
    <comment authorId="0" ref="AB35" shapeId="0">
      <text>
        <t>mayn:
日转化均值</t>
      </text>
    </comment>
    <comment authorId="0" ref="Z68" shapeId="0">
      <text>
        <t>mayn:
日询单均值</t>
      </text>
    </comment>
    <comment authorId="0" ref="AA68" shapeId="0">
      <text>
        <t>mayn:
日转化均值</t>
      </text>
    </comment>
    <comment authorId="0" ref="AB68" shapeId="0">
      <text>
        <t>mayn:
日转化均值</t>
      </text>
    </comment>
    <comment authorId="0" ref="Z101" shapeId="0">
      <text>
        <t>mayn:
日询单均值</t>
      </text>
    </comment>
    <comment authorId="0" ref="AA101" shapeId="0">
      <text>
        <t>mayn:
日转化均值</t>
      </text>
    </comment>
    <comment authorId="0" ref="AB101" shapeId="0">
      <text>
        <t>mayn:
日转化均值</t>
      </text>
    </comment>
    <comment authorId="0" ref="Z134" shapeId="0">
      <text>
        <t>mayn:
日询单均值</t>
      </text>
    </comment>
    <comment authorId="0" ref="AA134" shapeId="0">
      <text>
        <t>mayn:
日转化均值</t>
      </text>
    </comment>
    <comment authorId="0" ref="AB134" shapeId="0">
      <text>
        <t>mayn:
日转化均值</t>
      </text>
    </comment>
    <comment authorId="0" ref="Z167" shapeId="0">
      <text>
        <t>mayn:
日询单均值</t>
      </text>
    </comment>
    <comment authorId="0" ref="AA167" shapeId="0">
      <text>
        <t>mayn:
日转化均值</t>
      </text>
    </comment>
    <comment authorId="0" ref="AB167" shapeId="0">
      <text>
        <t>mayn:
日转化均值</t>
      </text>
    </comment>
    <comment authorId="0" ref="Z200" shapeId="0">
      <text>
        <t>mayn:
日询单均值</t>
      </text>
    </comment>
    <comment authorId="0" ref="AA200" shapeId="0">
      <text>
        <t>mayn:
日转化均值</t>
      </text>
    </comment>
    <comment authorId="0" ref="AB200" shapeId="0">
      <text>
        <t>mayn:
日转化均值</t>
      </text>
    </comment>
    <comment authorId="0" ref="Z233" shapeId="0">
      <text>
        <t>mayn:
日询单均值</t>
      </text>
    </comment>
    <comment authorId="0" ref="AA233" shapeId="0">
      <text>
        <t>mayn:
日转化均值</t>
      </text>
    </comment>
    <comment authorId="0" ref="AB233" shapeId="0">
      <text>
        <t>mayn:
日转化均值</t>
      </text>
    </comment>
    <comment authorId="0" ref="Z266" shapeId="0">
      <text>
        <t>mayn:
日询单均值</t>
      </text>
    </comment>
    <comment authorId="0" ref="AA266" shapeId="0">
      <text>
        <t>mayn:
日转化均值</t>
      </text>
    </comment>
    <comment authorId="0" ref="AB266" shapeId="0">
      <text>
        <t>mayn:
日转化均值</t>
      </text>
    </comment>
    <comment authorId="0" ref="Z299" shapeId="0">
      <text>
        <t>mayn:
日询单均值</t>
      </text>
    </comment>
    <comment authorId="0" ref="AA299" shapeId="0">
      <text>
        <t>mayn:
日转化均值</t>
      </text>
    </comment>
    <comment authorId="0" ref="AB299" shapeId="0">
      <text>
        <t>mayn:
日转化均值</t>
      </text>
    </comment>
    <comment authorId="0" ref="Z332" shapeId="0">
      <text>
        <t>mayn:
日询单均值</t>
      </text>
    </comment>
    <comment authorId="0" ref="AA332" shapeId="0">
      <text>
        <t>mayn:
日转化均值</t>
      </text>
    </comment>
    <comment authorId="0" ref="AB332" shapeId="0">
      <text>
        <t>mayn:
日转化均值</t>
      </text>
    </comment>
    <comment authorId="0" ref="Z365" shapeId="0">
      <text>
        <t>mayn:
日询单均值</t>
      </text>
    </comment>
    <comment authorId="0" ref="AA365" shapeId="0">
      <text>
        <t>mayn:
日转化均值</t>
      </text>
    </comment>
    <comment authorId="0" ref="AB365" shapeId="0">
      <text>
        <t>mayn:
日转化均值</t>
      </text>
    </comment>
    <comment authorId="0" ref="Z398" shapeId="0">
      <text>
        <t>mayn:
日询单均值</t>
      </text>
    </comment>
    <comment authorId="0" ref="AA398" shapeId="0">
      <text>
        <t>mayn:
日转化均值</t>
      </text>
    </comment>
    <comment authorId="0" ref="AB398" shapeId="0">
      <text>
        <t>mayn:
日转化均值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pane activePane="bottomLeft" state="frozen" topLeftCell="A3" ySplit="2"/>
      <selection activeCell="A1" sqref="A1"/>
      <selection activeCell="T6" pane="bottomLeft" sqref="T6"/>
    </sheetView>
  </sheetViews>
  <sheetFormatPr baseColWidth="8" defaultColWidth="9" defaultRowHeight="13.5"/>
  <cols>
    <col customWidth="1" max="1" min="1" style="1" width="10.6333333333333"/>
    <col customWidth="1" max="2" min="2" style="2" width="11.8833333333333"/>
    <col customWidth="1" max="4" min="3" style="1" width="11.8833333333333"/>
    <col customWidth="1" max="5" min="5" style="3" width="3.13333333333333"/>
    <col customWidth="1" max="7" min="6" style="1" width="11.8833333333333"/>
    <col customWidth="1" max="8" min="8" style="4" width="11.8833333333333"/>
    <col customWidth="1" max="9" min="9" style="5" width="2.75"/>
    <col customWidth="1" max="10" min="10" style="2" width="10.75"/>
    <col customWidth="1" max="11" min="11" style="1" width="11.8833333333333"/>
    <col customWidth="1" max="12" min="12" style="4" width="11.8833333333333"/>
    <col customWidth="1" max="13" min="13" style="5" width="3.38333333333333"/>
    <col customWidth="1" max="14" min="14" style="2" width="11.8833333333333"/>
    <col customWidth="1" max="15" min="15" style="1" width="11.8833333333333"/>
    <col customWidth="1" max="16" min="16" style="4" width="11.8833333333333"/>
    <col customWidth="1" max="17" min="17" style="5" width="2.88333333333333"/>
    <col customWidth="1" max="18" min="18" style="6" width="11.6333333333333"/>
    <col customWidth="1" max="19" min="19" style="7" width="11.6333333333333"/>
    <col customWidth="1" max="20" min="20" style="8" width="11.6333333333333"/>
    <col customWidth="1" max="21" min="21" style="7" width="11.6333333333333"/>
    <col customWidth="1" max="22" min="22" style="7" width="12"/>
    <col customWidth="1" max="33" min="23" style="1" width="9"/>
  </cols>
  <sheetData>
    <row customHeight="1" ht="33" r="1" s="18">
      <c r="A1" s="1" t="inlineStr">
        <is>
          <t>日期</t>
        </is>
      </c>
      <c r="B1" s="2" t="inlineStr">
        <is>
          <t>全部接待人数</t>
        </is>
      </c>
      <c r="F1" s="1" t="inlineStr">
        <is>
          <t>淘客/广告/子账号/售后等可过滤类型</t>
        </is>
      </c>
      <c r="I1" s="13" t="n"/>
      <c r="J1" s="2" t="inlineStr">
        <is>
          <t>属售前咨询人数</t>
        </is>
      </c>
      <c r="N1" s="2" t="inlineStr">
        <is>
          <t>成功转化人数</t>
        </is>
      </c>
      <c r="R1" s="6" t="inlineStr">
        <is>
          <t>真实转化率</t>
        </is>
      </c>
      <c r="U1" s="7" t="inlineStr">
        <is>
          <t>若无过滤的转化率</t>
        </is>
      </c>
    </row>
    <row customHeight="1" ht="20" r="2" s="18">
      <c r="B2" s="2" t="inlineStr">
        <is>
          <t>合计</t>
        </is>
      </c>
      <c r="C2" s="9" t="inlineStr">
        <is>
          <t>白天</t>
        </is>
      </c>
      <c r="D2" s="10" t="inlineStr">
        <is>
          <t>夜间</t>
        </is>
      </c>
      <c r="F2" s="2" t="inlineStr">
        <is>
          <t>合计</t>
        </is>
      </c>
      <c r="G2" s="9" t="inlineStr">
        <is>
          <t>白天</t>
        </is>
      </c>
      <c r="H2" s="11" t="inlineStr">
        <is>
          <t>夜间</t>
        </is>
      </c>
      <c r="J2" s="2" t="inlineStr">
        <is>
          <t>合计</t>
        </is>
      </c>
      <c r="K2" s="9" t="inlineStr">
        <is>
          <t>白天</t>
        </is>
      </c>
      <c r="L2" s="11" t="inlineStr">
        <is>
          <t>夜间</t>
        </is>
      </c>
      <c r="N2" s="2" t="inlineStr">
        <is>
          <t>总计</t>
        </is>
      </c>
      <c r="O2" s="9" t="inlineStr">
        <is>
          <t>白天</t>
        </is>
      </c>
      <c r="P2" s="11" t="inlineStr">
        <is>
          <t>夜间</t>
        </is>
      </c>
      <c r="R2" s="6" t="inlineStr">
        <is>
          <t>总计</t>
        </is>
      </c>
      <c r="S2" s="14" t="inlineStr">
        <is>
          <t>白天</t>
        </is>
      </c>
      <c r="T2" s="15" t="inlineStr">
        <is>
          <t>夜间</t>
        </is>
      </c>
      <c r="U2" s="14" t="inlineStr">
        <is>
          <t>白天</t>
        </is>
      </c>
      <c r="V2" s="16" t="inlineStr">
        <is>
          <t>夜间</t>
        </is>
      </c>
    </row>
    <row customHeight="1" ht="26" r="3" s="18">
      <c r="A3" s="12" t="n">
        <v>43670</v>
      </c>
      <c r="B3" s="2" t="n">
        <v>253</v>
      </c>
    </row>
    <row customHeight="1" ht="28" r="4" s="18">
      <c r="A4" s="12" t="n">
        <v>43671</v>
      </c>
      <c r="B4" s="2" t="n">
        <v>121</v>
      </c>
      <c r="C4" s="1">
        <f>B4-D4</f>
        <v/>
      </c>
      <c r="D4" s="1" t="n">
        <v>53</v>
      </c>
      <c r="F4" s="1">
        <f>G4+H4</f>
        <v/>
      </c>
      <c r="G4" s="1" t="n">
        <v>19</v>
      </c>
      <c r="H4" s="4" t="n">
        <v>6</v>
      </c>
      <c r="J4" s="2">
        <f>K4+L4</f>
        <v/>
      </c>
      <c r="K4" s="1">
        <f>C4-G4</f>
        <v/>
      </c>
      <c r="L4" s="4">
        <f>D4-H4</f>
        <v/>
      </c>
      <c r="N4" s="2">
        <f>O4+P4</f>
        <v/>
      </c>
      <c r="O4" s="1" t="n">
        <v>22</v>
      </c>
      <c r="P4" s="4" t="n">
        <v>21</v>
      </c>
      <c r="R4" s="6">
        <f>N4/J4</f>
        <v/>
      </c>
      <c r="S4" s="7">
        <f>O4/K4</f>
        <v/>
      </c>
      <c r="T4" s="8">
        <f>P4/L4</f>
        <v/>
      </c>
      <c r="U4" s="7">
        <f>O4/C4</f>
        <v/>
      </c>
      <c r="V4" s="7">
        <f>P4/D4</f>
        <v/>
      </c>
    </row>
    <row customHeight="1" ht="28" r="5" s="18"/>
    <row customHeight="1" ht="28" r="6" s="18"/>
    <row customHeight="1" ht="28" r="7" s="18"/>
    <row customHeight="1" ht="28" r="8" s="18"/>
    <row customHeight="1" ht="28" r="9" s="18"/>
    <row customHeight="1" ht="28" r="10" s="18"/>
    <row customHeight="1" ht="28" r="11" s="18"/>
    <row customHeight="1" ht="28" r="12" s="18"/>
    <row customHeight="1" ht="28" r="13" s="18"/>
    <row customHeight="1" ht="28" r="14" s="18"/>
    <row customHeight="1" ht="28" r="15" s="18"/>
    <row customHeight="1" ht="28" r="16" s="18"/>
    <row customHeight="1" ht="28" r="17" s="18"/>
    <row customHeight="1" ht="28" r="18" s="18"/>
    <row customHeight="1" ht="28" r="19" s="18"/>
    <row customHeight="1" ht="28" r="20" s="18"/>
    <row customHeight="1" ht="28" r="21" s="18"/>
    <row customHeight="1" ht="28" r="22" s="18"/>
    <row customHeight="1" ht="28" r="23" s="18"/>
    <row customHeight="1" ht="28" r="24" s="18"/>
    <row customHeight="1" ht="28" r="25" s="18"/>
    <row customHeight="1" ht="28" r="26" s="18"/>
    <row customHeight="1" ht="28" r="27" s="18"/>
    <row customHeight="1" ht="28" r="28" s="18"/>
    <row customHeight="1" ht="28" r="29" s="18"/>
    <row customHeight="1" ht="28" r="30" s="18"/>
    <row customHeight="1" ht="28" r="31" s="18"/>
    <row customHeight="1" ht="28" r="32" s="18"/>
    <row customHeight="1" ht="28" r="33" s="18"/>
    <row customHeight="1" ht="17" r="34" s="18"/>
    <row customHeight="1" ht="17" r="35" s="18"/>
  </sheetData>
  <mergeCells count="7">
    <mergeCell ref="B1:D1"/>
    <mergeCell ref="F1:H1"/>
    <mergeCell ref="J1:L1"/>
    <mergeCell ref="N1:P1"/>
    <mergeCell ref="R1:T1"/>
    <mergeCell ref="U1:V1"/>
    <mergeCell ref="A1:A2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398"/>
  <sheetViews>
    <sheetView workbookViewId="0">
      <selection activeCell="A1" sqref="A1"/>
    </sheetView>
  </sheetViews>
  <sheetFormatPr baseColWidth="8" defaultColWidth="9" defaultRowHeight="13.5"/>
  <cols>
    <col customWidth="1" max="1" min="1" style="17" width="9.375"/>
    <col customWidth="1" max="2" min="2" style="18" width="10.375"/>
    <col customWidth="1" max="4" min="4" style="18" width="1.375"/>
    <col customWidth="1" max="9" min="9" style="18" width="1.375"/>
    <col customWidth="1" hidden="1" max="13" min="12" style="18" width="9"/>
    <col customWidth="1" max="14" min="14" style="18" width="1.125"/>
    <col customWidth="1" max="20" min="20" style="18" width="1.125"/>
    <col customWidth="1" max="25" min="25" style="18" width="1"/>
  </cols>
  <sheetData>
    <row r="1">
      <c r="A1" s="95" t="inlineStr">
        <is>
          <t>日期
均值&amp;方差</t>
        </is>
      </c>
      <c r="B1" s="20" t="inlineStr">
        <is>
          <t>活动 
标注</t>
        </is>
      </c>
      <c r="C1" s="21" t="inlineStr">
        <is>
          <t>行业
排名</t>
        </is>
      </c>
      <c r="D1" s="22" t="n"/>
      <c r="E1" s="23" t="inlineStr">
        <is>
          <t>转人工率</t>
        </is>
      </c>
      <c r="G1" s="24" t="n"/>
      <c r="H1" s="25" t="inlineStr">
        <is>
          <t>人工衔接后下单率</t>
        </is>
      </c>
      <c r="I1" s="22" t="n"/>
      <c r="J1" s="50" t="inlineStr">
        <is>
          <t>卡片点击率</t>
        </is>
      </c>
      <c r="N1" s="22" t="n"/>
      <c r="O1" s="51" t="inlineStr">
        <is>
          <t>转化率（每日）</t>
        </is>
      </c>
      <c r="T1" s="22" t="n"/>
      <c r="U1" s="60" t="inlineStr">
        <is>
          <t>店小蜜使用情况</t>
        </is>
      </c>
      <c r="X1" s="24" t="n"/>
      <c r="Y1" s="22" t="n"/>
      <c r="Z1" s="96" t="inlineStr">
        <is>
          <t>月实际转化率=转化总人数/询单总人数</t>
        </is>
      </c>
      <c r="AA1" s="75" t="n"/>
      <c r="AB1" s="75" t="n"/>
      <c r="AC1" s="76" t="n"/>
      <c r="AD1" s="77" t="inlineStr">
        <is>
          <t>差值=智能机器人带来的增益</t>
        </is>
      </c>
      <c r="AE1" s="78" t="n"/>
    </row>
    <row customHeight="1" ht="36" r="2" s="18">
      <c r="A2" s="26" t="n"/>
      <c r="B2" s="26" t="n"/>
      <c r="C2" s="26" t="n"/>
      <c r="D2" s="27" t="n"/>
      <c r="E2" s="28" t="inlineStr">
        <is>
          <t>转人工率</t>
        </is>
      </c>
      <c r="F2" s="29" t="inlineStr">
        <is>
          <t>行业前三</t>
        </is>
      </c>
      <c r="G2" s="97" t="inlineStr">
        <is>
          <t>实际转人工人数&amp;率</t>
        </is>
      </c>
      <c r="H2" s="24" t="n"/>
      <c r="I2" s="27" t="n"/>
      <c r="J2" s="52" t="inlineStr">
        <is>
          <t>卡片点击率</t>
        </is>
      </c>
      <c r="K2" s="53" t="inlineStr">
        <is>
          <t>行业前三</t>
        </is>
      </c>
      <c r="L2" s="54" t="inlineStr">
        <is>
          <t>知识完善率</t>
        </is>
      </c>
      <c r="M2" s="55" t="inlineStr">
        <is>
          <t>行业前三</t>
        </is>
      </c>
      <c r="N2" s="27" t="n"/>
      <c r="O2" s="56" t="inlineStr">
        <is>
          <t>纯店小蜜询单转化率</t>
        </is>
      </c>
      <c r="P2" s="56" t="inlineStr">
        <is>
          <t>小蜜参与询单转化率</t>
        </is>
      </c>
      <c r="Q2" s="61" t="inlineStr">
        <is>
          <t>人工参与询单转化率</t>
        </is>
      </c>
      <c r="R2" s="62" t="inlineStr">
        <is>
          <t>差值</t>
        </is>
      </c>
      <c r="S2" s="63" t="inlineStr">
        <is>
          <t>行业前三</t>
        </is>
      </c>
      <c r="T2" s="27" t="n"/>
      <c r="U2" s="64" t="inlineStr">
        <is>
          <t>接待占比</t>
        </is>
      </c>
      <c r="V2" s="65" t="inlineStr">
        <is>
          <t>行业前三</t>
        </is>
      </c>
      <c r="W2" s="98" t="inlineStr">
        <is>
          <t>小蜜参与询单人数</t>
        </is>
      </c>
      <c r="X2" s="99" t="inlineStr">
        <is>
          <t>接待人数</t>
        </is>
      </c>
      <c r="Y2" s="27" t="n"/>
      <c r="Z2" s="100" t="inlineStr">
        <is>
          <t>人工询单人数（每日）</t>
        </is>
      </c>
      <c r="AA2" s="100" t="inlineStr">
        <is>
          <t>人工转化人数（每日）</t>
        </is>
      </c>
      <c r="AB2" s="100" t="inlineStr">
        <is>
          <t>店小蜜转化人数（每日）</t>
        </is>
      </c>
      <c r="AC2" s="80" t="n"/>
      <c r="AD2" s="81" t="n"/>
      <c r="AE2" s="82" t="n"/>
    </row>
    <row customHeight="1" hidden="1" ht="14.25" outlineLevel="1" r="3" s="18">
      <c r="A3" s="101" t="n">
        <v>20190601</v>
      </c>
      <c r="B3" s="32" t="n"/>
      <c r="C3" s="33" t="n"/>
      <c r="D3" s="22" t="n"/>
      <c r="E3" s="34" t="n">
        <v>0.2551</v>
      </c>
      <c r="F3" s="35" t="n">
        <v>0.1438</v>
      </c>
      <c r="G3" s="102">
        <f>IF(E3="","",E3*X3)</f>
        <v/>
      </c>
      <c r="H3" s="37" t="n"/>
      <c r="I3" s="22" t="n"/>
      <c r="J3" s="53" t="n">
        <v>0.2052</v>
      </c>
      <c r="K3" s="53" t="n">
        <v>0.1619</v>
      </c>
      <c r="L3" s="53" t="n"/>
      <c r="M3" s="53" t="n"/>
      <c r="N3" s="22" t="n"/>
      <c r="O3" s="57" t="n">
        <v>0.8161</v>
      </c>
      <c r="P3" s="57" t="n">
        <v>0.6831</v>
      </c>
      <c r="Q3" s="57" t="n">
        <v>0.6329</v>
      </c>
      <c r="R3" s="62">
        <f>IF(P3="","",P3-Q3)</f>
        <v/>
      </c>
      <c r="S3" s="57" t="n">
        <v>0.491</v>
      </c>
      <c r="T3" s="22" t="n"/>
      <c r="U3" s="68" t="n">
        <v>0.0688</v>
      </c>
      <c r="V3" s="68" t="n">
        <v>0.9705</v>
      </c>
      <c r="W3" s="103" t="n">
        <v>183</v>
      </c>
      <c r="X3" s="103" t="n">
        <v>243</v>
      </c>
      <c r="Y3" s="22" t="n"/>
      <c r="Z3" s="104">
        <f>IF(U3="","",W3/U3-W3)</f>
        <v/>
      </c>
      <c r="AA3" s="104">
        <f>IF(U3="","",(W3/U3-W3)*Q3)</f>
        <v/>
      </c>
      <c r="AB3" s="104">
        <f>IF(W3="","",W3*P3)</f>
        <v/>
      </c>
      <c r="AD3" s="84" t="inlineStr">
        <is>
          <t>截止日期</t>
        </is>
      </c>
      <c r="AE3" s="85" t="n"/>
    </row>
    <row customHeight="1" hidden="1" ht="14.25" outlineLevel="1" r="4" s="18">
      <c r="A4" s="101" t="n">
        <v>20190602</v>
      </c>
      <c r="B4" s="32" t="n"/>
      <c r="C4" s="33" t="n">
        <v>215</v>
      </c>
      <c r="D4" s="22" t="n"/>
      <c r="E4" s="34" t="n">
        <v>0.3108</v>
      </c>
      <c r="F4" s="35" t="n">
        <v>0.1294</v>
      </c>
      <c r="G4" s="102">
        <f>IF(E4="","",E4*X4)</f>
        <v/>
      </c>
      <c r="H4" s="37" t="n"/>
      <c r="I4" s="22" t="n"/>
      <c r="J4" s="53" t="n">
        <v>0.2734</v>
      </c>
      <c r="K4" s="53" t="n">
        <v>0.1262</v>
      </c>
      <c r="L4" s="53" t="n"/>
      <c r="M4" s="53" t="n"/>
      <c r="N4" s="22" t="n"/>
      <c r="O4" s="57" t="n">
        <v>0.7143</v>
      </c>
      <c r="P4" s="57" t="n">
        <v>0.5776</v>
      </c>
      <c r="Q4" s="57" t="n">
        <v>0.5713</v>
      </c>
      <c r="R4" s="62">
        <f>IF(P4="","",P4-Q4)</f>
        <v/>
      </c>
      <c r="S4" s="57" t="n">
        <v>0.5411</v>
      </c>
      <c r="T4" s="22" t="n"/>
      <c r="U4" s="68" t="n">
        <v>0.0718</v>
      </c>
      <c r="V4" s="68" t="n">
        <v>0.9429</v>
      </c>
      <c r="W4" s="103" t="n">
        <v>116</v>
      </c>
      <c r="X4" s="103" t="n">
        <v>148</v>
      </c>
      <c r="Y4" s="22" t="n"/>
      <c r="Z4" s="104">
        <f>IF(U4="","",W4/U4-W4)</f>
        <v/>
      </c>
      <c r="AA4" s="104">
        <f>IF(U4="","",(W4/U4-W4)*Q4)</f>
        <v/>
      </c>
      <c r="AB4" s="104">
        <f>IF(W4="","",W4*P4)</f>
        <v/>
      </c>
      <c r="AC4" s="86" t="n"/>
      <c r="AD4" s="84" t="inlineStr">
        <is>
          <t>截止日期</t>
        </is>
      </c>
      <c r="AE4" s="85" t="n"/>
    </row>
    <row customHeight="1" hidden="1" ht="14.25" outlineLevel="1" r="5" s="18">
      <c r="A5" s="101" t="n">
        <v>20190603</v>
      </c>
      <c r="B5" s="32" t="n"/>
      <c r="C5" s="33" t="n">
        <v>183</v>
      </c>
      <c r="D5" s="22" t="n"/>
      <c r="E5" s="34" t="n">
        <v>0.2643</v>
      </c>
      <c r="F5" s="35" t="n">
        <v>0.1544</v>
      </c>
      <c r="G5" s="102">
        <f>IF(E5="","",E5*X5)</f>
        <v/>
      </c>
      <c r="H5" s="37" t="n"/>
      <c r="I5" s="22" t="n"/>
      <c r="J5" s="53" t="n">
        <v>0.3111</v>
      </c>
      <c r="K5" s="53" t="n">
        <v>0.1729</v>
      </c>
      <c r="L5" s="53" t="n"/>
      <c r="M5" s="53" t="n"/>
      <c r="N5" s="22" t="n"/>
      <c r="O5" s="57" t="n">
        <v>0.6667</v>
      </c>
      <c r="P5" s="57" t="n">
        <v>0.2316</v>
      </c>
      <c r="Q5" s="57" t="n">
        <v>0.3026</v>
      </c>
      <c r="R5" s="62">
        <f>IF(P5="","",P5-Q5)</f>
        <v/>
      </c>
      <c r="S5" s="57" t="n">
        <v>0.4937</v>
      </c>
      <c r="T5" s="22" t="n"/>
      <c r="U5" s="68" t="n">
        <v>0.1036</v>
      </c>
      <c r="V5" s="68" t="n">
        <v>0.9471000000000001</v>
      </c>
      <c r="W5" s="103" t="n">
        <v>95</v>
      </c>
      <c r="X5" s="103" t="n">
        <v>140</v>
      </c>
      <c r="Y5" s="22" t="n"/>
      <c r="Z5" s="104">
        <f>IF(U5="","",W5/U5-W5)</f>
        <v/>
      </c>
      <c r="AA5" s="104">
        <f>IF(U5="","",(W5/U5-W5)*Q5)</f>
        <v/>
      </c>
      <c r="AB5" s="104">
        <f>IF(W5="","",W5*P5)</f>
        <v/>
      </c>
      <c r="AC5" s="86" t="n"/>
      <c r="AD5" s="84" t="inlineStr">
        <is>
          <t>截止日期</t>
        </is>
      </c>
      <c r="AE5" s="85" t="n"/>
    </row>
    <row customHeight="1" hidden="1" ht="14.25" outlineLevel="1" r="6" s="18">
      <c r="A6" s="101" t="n">
        <v>20190604</v>
      </c>
      <c r="B6" s="32" t="n"/>
      <c r="C6" s="33" t="n">
        <v>216</v>
      </c>
      <c r="D6" s="22" t="n"/>
      <c r="E6" s="34" t="n">
        <v>0.2436</v>
      </c>
      <c r="F6" s="35" t="n">
        <v>0.1979</v>
      </c>
      <c r="G6" s="102">
        <f>IF(E6="","",E6*X6)</f>
        <v/>
      </c>
      <c r="H6" s="37" t="n"/>
      <c r="I6" s="22" t="n"/>
      <c r="J6" s="53" t="n">
        <v>0.2597</v>
      </c>
      <c r="K6" s="53" t="n">
        <v>0.1755</v>
      </c>
      <c r="L6" s="53" t="n"/>
      <c r="M6" s="53" t="n"/>
      <c r="N6" s="22" t="n"/>
      <c r="O6" s="57" t="n">
        <v>0.8462</v>
      </c>
      <c r="P6" s="57" t="n">
        <v>0.2778</v>
      </c>
      <c r="Q6" s="57" t="n">
        <v>0.2923</v>
      </c>
      <c r="R6" s="62">
        <f>IF(P6="","",P6-Q6)</f>
        <v/>
      </c>
      <c r="S6" s="57" t="n">
        <v>0.4038</v>
      </c>
      <c r="T6" s="22" t="n"/>
      <c r="U6" s="68" t="n">
        <v>0.0697</v>
      </c>
      <c r="V6" s="68" t="n">
        <v>0.9235</v>
      </c>
      <c r="W6" s="103" t="n">
        <v>54</v>
      </c>
      <c r="X6" s="103" t="n">
        <v>78</v>
      </c>
      <c r="Y6" s="22" t="n"/>
      <c r="Z6" s="104">
        <f>IF(U6="","",W6/U6-W6)</f>
        <v/>
      </c>
      <c r="AA6" s="104">
        <f>IF(U6="","",(W6/U6-W6)*Q6)</f>
        <v/>
      </c>
      <c r="AB6" s="104">
        <f>IF(W6="","",W6*P6)</f>
        <v/>
      </c>
      <c r="AC6" s="86" t="n"/>
      <c r="AD6" s="84" t="inlineStr">
        <is>
          <t>截止日期</t>
        </is>
      </c>
      <c r="AE6" s="85" t="n"/>
    </row>
    <row customHeight="1" hidden="1" ht="14.25" outlineLevel="1" r="7" s="18">
      <c r="A7" s="101" t="n">
        <v>20190605</v>
      </c>
      <c r="B7" s="32" t="n"/>
      <c r="C7" s="33" t="n">
        <v>193</v>
      </c>
      <c r="D7" s="22" t="n"/>
      <c r="E7" s="34" t="n">
        <v>0.3598</v>
      </c>
      <c r="F7" s="35" t="n">
        <v>0.2252</v>
      </c>
      <c r="G7" s="102">
        <f>IF(E7="","",E7*X7)</f>
        <v/>
      </c>
      <c r="H7" s="37" t="n"/>
      <c r="I7" s="22" t="n"/>
      <c r="J7" s="53" t="n">
        <v>0.1104</v>
      </c>
      <c r="K7" s="53" t="n">
        <v>0.133</v>
      </c>
      <c r="L7" s="53" t="n"/>
      <c r="M7" s="53" t="n"/>
      <c r="N7" s="22" t="n"/>
      <c r="O7" s="57" t="n">
        <v>0.7272999999999999</v>
      </c>
      <c r="P7" s="57" t="n">
        <v>0.4811</v>
      </c>
      <c r="Q7" s="57" t="n">
        <v>0.4541</v>
      </c>
      <c r="R7" s="62">
        <f>IF(P7="","",P7-Q7)</f>
        <v/>
      </c>
      <c r="S7" s="57" t="n">
        <v>0.451</v>
      </c>
      <c r="T7" s="22" t="n"/>
      <c r="U7" s="68" t="n">
        <v>0.1232</v>
      </c>
      <c r="V7" s="68" t="n">
        <v>0.92</v>
      </c>
      <c r="W7" s="103" t="n">
        <v>106</v>
      </c>
      <c r="X7" s="103" t="n">
        <v>164</v>
      </c>
      <c r="Y7" s="22" t="n"/>
      <c r="Z7" s="104">
        <f>IF(U7="","",W7/U7-W7)</f>
        <v/>
      </c>
      <c r="AA7" s="104">
        <f>IF(U7="","",(W7/U7-W7)*Q7)</f>
        <v/>
      </c>
      <c r="AB7" s="104">
        <f>IF(W7="","",W7*P7)</f>
        <v/>
      </c>
      <c r="AC7" s="86" t="n"/>
      <c r="AD7" s="84" t="inlineStr">
        <is>
          <t>截止日期</t>
        </is>
      </c>
      <c r="AE7" s="85" t="n"/>
    </row>
    <row customHeight="1" hidden="1" ht="14.25" outlineLevel="1" r="8" s="18">
      <c r="A8" s="101" t="n">
        <v>20190606</v>
      </c>
      <c r="B8" s="32" t="n"/>
      <c r="C8" s="33" t="n">
        <v>204</v>
      </c>
      <c r="D8" s="22" t="n"/>
      <c r="E8" s="34" t="n">
        <v>0.2289</v>
      </c>
      <c r="F8" s="35" t="n">
        <v>0.2065</v>
      </c>
      <c r="G8" s="102">
        <f>IF(E8="","",E8*X8)</f>
        <v/>
      </c>
      <c r="H8" s="37" t="n"/>
      <c r="I8" s="22" t="n"/>
      <c r="J8" s="53" t="n">
        <v>0.1707</v>
      </c>
      <c r="K8" s="53" t="n">
        <v>0.1697</v>
      </c>
      <c r="L8" s="53" t="n"/>
      <c r="M8" s="53" t="n"/>
      <c r="N8" s="22" t="n"/>
      <c r="O8" s="57" t="n">
        <v>0.4444</v>
      </c>
      <c r="P8" s="57" t="n">
        <v>0.2059</v>
      </c>
      <c r="Q8" s="57" t="n">
        <v>0.3023</v>
      </c>
      <c r="R8" s="62">
        <f>IF(P8="","",P8-Q8)</f>
        <v/>
      </c>
      <c r="S8" s="57" t="n">
        <v>0.4091</v>
      </c>
      <c r="T8" s="22" t="n"/>
      <c r="U8" s="68" t="n">
        <v>0.0815</v>
      </c>
      <c r="V8" s="68" t="n">
        <v>0.9549</v>
      </c>
      <c r="W8" s="103" t="n">
        <v>68</v>
      </c>
      <c r="X8" s="103" t="n">
        <v>83</v>
      </c>
      <c r="Y8" s="22" t="n"/>
      <c r="Z8" s="104">
        <f>IF(U8="","",W8/U8-W8)</f>
        <v/>
      </c>
      <c r="AA8" s="104">
        <f>IF(U8="","",(W8/U8-W8)*Q8)</f>
        <v/>
      </c>
      <c r="AB8" s="104">
        <f>IF(W8="","",W8*P8)</f>
        <v/>
      </c>
      <c r="AC8" s="86" t="n"/>
      <c r="AD8" s="84" t="inlineStr">
        <is>
          <t>截止日期</t>
        </is>
      </c>
      <c r="AE8" s="85" t="n"/>
    </row>
    <row customHeight="1" hidden="1" ht="14.25" outlineLevel="1" r="9" s="18">
      <c r="A9" s="101" t="n">
        <v>20190607</v>
      </c>
      <c r="B9" s="32" t="n"/>
      <c r="C9" s="33" t="n">
        <v>185</v>
      </c>
      <c r="D9" s="22" t="n"/>
      <c r="E9" s="34" t="n">
        <v>0.1728</v>
      </c>
      <c r="F9" s="35" t="n">
        <v>0.188</v>
      </c>
      <c r="G9" s="102">
        <f>IF(E9="","",E9*X9)</f>
        <v/>
      </c>
      <c r="H9" s="37" t="n"/>
      <c r="I9" s="22" t="n"/>
      <c r="J9" s="53" t="n">
        <v>0.1169</v>
      </c>
      <c r="K9" s="53" t="n">
        <v>0.1699</v>
      </c>
      <c r="L9" s="53" t="n"/>
      <c r="M9" s="53" t="n"/>
      <c r="N9" s="22" t="n"/>
      <c r="O9" s="57" t="n">
        <v>1</v>
      </c>
      <c r="P9" s="57" t="n">
        <v>0.2459</v>
      </c>
      <c r="Q9" s="57" t="n">
        <v>0.2845</v>
      </c>
      <c r="R9" s="62">
        <f>IF(P9="","",P9-Q9)</f>
        <v/>
      </c>
      <c r="S9" s="57" t="n">
        <v>0.4483</v>
      </c>
      <c r="T9" s="22" t="n"/>
      <c r="U9" s="68" t="n">
        <v>0.1034</v>
      </c>
      <c r="V9" s="68" t="n">
        <v>0.9543</v>
      </c>
      <c r="W9" s="103" t="n">
        <v>61</v>
      </c>
      <c r="X9" s="103" t="n">
        <v>81</v>
      </c>
      <c r="Y9" s="22" t="n"/>
      <c r="Z9" s="104">
        <f>IF(U9="","",W9/U9-W9)</f>
        <v/>
      </c>
      <c r="AA9" s="104">
        <f>IF(U9="","",(W9/U9-W9)*Q9)</f>
        <v/>
      </c>
      <c r="AB9" s="104">
        <f>IF(W9="","",W9*P9)</f>
        <v/>
      </c>
      <c r="AC9" s="86" t="n"/>
      <c r="AD9" s="84" t="inlineStr">
        <is>
          <t>截止日期</t>
        </is>
      </c>
      <c r="AE9" s="85" t="n"/>
    </row>
    <row customHeight="1" hidden="1" ht="14.25" outlineLevel="1" r="10" s="18">
      <c r="A10" s="101" t="n">
        <v>20190608</v>
      </c>
      <c r="B10" s="32" t="n"/>
      <c r="C10" s="33" t="n">
        <v>170</v>
      </c>
      <c r="D10" s="22" t="n"/>
      <c r="E10" s="34" t="n">
        <v>0.2276</v>
      </c>
      <c r="F10" s="35" t="n">
        <v>0.1789</v>
      </c>
      <c r="G10" s="102">
        <f>IF(E10="","",E10*X10)</f>
        <v/>
      </c>
      <c r="H10" s="37" t="n"/>
      <c r="I10" s="22" t="n"/>
      <c r="J10" s="53" t="n">
        <v>0.1186</v>
      </c>
      <c r="K10" s="53" t="n">
        <v>0.1778</v>
      </c>
      <c r="L10" s="53" t="n"/>
      <c r="M10" s="53" t="n"/>
      <c r="N10" s="22" t="n"/>
      <c r="O10" s="57" t="n">
        <v>0.36</v>
      </c>
      <c r="P10" s="57" t="n">
        <v>0.3131</v>
      </c>
      <c r="Q10" s="57" t="n">
        <v>0.4119</v>
      </c>
      <c r="R10" s="62">
        <f>IF(P10="","",P10-Q10)</f>
        <v/>
      </c>
      <c r="S10" s="57" t="n">
        <v>0.3919</v>
      </c>
      <c r="T10" s="22" t="n"/>
      <c r="U10" s="68" t="n">
        <v>0.1299</v>
      </c>
      <c r="V10" s="68" t="n">
        <v>0.9419</v>
      </c>
      <c r="W10" s="103" t="n">
        <v>99</v>
      </c>
      <c r="X10" s="103" t="n">
        <v>123</v>
      </c>
      <c r="Y10" s="22" t="n"/>
      <c r="Z10" s="104">
        <f>IF(U10="","",W10/U10-W10)</f>
        <v/>
      </c>
      <c r="AA10" s="104">
        <f>IF(U10="","",(W10/U10-W10)*Q10)</f>
        <v/>
      </c>
      <c r="AB10" s="104">
        <f>IF(W10="","",W10*P10)</f>
        <v/>
      </c>
      <c r="AC10" s="86" t="n"/>
      <c r="AD10" s="84" t="inlineStr">
        <is>
          <t>截止日期</t>
        </is>
      </c>
      <c r="AE10" s="85" t="n"/>
    </row>
    <row customHeight="1" hidden="1" ht="14.25" outlineLevel="1" r="11" s="18">
      <c r="A11" s="101" t="n">
        <v>20190609</v>
      </c>
      <c r="B11" s="32" t="n"/>
      <c r="C11" s="33" t="n">
        <v>167</v>
      </c>
      <c r="D11" s="22" t="n"/>
      <c r="E11" s="34" t="n">
        <v>0.2339</v>
      </c>
      <c r="F11" s="35" t="n">
        <v>0.1695</v>
      </c>
      <c r="G11" s="102">
        <f>IF(E11="","",E11*X11)</f>
        <v/>
      </c>
      <c r="H11" s="37" t="n"/>
      <c r="I11" s="22" t="n"/>
      <c r="J11" s="53" t="n">
        <v>0.1304</v>
      </c>
      <c r="K11" s="53" t="n">
        <v>0.1927</v>
      </c>
      <c r="L11" s="53" t="n"/>
      <c r="M11" s="53" t="n"/>
      <c r="N11" s="22" t="n"/>
      <c r="O11" s="57" t="n">
        <v>0.6563</v>
      </c>
      <c r="P11" s="57" t="n">
        <v>0.4211</v>
      </c>
      <c r="Q11" s="57" t="n">
        <v>0.3895</v>
      </c>
      <c r="R11" s="62">
        <f>IF(P11="","",P11-Q11)</f>
        <v/>
      </c>
      <c r="S11" s="57" t="n">
        <v>0.5431</v>
      </c>
      <c r="T11" s="22" t="n"/>
      <c r="U11" s="68" t="n">
        <v>0.1258</v>
      </c>
      <c r="V11" s="68" t="n">
        <v>0.9568</v>
      </c>
      <c r="W11" s="103" t="n">
        <v>76</v>
      </c>
      <c r="X11" s="103" t="n">
        <v>124</v>
      </c>
      <c r="Y11" s="22" t="n"/>
      <c r="Z11" s="104">
        <f>IF(U11="","",W11/U11-W11)</f>
        <v/>
      </c>
      <c r="AA11" s="104">
        <f>IF(U11="","",(W11/U11-W11)*Q11)</f>
        <v/>
      </c>
      <c r="AB11" s="104">
        <f>IF(W11="","",W11*P11)</f>
        <v/>
      </c>
      <c r="AC11" s="86" t="n"/>
      <c r="AD11" s="84" t="inlineStr">
        <is>
          <t>截止日期</t>
        </is>
      </c>
      <c r="AE11" s="85" t="n"/>
    </row>
    <row customHeight="1" hidden="1" ht="14.25" outlineLevel="1" r="12" s="18">
      <c r="A12" s="101" t="n">
        <v>20190610</v>
      </c>
      <c r="B12" s="32" t="n"/>
      <c r="C12" s="33" t="n">
        <v>207</v>
      </c>
      <c r="D12" s="22" t="n"/>
      <c r="E12" s="34" t="n">
        <v>0.2118</v>
      </c>
      <c r="F12" s="35" t="n">
        <v>0.2084</v>
      </c>
      <c r="G12" s="102">
        <f>IF(E12="","",E12*X12)</f>
        <v/>
      </c>
      <c r="H12" s="37" t="n"/>
      <c r="I12" s="22" t="n"/>
      <c r="J12" s="53" t="n">
        <v>0.1605</v>
      </c>
      <c r="K12" s="53" t="n">
        <v>0.1469</v>
      </c>
      <c r="L12" s="53" t="n"/>
      <c r="M12" s="53" t="n"/>
      <c r="N12" s="22" t="n"/>
      <c r="O12" s="57" t="n">
        <v>0.7895</v>
      </c>
      <c r="P12" s="57" t="n">
        <v>0.5</v>
      </c>
      <c r="Q12" s="57" t="n">
        <v>0.3509</v>
      </c>
      <c r="R12" s="62">
        <f>IF(P12="","",P12-Q12)</f>
        <v/>
      </c>
      <c r="S12" s="57" t="n">
        <v>0.4329</v>
      </c>
      <c r="T12" s="22" t="n"/>
      <c r="U12" s="68" t="n">
        <v>0.0679</v>
      </c>
      <c r="V12" s="68" t="n">
        <v>0.9379999999999999</v>
      </c>
      <c r="W12" s="103" t="n">
        <v>50</v>
      </c>
      <c r="X12" s="103" t="n">
        <v>85</v>
      </c>
      <c r="Y12" s="22" t="n"/>
      <c r="Z12" s="104">
        <f>IF(U12="","",W12/U12-W12)</f>
        <v/>
      </c>
      <c r="AA12" s="104">
        <f>IF(U12="","",(W12/U12-W12)*Q12)</f>
        <v/>
      </c>
      <c r="AB12" s="104">
        <f>IF(W12="","",W12*P12)</f>
        <v/>
      </c>
      <c r="AC12" s="86" t="n"/>
      <c r="AD12" s="84" t="inlineStr">
        <is>
          <t>截止日期</t>
        </is>
      </c>
      <c r="AE12" s="85" t="n"/>
    </row>
    <row customHeight="1" hidden="1" ht="14.25" outlineLevel="1" r="13" s="18">
      <c r="A13" s="101" t="n">
        <v>20190611</v>
      </c>
      <c r="B13" s="32" t="n"/>
      <c r="C13" s="33" t="n">
        <v>208</v>
      </c>
      <c r="D13" s="22" t="n"/>
      <c r="E13" s="34" t="n">
        <v>0.1978</v>
      </c>
      <c r="F13" s="35" t="n">
        <v>0.1922</v>
      </c>
      <c r="G13" s="102">
        <f>IF(E13="","",E13*X13)</f>
        <v/>
      </c>
      <c r="H13" s="37" t="n"/>
      <c r="I13" s="22" t="n"/>
      <c r="J13" s="53" t="n">
        <v>0.1529</v>
      </c>
      <c r="K13" s="53" t="n">
        <v>0.1886</v>
      </c>
      <c r="L13" s="53" t="n"/>
      <c r="M13" s="53" t="n"/>
      <c r="N13" s="22" t="n"/>
      <c r="O13" s="57" t="n">
        <v>0.4706</v>
      </c>
      <c r="P13" s="57" t="n">
        <v>0.2712</v>
      </c>
      <c r="Q13" s="57" t="n">
        <v>0.2813</v>
      </c>
      <c r="R13" s="62">
        <f>IF(P13="","",P13-Q13)</f>
        <v/>
      </c>
      <c r="S13" s="57" t="n">
        <v>0.2865</v>
      </c>
      <c r="T13" s="22" t="n"/>
      <c r="U13" s="68" t="n">
        <v>0.0733</v>
      </c>
      <c r="V13" s="68" t="n">
        <v>0.9723000000000001</v>
      </c>
      <c r="W13" s="103" t="n">
        <v>59</v>
      </c>
      <c r="X13" s="103" t="n">
        <v>91</v>
      </c>
      <c r="Y13" s="22" t="n"/>
      <c r="Z13" s="104">
        <f>IF(U13="","",W13/U13-W13)</f>
        <v/>
      </c>
      <c r="AA13" s="104">
        <f>IF(U13="","",(W13/U13-W13)*Q13)</f>
        <v/>
      </c>
      <c r="AB13" s="104">
        <f>IF(W13="","",W13*P13)</f>
        <v/>
      </c>
      <c r="AC13" s="86" t="n"/>
      <c r="AD13" s="84" t="inlineStr">
        <is>
          <t>截止日期</t>
        </is>
      </c>
      <c r="AE13" s="85" t="n"/>
    </row>
    <row customHeight="1" hidden="1" ht="14.25" outlineLevel="1" r="14" s="18">
      <c r="A14" s="101" t="n">
        <v>20190612</v>
      </c>
      <c r="B14" s="32" t="n"/>
      <c r="C14" s="33" t="n">
        <v>128</v>
      </c>
      <c r="D14" s="22" t="n"/>
      <c r="E14" s="34" t="n">
        <v>0.2117</v>
      </c>
      <c r="F14" s="35" t="n">
        <v>0.1318</v>
      </c>
      <c r="G14" s="102">
        <f>IF(E14="","",E14*X14)</f>
        <v/>
      </c>
      <c r="H14" s="37" t="n"/>
      <c r="I14" s="22" t="n"/>
      <c r="J14" s="53" t="n">
        <v>0.1394</v>
      </c>
      <c r="K14" s="53" t="n">
        <v>0.1441</v>
      </c>
      <c r="L14" s="53" t="n"/>
      <c r="M14" s="53" t="n"/>
      <c r="N14" s="22" t="n"/>
      <c r="O14" s="57" t="n">
        <v>0.7272999999999999</v>
      </c>
      <c r="P14" s="57" t="n">
        <v>0.2611</v>
      </c>
      <c r="Q14" s="57" t="n">
        <v>0.2687</v>
      </c>
      <c r="R14" s="62">
        <f>IF(P14="","",P14-Q14)</f>
        <v/>
      </c>
      <c r="S14" s="57" t="n">
        <v>0.4566</v>
      </c>
      <c r="T14" s="22" t="n"/>
      <c r="U14" s="68" t="n">
        <v>0.1929</v>
      </c>
      <c r="V14" s="68" t="n">
        <v>0.9685</v>
      </c>
      <c r="W14" s="103" t="n">
        <v>180</v>
      </c>
      <c r="X14" s="103" t="n">
        <v>222</v>
      </c>
      <c r="Y14" s="22" t="n"/>
      <c r="Z14" s="104">
        <f>IF(U14="","",W14/U14-W14)</f>
        <v/>
      </c>
      <c r="AA14" s="104">
        <f>IF(U14="","",(W14/U14-W14)*Q14)</f>
        <v/>
      </c>
      <c r="AB14" s="104">
        <f>IF(W14="","",W14*P14)</f>
        <v/>
      </c>
      <c r="AC14" s="86" t="n"/>
      <c r="AD14" s="84" t="inlineStr">
        <is>
          <t>截止日期</t>
        </is>
      </c>
      <c r="AE14" s="85" t="n"/>
    </row>
    <row customHeight="1" hidden="1" ht="14.25" outlineLevel="1" r="15" s="18">
      <c r="A15" s="101" t="n">
        <v>20190613</v>
      </c>
      <c r="B15" s="32" t="n"/>
      <c r="C15" s="33" t="n">
        <v>206</v>
      </c>
      <c r="D15" s="22" t="n"/>
      <c r="E15" s="34" t="n">
        <v>0.125</v>
      </c>
      <c r="F15" s="35" t="n">
        <v>0.1804</v>
      </c>
      <c r="G15" s="102">
        <f>IF(E15="","",E15*X15)</f>
        <v/>
      </c>
      <c r="H15" s="37" t="n"/>
      <c r="I15" s="22" t="n"/>
      <c r="J15" s="53" t="n">
        <v>0.1163</v>
      </c>
      <c r="K15" s="53" t="n">
        <v>0.1507</v>
      </c>
      <c r="L15" s="53" t="n"/>
      <c r="M15" s="53" t="n"/>
      <c r="N15" s="22" t="n"/>
      <c r="O15" s="57" t="n">
        <v>0.4706</v>
      </c>
      <c r="P15" s="57" t="n">
        <v>0.1944</v>
      </c>
      <c r="Q15" s="57" t="n">
        <v>0.1481</v>
      </c>
      <c r="R15" s="62">
        <f>IF(P15="","",P15-Q15)</f>
        <v/>
      </c>
      <c r="S15" s="57" t="n">
        <v>0.3485</v>
      </c>
      <c r="T15" s="22" t="n"/>
      <c r="U15" s="68" t="n">
        <v>0.0828</v>
      </c>
      <c r="V15" s="68" t="n">
        <v>0.9500999999999999</v>
      </c>
      <c r="W15" s="103" t="n">
        <v>72</v>
      </c>
      <c r="X15" s="103" t="n">
        <v>88</v>
      </c>
      <c r="Y15" s="22" t="n"/>
      <c r="Z15" s="104">
        <f>IF(U15="","",W15/U15-W15)</f>
        <v/>
      </c>
      <c r="AA15" s="104">
        <f>IF(U15="","",(W15/U15-W15)*Q15)</f>
        <v/>
      </c>
      <c r="AB15" s="104">
        <f>IF(W15="","",W15*P15)</f>
        <v/>
      </c>
      <c r="AC15" s="86" t="n"/>
      <c r="AD15" s="84" t="inlineStr">
        <is>
          <t>截止日期</t>
        </is>
      </c>
      <c r="AE15" s="85" t="n"/>
    </row>
    <row customHeight="1" hidden="1" ht="14.25" outlineLevel="1" r="16" s="18">
      <c r="A16" s="101" t="n">
        <v>20190614</v>
      </c>
      <c r="B16" s="32" t="n"/>
      <c r="C16" s="33" t="n">
        <v>217</v>
      </c>
      <c r="D16" s="22" t="n"/>
      <c r="E16" s="34" t="n">
        <v>0.2159</v>
      </c>
      <c r="F16" s="35" t="n">
        <v>0.2071</v>
      </c>
      <c r="G16" s="102">
        <f>IF(E16="","",E16*X16)</f>
        <v/>
      </c>
      <c r="H16" s="37" t="n"/>
      <c r="I16" s="22" t="n"/>
      <c r="J16" s="53" t="n">
        <v>0.1707</v>
      </c>
      <c r="K16" s="53" t="n">
        <v>0.1076</v>
      </c>
      <c r="L16" s="53" t="n"/>
      <c r="M16" s="53" t="n"/>
      <c r="N16" s="22" t="n"/>
      <c r="O16" s="57" t="n">
        <v>0.2727</v>
      </c>
      <c r="P16" s="57" t="n">
        <v>0.0959</v>
      </c>
      <c r="Q16" s="57" t="n">
        <v>0.0876</v>
      </c>
      <c r="R16" s="62">
        <f>IF(P16="","",P16-Q16)</f>
        <v/>
      </c>
      <c r="S16" s="57" t="n">
        <v>0.0428</v>
      </c>
      <c r="T16" s="22" t="n"/>
      <c r="U16" s="68" t="n">
        <v>0.0775</v>
      </c>
      <c r="V16" s="68" t="n">
        <v>0.9514</v>
      </c>
      <c r="W16" s="103" t="n">
        <v>73</v>
      </c>
      <c r="X16" s="103" t="n">
        <v>88</v>
      </c>
      <c r="Y16" s="22" t="n"/>
      <c r="Z16" s="104">
        <f>IF(U16="","",W16/U16-W16)</f>
        <v/>
      </c>
      <c r="AA16" s="104">
        <f>IF(U16="","",(W16/U16-W16)*Q16)</f>
        <v/>
      </c>
      <c r="AB16" s="104">
        <f>IF(W16="","",W16*P16)</f>
        <v/>
      </c>
      <c r="AC16" s="86" t="n"/>
      <c r="AD16" s="84" t="inlineStr">
        <is>
          <t>截止日期</t>
        </is>
      </c>
      <c r="AE16" s="85" t="n"/>
    </row>
    <row customHeight="1" hidden="1" ht="14.25" outlineLevel="1" r="17" s="18">
      <c r="A17" s="101" t="n">
        <v>20190615</v>
      </c>
      <c r="B17" s="32" t="n"/>
      <c r="C17" s="33" t="n">
        <v>187</v>
      </c>
      <c r="D17" s="22" t="n"/>
      <c r="E17" s="34" t="n">
        <v>0.2545</v>
      </c>
      <c r="F17" s="35" t="n">
        <v>0.1999</v>
      </c>
      <c r="G17" s="102">
        <f>IF(E17="","",E17*X17)</f>
        <v/>
      </c>
      <c r="H17" s="37" t="n"/>
      <c r="I17" s="22" t="n"/>
      <c r="J17" s="53" t="n">
        <v>0.1887</v>
      </c>
      <c r="K17" s="53" t="n">
        <v>0.1917</v>
      </c>
      <c r="L17" s="53" t="n"/>
      <c r="M17" s="53" t="n"/>
      <c r="N17" s="22" t="n"/>
      <c r="O17" s="57" t="n">
        <v>0.3333</v>
      </c>
      <c r="P17" s="57" t="n">
        <v>0.0072</v>
      </c>
      <c r="Q17" s="57" t="n">
        <v>0.0211</v>
      </c>
      <c r="R17" s="62">
        <f>IF(P17="","",P17-Q17)</f>
        <v/>
      </c>
      <c r="S17" s="57" t="n">
        <v>0.0366</v>
      </c>
      <c r="T17" s="22" t="n"/>
      <c r="U17" s="68" t="n">
        <v>0.0801</v>
      </c>
      <c r="V17" s="68" t="n">
        <v>0.9248</v>
      </c>
      <c r="W17" s="103" t="n">
        <v>139</v>
      </c>
      <c r="X17" s="103" t="n">
        <v>165</v>
      </c>
      <c r="Y17" s="22" t="n"/>
      <c r="Z17" s="104">
        <f>IF(U17="","",W17/U17-W17)</f>
        <v/>
      </c>
      <c r="AA17" s="104">
        <f>IF(U17="","",(W17/U17-W17)*Q17)</f>
        <v/>
      </c>
      <c r="AB17" s="104">
        <f>IF(W17="","",W17*P17)</f>
        <v/>
      </c>
      <c r="AC17" s="86" t="n"/>
      <c r="AD17" s="84" t="inlineStr">
        <is>
          <t>截止日期</t>
        </is>
      </c>
      <c r="AE17" s="85" t="n"/>
    </row>
    <row customHeight="1" hidden="1" ht="14.25" outlineLevel="1" r="18" s="18">
      <c r="A18" s="101" t="n">
        <v>20190616</v>
      </c>
      <c r="B18" s="32" t="n"/>
      <c r="C18" s="33" t="n">
        <v>138</v>
      </c>
      <c r="D18" s="22" t="n"/>
      <c r="E18" s="34" t="n">
        <v>0.3398</v>
      </c>
      <c r="F18" s="35" t="n">
        <v>0.1551</v>
      </c>
      <c r="G18" s="102">
        <f>IF(E18="","",E18*X18)</f>
        <v/>
      </c>
      <c r="H18" s="37" t="n"/>
      <c r="I18" s="22" t="n"/>
      <c r="J18" s="53" t="n">
        <v>0.1914</v>
      </c>
      <c r="K18" s="53" t="n">
        <v>0.2174</v>
      </c>
      <c r="L18" s="53" t="n"/>
      <c r="M18" s="53" t="n"/>
      <c r="N18" s="22" t="n"/>
      <c r="O18" s="57" t="n">
        <v>0.803</v>
      </c>
      <c r="P18" s="57" t="n">
        <v>0.6173</v>
      </c>
      <c r="Q18" s="57" t="n">
        <v>0.5819</v>
      </c>
      <c r="R18" s="62">
        <f>IF(P18="","",P18-Q18)</f>
        <v/>
      </c>
      <c r="S18" s="57" t="n">
        <v>0.5265</v>
      </c>
      <c r="T18" s="22" t="n"/>
      <c r="U18" s="68" t="n">
        <v>0.1539</v>
      </c>
      <c r="V18" s="68" t="n">
        <v>0.9621</v>
      </c>
      <c r="W18" s="103" t="n">
        <v>358</v>
      </c>
      <c r="X18" s="103" t="n">
        <v>512</v>
      </c>
      <c r="Y18" s="22" t="n"/>
      <c r="Z18" s="104">
        <f>IF(U18="","",W18/U18-W18)</f>
        <v/>
      </c>
      <c r="AA18" s="104">
        <f>IF(U18="","",(W18/U18-W18)*Q18)</f>
        <v/>
      </c>
      <c r="AB18" s="104">
        <f>IF(W18="","",W18*P18)</f>
        <v/>
      </c>
      <c r="AC18" s="86" t="n"/>
      <c r="AD18" s="84" t="inlineStr">
        <is>
          <t>截止日期</t>
        </is>
      </c>
      <c r="AE18" s="85" t="n"/>
    </row>
    <row customHeight="1" hidden="1" ht="14.25" outlineLevel="1" r="19" s="18">
      <c r="A19" s="101" t="n">
        <v>20190617</v>
      </c>
      <c r="B19" s="32" t="n"/>
      <c r="C19" s="33" t="n">
        <v>152</v>
      </c>
      <c r="D19" s="22" t="n"/>
      <c r="E19" s="34" t="n">
        <v>0.3045</v>
      </c>
      <c r="F19" s="35" t="n">
        <v>0.1689</v>
      </c>
      <c r="G19" s="102">
        <f>IF(E19="","",E19*X19)</f>
        <v/>
      </c>
      <c r="H19" s="37" t="n"/>
      <c r="I19" s="22" t="n"/>
      <c r="J19" s="53" t="n">
        <v>0.1196</v>
      </c>
      <c r="K19" s="53" t="n">
        <v>0.2073</v>
      </c>
      <c r="L19" s="53" t="n"/>
      <c r="M19" s="53" t="n"/>
      <c r="N19" s="22" t="n"/>
      <c r="O19" s="57" t="n">
        <v>0.8226</v>
      </c>
      <c r="P19" s="57" t="n">
        <v>0.4853</v>
      </c>
      <c r="Q19" s="57" t="n">
        <v>0.4472</v>
      </c>
      <c r="R19" s="62">
        <f>IF(P19="","",P19-Q19)</f>
        <v/>
      </c>
      <c r="S19" s="57" t="n">
        <v>0.4663</v>
      </c>
      <c r="T19" s="22" t="n"/>
      <c r="U19" s="68" t="n">
        <v>0.1508</v>
      </c>
      <c r="V19" s="68" t="n">
        <v>0.9408</v>
      </c>
      <c r="W19" s="103" t="n">
        <v>204</v>
      </c>
      <c r="X19" s="103" t="n">
        <v>289</v>
      </c>
      <c r="Y19" s="22" t="n"/>
      <c r="Z19" s="104">
        <f>IF(U19="","",W19/U19-W19)</f>
        <v/>
      </c>
      <c r="AA19" s="104">
        <f>IF(U19="","",(W19/U19-W19)*Q19)</f>
        <v/>
      </c>
      <c r="AB19" s="104">
        <f>IF(W19="","",W19*P19)</f>
        <v/>
      </c>
      <c r="AC19" s="86" t="n"/>
      <c r="AD19" s="84" t="inlineStr">
        <is>
          <t>截止日期</t>
        </is>
      </c>
      <c r="AE19" s="85" t="n"/>
    </row>
    <row customHeight="1" hidden="1" ht="14.25" outlineLevel="1" r="20" s="18">
      <c r="A20" s="101" t="n">
        <v>20190618</v>
      </c>
      <c r="B20" s="32" t="n"/>
      <c r="C20" s="33" t="n">
        <v>230</v>
      </c>
      <c r="D20" s="22" t="n"/>
      <c r="E20" s="34" t="n">
        <v>0.2606</v>
      </c>
      <c r="F20" s="35" t="n">
        <v>0.1805</v>
      </c>
      <c r="G20" s="102">
        <f>IF(E20="","",E20*X20)</f>
        <v/>
      </c>
      <c r="H20" s="37" t="n"/>
      <c r="I20" s="22" t="n"/>
      <c r="J20" s="53" t="n">
        <v>0.1046</v>
      </c>
      <c r="K20" s="53" t="n">
        <v>0.1396</v>
      </c>
      <c r="L20" s="53" t="n"/>
      <c r="M20" s="53" t="n"/>
      <c r="N20" s="22" t="n"/>
      <c r="O20" s="57" t="n">
        <v>0.7045</v>
      </c>
      <c r="P20" s="57" t="n">
        <v>0.55</v>
      </c>
      <c r="Q20" s="57" t="n">
        <v>0.6107</v>
      </c>
      <c r="R20" s="62">
        <f>IF(P20="","",P20-Q20)</f>
        <v/>
      </c>
      <c r="S20" s="57" t="n">
        <v>0.5498</v>
      </c>
      <c r="T20" s="22" t="n"/>
      <c r="U20" s="68" t="n">
        <v>0.0611</v>
      </c>
      <c r="V20" s="68" t="n">
        <v>0.9572000000000001</v>
      </c>
      <c r="W20" s="103" t="n">
        <v>120</v>
      </c>
      <c r="X20" s="103" t="n">
        <v>165</v>
      </c>
      <c r="Y20" s="22" t="n"/>
      <c r="Z20" s="104">
        <f>IF(U20="","",W20/U20-W20)</f>
        <v/>
      </c>
      <c r="AA20" s="104">
        <f>IF(U20="","",(W20/U20-W20)*Q20)</f>
        <v/>
      </c>
      <c r="AB20" s="104">
        <f>IF(W20="","",W20*P20)</f>
        <v/>
      </c>
      <c r="AC20" s="86" t="n"/>
      <c r="AD20" s="84" t="inlineStr">
        <is>
          <t>截止日期</t>
        </is>
      </c>
      <c r="AE20" s="85" t="n"/>
    </row>
    <row customHeight="1" hidden="1" ht="14.25" outlineLevel="1" r="21" s="18">
      <c r="A21" s="101" t="n">
        <v>20190619</v>
      </c>
      <c r="B21" s="32" t="n"/>
      <c r="C21" s="33" t="n">
        <v>155</v>
      </c>
      <c r="D21" s="22" t="n"/>
      <c r="E21" s="34" t="n">
        <v>0.3309</v>
      </c>
      <c r="F21" s="35" t="n">
        <v>0.1963</v>
      </c>
      <c r="G21" s="102">
        <f>IF(E21="","",E21*X21)</f>
        <v/>
      </c>
      <c r="H21" s="37" t="n"/>
      <c r="I21" s="22" t="n"/>
      <c r="J21" s="53" t="n">
        <v>0.1705</v>
      </c>
      <c r="K21" s="53" t="n">
        <v>0.1622</v>
      </c>
      <c r="L21" s="53" t="n"/>
      <c r="M21" s="53" t="n"/>
      <c r="N21" s="22" t="n"/>
      <c r="O21" s="57" t="n">
        <v>0.7333</v>
      </c>
      <c r="P21" s="57" t="n">
        <v>0.4429</v>
      </c>
      <c r="Q21" s="57" t="n">
        <v>0.3975</v>
      </c>
      <c r="R21" s="62">
        <f>IF(P21="","",P21-Q21)</f>
        <v/>
      </c>
      <c r="S21" s="57" t="n">
        <v>0.3816</v>
      </c>
      <c r="T21" s="22" t="n"/>
      <c r="U21" s="68" t="n">
        <v>0.2303</v>
      </c>
      <c r="V21" s="68" t="n">
        <v>0.93</v>
      </c>
      <c r="W21" s="103" t="n">
        <v>140</v>
      </c>
      <c r="X21" s="103" t="n">
        <v>272</v>
      </c>
      <c r="Y21" s="22" t="n"/>
      <c r="Z21" s="104">
        <f>IF(U21="","",W21/U21-W21)</f>
        <v/>
      </c>
      <c r="AA21" s="104">
        <f>IF(U21="","",(W21/U21-W21)*Q21)</f>
        <v/>
      </c>
      <c r="AB21" s="104">
        <f>IF(W21="","",W21*P21)</f>
        <v/>
      </c>
      <c r="AC21" s="86" t="n"/>
      <c r="AD21" s="84" t="inlineStr">
        <is>
          <t>截止日期</t>
        </is>
      </c>
      <c r="AE21" s="85" t="n"/>
    </row>
    <row customHeight="1" hidden="1" ht="14.25" outlineLevel="1" r="22" s="18">
      <c r="A22" s="101" t="n">
        <v>20190620</v>
      </c>
      <c r="B22" s="32" t="n"/>
      <c r="C22" s="33" t="n">
        <v>189</v>
      </c>
      <c r="D22" s="22" t="n"/>
      <c r="E22" s="34" t="n">
        <v>0.3006</v>
      </c>
      <c r="F22" s="35" t="n">
        <v>0.2032</v>
      </c>
      <c r="G22" s="102">
        <f>IF(E22="","",E22*X22)</f>
        <v/>
      </c>
      <c r="H22" s="37" t="n"/>
      <c r="I22" s="22" t="n"/>
      <c r="J22" s="53" t="n">
        <v>0.1558</v>
      </c>
      <c r="K22" s="53" t="n">
        <v>0.1655</v>
      </c>
      <c r="L22" s="53" t="n"/>
      <c r="M22" s="53" t="n"/>
      <c r="N22" s="22" t="n"/>
      <c r="O22" s="57" t="n">
        <v>0.7727000000000001</v>
      </c>
      <c r="P22" s="57" t="n">
        <v>0.3077</v>
      </c>
      <c r="Q22" s="57" t="n">
        <v>0.3972</v>
      </c>
      <c r="R22" s="62">
        <f>IF(P22="","",P22-Q22)</f>
        <v/>
      </c>
      <c r="S22" s="57" t="n">
        <v>0.3975</v>
      </c>
      <c r="T22" s="22" t="n"/>
      <c r="U22" s="68" t="n">
        <v>0.1371</v>
      </c>
      <c r="V22" s="68" t="n">
        <v>0.9322</v>
      </c>
      <c r="W22" s="103" t="n">
        <v>91</v>
      </c>
      <c r="X22" s="103" t="n">
        <v>163</v>
      </c>
      <c r="Y22" s="22" t="n"/>
      <c r="Z22" s="104">
        <f>IF(U22="","",W22/U22-W22)</f>
        <v/>
      </c>
      <c r="AA22" s="104">
        <f>IF(U22="","",(W22/U22-W22)*Q22)</f>
        <v/>
      </c>
      <c r="AB22" s="104">
        <f>IF(W22="","",W22*P22)</f>
        <v/>
      </c>
      <c r="AC22" s="86" t="n"/>
      <c r="AD22" s="84" t="inlineStr">
        <is>
          <t>截止日期</t>
        </is>
      </c>
      <c r="AE22" s="85" t="n"/>
    </row>
    <row customHeight="1" hidden="1" ht="14.25" outlineLevel="1" r="23" s="18">
      <c r="A23" s="101" t="n">
        <v>20190621</v>
      </c>
      <c r="B23" s="32" t="n"/>
      <c r="C23" s="33" t="n">
        <v>175</v>
      </c>
      <c r="D23" s="22" t="n"/>
      <c r="E23" s="34" t="n">
        <v>0.3281</v>
      </c>
      <c r="F23" s="35" t="n">
        <v>0.2763</v>
      </c>
      <c r="G23" s="102">
        <f>IF(E23="","",E23*X23)</f>
        <v/>
      </c>
      <c r="H23" s="37" t="n"/>
      <c r="I23" s="22" t="n"/>
      <c r="J23" s="53" t="n">
        <v>0.1667</v>
      </c>
      <c r="K23" s="53" t="n">
        <v>0.1446</v>
      </c>
      <c r="L23" s="53" t="n"/>
      <c r="M23" s="53" t="n"/>
      <c r="N23" s="22" t="n"/>
      <c r="O23" s="57" t="n">
        <v>0.8421</v>
      </c>
      <c r="P23" s="57" t="n">
        <v>0.3415</v>
      </c>
      <c r="Q23" s="57" t="n">
        <v>0.3224</v>
      </c>
      <c r="R23" s="62">
        <f>IF(P23="","",P23-Q23)</f>
        <v/>
      </c>
      <c r="S23" s="57" t="n">
        <v>0.4203</v>
      </c>
      <c r="T23" s="22" t="n"/>
      <c r="U23" s="68" t="n">
        <v>0.1466</v>
      </c>
      <c r="V23" s="68" t="n">
        <v>0.9161</v>
      </c>
      <c r="W23" s="103" t="n">
        <v>82</v>
      </c>
      <c r="X23" s="103" t="n">
        <v>128</v>
      </c>
      <c r="Y23" s="22" t="n"/>
      <c r="Z23" s="104">
        <f>IF(U23="","",W23/U23-W23)</f>
        <v/>
      </c>
      <c r="AA23" s="104">
        <f>IF(U23="","",(W23/U23-W23)*Q23)</f>
        <v/>
      </c>
      <c r="AB23" s="104">
        <f>IF(W23="","",W23*P23)</f>
        <v/>
      </c>
      <c r="AC23" s="86" t="n"/>
      <c r="AD23" s="84" t="inlineStr">
        <is>
          <t>截止日期</t>
        </is>
      </c>
      <c r="AE23" s="85" t="n"/>
    </row>
    <row customHeight="1" hidden="1" ht="14.25" outlineLevel="1" r="24" s="18">
      <c r="A24" s="101" t="n">
        <v>20190622</v>
      </c>
      <c r="B24" s="32" t="n"/>
      <c r="C24" s="33" t="n">
        <v>167</v>
      </c>
      <c r="D24" s="22" t="n"/>
      <c r="E24" s="34" t="n">
        <v>0.2718</v>
      </c>
      <c r="F24" s="35" t="n">
        <v>0.2633</v>
      </c>
      <c r="G24" s="102">
        <f>IF(E24="","",E24*X24)</f>
        <v/>
      </c>
      <c r="H24" s="37" t="n"/>
      <c r="I24" s="22" t="n"/>
      <c r="J24" s="53" t="n">
        <v>0.11</v>
      </c>
      <c r="K24" s="53" t="n">
        <v>0.138</v>
      </c>
      <c r="L24" s="53" t="n"/>
      <c r="M24" s="53" t="n"/>
      <c r="N24" s="22" t="n"/>
      <c r="O24" s="57" t="n">
        <v>0.7272999999999999</v>
      </c>
      <c r="P24" s="57" t="n">
        <v>0.4</v>
      </c>
      <c r="Q24" s="57" t="n">
        <v>0.3788</v>
      </c>
      <c r="R24" s="62">
        <f>IF(P24="","",P24-Q24)</f>
        <v/>
      </c>
      <c r="S24" s="57" t="n">
        <v>0.4315</v>
      </c>
      <c r="T24" s="22" t="n"/>
      <c r="U24" s="68" t="n">
        <v>0.1116</v>
      </c>
      <c r="V24" s="68" t="n">
        <v>0.8188</v>
      </c>
      <c r="W24" s="103" t="n">
        <v>55</v>
      </c>
      <c r="X24" s="103" t="n">
        <v>103</v>
      </c>
      <c r="Y24" s="22" t="n"/>
      <c r="Z24" s="104">
        <f>IF(U24="","",W24/U24-W24)</f>
        <v/>
      </c>
      <c r="AA24" s="104">
        <f>IF(U24="","",(W24/U24-W24)*Q24)</f>
        <v/>
      </c>
      <c r="AB24" s="104">
        <f>IF(W24="","",W24*P24)</f>
        <v/>
      </c>
      <c r="AC24" s="86" t="n"/>
      <c r="AD24" s="84" t="inlineStr">
        <is>
          <t>截止日期</t>
        </is>
      </c>
      <c r="AE24" s="85" t="n"/>
    </row>
    <row customHeight="1" hidden="1" ht="14.25" outlineLevel="1" r="25" s="18">
      <c r="A25" s="101" t="n">
        <v>20190623</v>
      </c>
      <c r="B25" s="32" t="n"/>
      <c r="C25" s="33" t="n">
        <v>150</v>
      </c>
      <c r="D25" s="22" t="n"/>
      <c r="E25" s="34" t="n">
        <v>0.2657</v>
      </c>
      <c r="F25" s="35" t="n">
        <v>0.201</v>
      </c>
      <c r="G25" s="102">
        <f>IF(E25="","",E25*X25)</f>
        <v/>
      </c>
      <c r="H25" s="37" t="n"/>
      <c r="I25" s="22" t="n"/>
      <c r="J25" s="53" t="n">
        <v>0.1603</v>
      </c>
      <c r="K25" s="53" t="n">
        <v>0.1425</v>
      </c>
      <c r="L25" s="53" t="n"/>
      <c r="M25" s="53" t="n"/>
      <c r="N25" s="22" t="n"/>
      <c r="O25" s="57" t="n">
        <v>0.9474</v>
      </c>
      <c r="P25" s="57" t="n">
        <v>0.3596</v>
      </c>
      <c r="Q25" s="57" t="n">
        <v>0.4211</v>
      </c>
      <c r="R25" s="62">
        <f>IF(P25="","",P25-Q25)</f>
        <v/>
      </c>
      <c r="S25" s="57" t="n">
        <v>0.4233</v>
      </c>
      <c r="T25" s="22" t="n"/>
      <c r="U25" s="68" t="n">
        <v>0.1755</v>
      </c>
      <c r="V25" s="68" t="n">
        <v>0.8499</v>
      </c>
      <c r="W25" s="103" t="n">
        <v>89</v>
      </c>
      <c r="X25" s="103" t="n">
        <v>143</v>
      </c>
      <c r="Y25" s="22" t="n"/>
      <c r="Z25" s="104">
        <f>IF(U25="","",W25/U25-W25)</f>
        <v/>
      </c>
      <c r="AA25" s="104">
        <f>IF(U25="","",(W25/U25-W25)*Q25)</f>
        <v/>
      </c>
      <c r="AB25" s="104">
        <f>IF(W25="","",W25*P25)</f>
        <v/>
      </c>
      <c r="AC25" s="86" t="n"/>
      <c r="AD25" s="84" t="inlineStr">
        <is>
          <t>截止日期</t>
        </is>
      </c>
      <c r="AE25" s="85" t="n"/>
    </row>
    <row customHeight="1" hidden="1" ht="14.25" outlineLevel="1" r="26" s="18">
      <c r="A26" s="101" t="n">
        <v>20190624</v>
      </c>
      <c r="B26" s="32" t="n"/>
      <c r="C26" s="33" t="n">
        <v>152</v>
      </c>
      <c r="D26" s="22" t="n"/>
      <c r="E26" s="34" t="n">
        <v>0.3235</v>
      </c>
      <c r="F26" s="35" t="n">
        <v>0.2183</v>
      </c>
      <c r="G26" s="102">
        <f>IF(E26="","",E26*X26)</f>
        <v/>
      </c>
      <c r="H26" s="37" t="n"/>
      <c r="I26" s="22" t="n"/>
      <c r="J26" s="53" t="n">
        <v>0.1313</v>
      </c>
      <c r="K26" s="53" t="n">
        <v>0.1773</v>
      </c>
      <c r="L26" s="53" t="n"/>
      <c r="M26" s="53" t="n"/>
      <c r="N26" s="22" t="n"/>
      <c r="O26" s="57" t="n">
        <v>0.75</v>
      </c>
      <c r="P26" s="57" t="n">
        <v>0.4242</v>
      </c>
      <c r="Q26" s="57" t="n">
        <v>0.3394</v>
      </c>
      <c r="R26" s="62">
        <f>IF(P26="","",P26-Q26)</f>
        <v/>
      </c>
      <c r="S26" s="57" t="n">
        <v>0.4318</v>
      </c>
      <c r="T26" s="22" t="n"/>
      <c r="U26" s="68" t="n">
        <v>0.1261</v>
      </c>
      <c r="V26" s="68" t="n">
        <v>0.8743</v>
      </c>
      <c r="W26" s="103" t="n">
        <v>66</v>
      </c>
      <c r="X26" s="103" t="n">
        <v>102</v>
      </c>
      <c r="Y26" s="22" t="n"/>
      <c r="Z26" s="104">
        <f>IF(U26="","",W26/U26-W26)</f>
        <v/>
      </c>
      <c r="AA26" s="104">
        <f>IF(U26="","",(W26/U26-W26)*Q26)</f>
        <v/>
      </c>
      <c r="AB26" s="104">
        <f>IF(W26="","",W26*P26)</f>
        <v/>
      </c>
      <c r="AC26" s="86" t="n"/>
      <c r="AD26" s="84" t="inlineStr">
        <is>
          <t>截止日期</t>
        </is>
      </c>
      <c r="AE26" s="85" t="n"/>
    </row>
    <row customHeight="1" hidden="1" ht="14.25" outlineLevel="1" r="27" s="18">
      <c r="A27" s="101" t="n">
        <v>20190625</v>
      </c>
      <c r="B27" s="32" t="n"/>
      <c r="C27" s="33" t="n">
        <v>143</v>
      </c>
      <c r="D27" s="22" t="n"/>
      <c r="E27" s="34" t="n">
        <v>0.2778</v>
      </c>
      <c r="F27" s="35" t="n">
        <v>0.2061</v>
      </c>
      <c r="G27" s="102">
        <f>IF(E27="","",E27*X27)</f>
        <v/>
      </c>
      <c r="H27" s="37" t="n"/>
      <c r="I27" s="22" t="n"/>
      <c r="J27" s="53" t="n">
        <v>0.2286</v>
      </c>
      <c r="K27" s="53" t="n">
        <v>0.1849</v>
      </c>
      <c r="L27" s="53" t="n"/>
      <c r="M27" s="53" t="n"/>
      <c r="N27" s="22" t="n"/>
      <c r="O27" s="57" t="n">
        <v>0.8</v>
      </c>
      <c r="P27" s="57" t="n">
        <v>0.3889</v>
      </c>
      <c r="Q27" s="57" t="n">
        <v>0.3706</v>
      </c>
      <c r="R27" s="62">
        <f>IF(P27="","",P27-Q27)</f>
        <v/>
      </c>
      <c r="S27" s="57" t="n">
        <v>0.4496</v>
      </c>
      <c r="T27" s="22" t="n"/>
      <c r="U27" s="68" t="n">
        <v>0.1355</v>
      </c>
      <c r="V27" s="68" t="n">
        <v>0.7962</v>
      </c>
      <c r="W27" s="103" t="n">
        <v>72</v>
      </c>
      <c r="X27" s="103" t="n">
        <v>108</v>
      </c>
      <c r="Y27" s="22" t="n"/>
      <c r="Z27" s="104">
        <f>IF(U27="","",W27/U27-W27)</f>
        <v/>
      </c>
      <c r="AA27" s="104">
        <f>IF(U27="","",(W27/U27-W27)*Q27)</f>
        <v/>
      </c>
      <c r="AB27" s="104">
        <f>IF(W27="","",W27*P27)</f>
        <v/>
      </c>
      <c r="AC27" s="86" t="n"/>
      <c r="AD27" s="84" t="inlineStr">
        <is>
          <t>截止日期</t>
        </is>
      </c>
      <c r="AE27" s="85" t="n"/>
    </row>
    <row customHeight="1" hidden="1" ht="14.25" outlineLevel="1" r="28" s="18">
      <c r="A28" s="101" t="n">
        <v>20190626</v>
      </c>
      <c r="B28" s="32" t="n"/>
      <c r="C28" s="33" t="n">
        <v>134</v>
      </c>
      <c r="D28" s="22" t="n"/>
      <c r="E28" s="34" t="n">
        <v>0.2308</v>
      </c>
      <c r="F28" s="35" t="n">
        <v>0.2103</v>
      </c>
      <c r="G28" s="102">
        <f>IF(E28="","",E28*X28)</f>
        <v/>
      </c>
      <c r="H28" s="37" t="n"/>
      <c r="I28" s="22" t="n"/>
      <c r="J28" s="53" t="n">
        <v>0.1377</v>
      </c>
      <c r="K28" s="53" t="n">
        <v>0.1909</v>
      </c>
      <c r="L28" s="53" t="n"/>
      <c r="M28" s="53" t="n"/>
      <c r="N28" s="22" t="n"/>
      <c r="O28" s="57" t="n">
        <v>0.7895</v>
      </c>
      <c r="P28" s="57" t="n">
        <v>0.2885</v>
      </c>
      <c r="Q28" s="57" t="n">
        <v>0.3961</v>
      </c>
      <c r="R28" s="62">
        <f>IF(P28="","",P28-Q28)</f>
        <v/>
      </c>
      <c r="S28" s="57" t="n">
        <v>0.4225</v>
      </c>
      <c r="T28" s="22" t="n"/>
      <c r="U28" s="68" t="n">
        <v>0.1902</v>
      </c>
      <c r="V28" s="68" t="n">
        <v>0.8956</v>
      </c>
      <c r="W28" s="103" t="n">
        <v>104</v>
      </c>
      <c r="X28" s="103" t="n">
        <v>143</v>
      </c>
      <c r="Y28" s="22" t="n"/>
      <c r="Z28" s="104">
        <f>IF(U28="","",W28/U28-W28)</f>
        <v/>
      </c>
      <c r="AA28" s="104">
        <f>IF(U28="","",(W28/U28-W28)*Q28)</f>
        <v/>
      </c>
      <c r="AB28" s="104">
        <f>IF(W28="","",W28*P28)</f>
        <v/>
      </c>
      <c r="AC28" s="86" t="n"/>
      <c r="AD28" s="84" t="inlineStr">
        <is>
          <t>截止日期</t>
        </is>
      </c>
      <c r="AE28" s="85" t="n"/>
    </row>
    <row customHeight="1" hidden="1" ht="14.25" outlineLevel="1" r="29" s="18">
      <c r="A29" s="101" t="n">
        <v>20190627</v>
      </c>
      <c r="B29" s="32" t="n"/>
      <c r="C29" s="33" t="n">
        <v>130</v>
      </c>
      <c r="D29" s="22" t="n"/>
      <c r="E29" s="34" t="n">
        <v>0.2308</v>
      </c>
      <c r="F29" s="35" t="n">
        <v>0.2018</v>
      </c>
      <c r="G29" s="102">
        <f>IF(E29="","",E29*X29)</f>
        <v/>
      </c>
      <c r="H29" s="37" t="n"/>
      <c r="I29" s="22" t="n"/>
      <c r="J29" s="53" t="n">
        <v>0.1448</v>
      </c>
      <c r="K29" s="53" t="n">
        <v>0.1855</v>
      </c>
      <c r="L29" s="53" t="n"/>
      <c r="M29" s="53" t="n"/>
      <c r="N29" s="22" t="n"/>
      <c r="O29" s="57" t="n">
        <v>0.4242</v>
      </c>
      <c r="P29" s="57" t="n">
        <v>0.377</v>
      </c>
      <c r="Q29" s="57" t="n">
        <v>0.371</v>
      </c>
      <c r="R29" s="62">
        <f>IF(P29="","",P29-Q29)</f>
        <v/>
      </c>
      <c r="S29" s="57" t="n">
        <v>0.4064</v>
      </c>
      <c r="T29" s="22" t="n"/>
      <c r="U29" s="68" t="n">
        <v>0.2074</v>
      </c>
      <c r="V29" s="68" t="n">
        <v>0.8847</v>
      </c>
      <c r="W29" s="103" t="n">
        <v>122</v>
      </c>
      <c r="X29" s="103" t="n">
        <v>156</v>
      </c>
      <c r="Y29" s="22" t="n"/>
      <c r="Z29" s="104">
        <f>IF(U29="","",W29/U29-W29)</f>
        <v/>
      </c>
      <c r="AA29" s="104">
        <f>IF(U29="","",(W29/U29-W29)*Q29)</f>
        <v/>
      </c>
      <c r="AB29" s="104">
        <f>IF(W29="","",W29*P29)</f>
        <v/>
      </c>
      <c r="AC29" s="86" t="n"/>
      <c r="AD29" s="84" t="inlineStr">
        <is>
          <t>截止日期</t>
        </is>
      </c>
      <c r="AE29" s="85" t="n"/>
    </row>
    <row customHeight="1" hidden="1" ht="14.25" outlineLevel="1" r="30" s="18">
      <c r="A30" s="101" t="n">
        <v>20190628</v>
      </c>
      <c r="B30" s="32" t="n"/>
      <c r="C30" s="33" t="n">
        <v>194</v>
      </c>
      <c r="D30" s="22" t="n"/>
      <c r="E30" s="34" t="n">
        <v>0.2532</v>
      </c>
      <c r="F30" s="35" t="n">
        <v>0.2215</v>
      </c>
      <c r="G30" s="102">
        <f>IF(E30="","",E30*X30)</f>
        <v/>
      </c>
      <c r="H30" s="37" t="n"/>
      <c r="I30" s="22" t="n"/>
      <c r="J30" s="53" t="n">
        <v>0.1111</v>
      </c>
      <c r="K30" s="53" t="n">
        <v>0.1813</v>
      </c>
      <c r="L30" s="53" t="n"/>
      <c r="M30" s="53" t="n"/>
      <c r="N30" s="22" t="n"/>
      <c r="O30" s="57" t="n">
        <v>0.6364</v>
      </c>
      <c r="P30" s="57" t="n">
        <v>0.2241</v>
      </c>
      <c r="Q30" s="57" t="n">
        <v>0.3245</v>
      </c>
      <c r="R30" s="62">
        <f>IF(P30="","",P30-Q30)</f>
        <v/>
      </c>
      <c r="S30" s="57" t="n">
        <v>0.4261</v>
      </c>
      <c r="T30" s="22" t="n"/>
      <c r="U30" s="68" t="n">
        <v>0.1059</v>
      </c>
      <c r="V30" s="68" t="n">
        <v>0.8878</v>
      </c>
      <c r="W30" s="103" t="n">
        <v>58</v>
      </c>
      <c r="X30" s="103" t="n">
        <v>79</v>
      </c>
      <c r="Y30" s="22" t="n"/>
      <c r="Z30" s="104">
        <f>IF(U30="","",W30/U30-W30)</f>
        <v/>
      </c>
      <c r="AA30" s="104">
        <f>IF(U30="","",(W30/U30-W30)*Q30)</f>
        <v/>
      </c>
      <c r="AB30" s="104">
        <f>IF(W30="","",W30*P30)</f>
        <v/>
      </c>
      <c r="AC30" s="86" t="n"/>
      <c r="AD30" s="84" t="inlineStr">
        <is>
          <t>截止日期</t>
        </is>
      </c>
      <c r="AE30" s="85" t="n"/>
    </row>
    <row customHeight="1" hidden="1" ht="14.25" outlineLevel="1" r="31" s="18">
      <c r="A31" s="101" t="n">
        <v>20190629</v>
      </c>
      <c r="B31" s="32" t="n"/>
      <c r="C31" s="33" t="n">
        <v>190</v>
      </c>
      <c r="D31" s="22" t="n"/>
      <c r="E31" s="34" t="n">
        <v>0.2041</v>
      </c>
      <c r="F31" s="35" t="n">
        <v>0.1783</v>
      </c>
      <c r="G31" s="102">
        <f>IF(E31="","",E31*X31)</f>
        <v/>
      </c>
      <c r="H31" s="37" t="n"/>
      <c r="I31" s="22" t="n"/>
      <c r="J31" s="53" t="n">
        <v>0.2553</v>
      </c>
      <c r="K31" s="53" t="n">
        <v>0.1762</v>
      </c>
      <c r="L31" s="53" t="n"/>
      <c r="M31" s="53" t="n"/>
      <c r="N31" s="22" t="n"/>
      <c r="O31" s="57" t="n">
        <v>0.7</v>
      </c>
      <c r="P31" s="57" t="n">
        <v>0.5152</v>
      </c>
      <c r="Q31" s="57" t="n">
        <v>0.3992</v>
      </c>
      <c r="R31" s="62">
        <f>IF(P31="","",P31-Q31)</f>
        <v/>
      </c>
      <c r="S31" s="57" t="n">
        <v>0.4443</v>
      </c>
      <c r="T31" s="22" t="n"/>
      <c r="U31" s="68" t="n">
        <v>0.0709</v>
      </c>
      <c r="V31" s="68" t="n">
        <v>0.822</v>
      </c>
      <c r="W31" s="103" t="n">
        <v>33</v>
      </c>
      <c r="X31" s="103" t="n">
        <v>49</v>
      </c>
      <c r="Y31" s="22" t="n"/>
      <c r="Z31" s="104">
        <f>IF(U31="","",W31/U31-W31)</f>
        <v/>
      </c>
      <c r="AA31" s="104">
        <f>IF(U31="","",(W31/U31-W31)*Q31)</f>
        <v/>
      </c>
      <c r="AB31" s="104">
        <f>IF(W31="","",W31*P31)</f>
        <v/>
      </c>
      <c r="AC31" s="86" t="n"/>
      <c r="AD31" s="84" t="inlineStr">
        <is>
          <t>截止日期</t>
        </is>
      </c>
      <c r="AE31" s="85" t="n"/>
    </row>
    <row customHeight="1" hidden="1" ht="14.25" outlineLevel="1" r="32" s="18">
      <c r="A32" s="101" t="n">
        <v>20190630</v>
      </c>
      <c r="B32" s="32" t="n"/>
      <c r="C32" s="33" t="n">
        <v>206</v>
      </c>
      <c r="D32" s="22" t="n"/>
      <c r="E32" s="34" t="n">
        <v>0.2742</v>
      </c>
      <c r="F32" s="35" t="n">
        <v>0.183</v>
      </c>
      <c r="G32" s="102">
        <f>IF(E32="","",E32*X32)</f>
        <v/>
      </c>
      <c r="H32" s="37" t="n"/>
      <c r="I32" s="22" t="n"/>
      <c r="J32" s="53" t="n">
        <v>0.3036</v>
      </c>
      <c r="K32" s="53" t="n">
        <v>0.2261</v>
      </c>
      <c r="L32" s="53" t="n"/>
      <c r="M32" s="53" t="n"/>
      <c r="N32" s="22" t="n"/>
      <c r="O32" s="57" t="n">
        <v>0.6</v>
      </c>
      <c r="P32" s="57" t="n">
        <v>0.3542</v>
      </c>
      <c r="Q32" s="57" t="n">
        <v>0.4346</v>
      </c>
      <c r="R32" s="62">
        <f>IF(P32="","",P32-Q32)</f>
        <v/>
      </c>
      <c r="S32" s="57" t="n">
        <v>0.5103</v>
      </c>
      <c r="T32" s="22" t="n"/>
      <c r="U32" s="68" t="n">
        <v>0.0861</v>
      </c>
      <c r="V32" s="68" t="n">
        <v>0.8687</v>
      </c>
      <c r="W32" s="103" t="n">
        <v>48</v>
      </c>
      <c r="X32" s="103" t="n">
        <v>62</v>
      </c>
      <c r="Y32" s="22" t="n"/>
      <c r="Z32" s="104">
        <f>IF(U32="","",W32/U32-W32)</f>
        <v/>
      </c>
      <c r="AA32" s="104">
        <f>IF(U32="","",(W32/U32-W32)*Q32)</f>
        <v/>
      </c>
      <c r="AB32" s="104">
        <f>IF(W32="","",W32*P32)</f>
        <v/>
      </c>
      <c r="AC32" s="86" t="n"/>
      <c r="AD32" s="84" t="inlineStr">
        <is>
          <t>截止日期</t>
        </is>
      </c>
      <c r="AE32" s="85" t="n"/>
    </row>
    <row customHeight="1" hidden="1" ht="14.25" outlineLevel="1" r="33" s="18">
      <c r="A33" s="101" t="n"/>
      <c r="B33" s="38" t="n"/>
      <c r="C33" s="39" t="n"/>
      <c r="D33" s="22" t="n"/>
      <c r="E33" s="34" t="n"/>
      <c r="F33" s="40" t="n"/>
      <c r="G33" s="102">
        <f>IF(E33="","",E33*X33)</f>
        <v/>
      </c>
      <c r="H33" s="41" t="n"/>
      <c r="I33" s="22" t="n"/>
      <c r="J33" s="58" t="n"/>
      <c r="K33" s="58" t="n"/>
      <c r="L33" s="58" t="n"/>
      <c r="M33" s="58" t="n"/>
      <c r="N33" s="22" t="n"/>
      <c r="O33" s="59" t="n"/>
      <c r="P33" s="59" t="n"/>
      <c r="Q33" s="59" t="n"/>
      <c r="R33" s="62">
        <f>IF(P33="","",P33-Q33)</f>
        <v/>
      </c>
      <c r="S33" s="59" t="n"/>
      <c r="T33" s="22" t="n"/>
      <c r="U33" s="70" t="n"/>
      <c r="V33" s="70" t="n"/>
      <c r="W33" s="105" t="n"/>
      <c r="X33" s="103" t="n"/>
      <c r="Y33" s="22" t="n"/>
      <c r="Z33" s="104">
        <f>IF(U33="","",W33/U33-W33)</f>
        <v/>
      </c>
      <c r="AA33" s="104">
        <f>IF(U33="","",(W33/U33-W33)*Q33)</f>
        <v/>
      </c>
      <c r="AB33" s="104">
        <f>IF(W33="","",W33*P33)</f>
        <v/>
      </c>
      <c r="AC33" s="87" t="n"/>
      <c r="AD33" s="88" t="inlineStr">
        <is>
          <t>截止日期</t>
        </is>
      </c>
      <c r="AE33" s="89" t="n"/>
    </row>
    <row collapsed="1" customHeight="1" ht="14.25" r="34" s="18">
      <c r="A34" s="106">
        <f>ROUNDDOWN(MOD(A3,10000)/100,0)&amp;"月均值"</f>
        <v/>
      </c>
      <c r="B34" s="43" t="n"/>
      <c r="C34" s="43" t="n"/>
      <c r="D34" s="44" t="n"/>
      <c r="E34" s="45">
        <f>AVERAGE(E$3:E$33)</f>
        <v/>
      </c>
      <c r="F34" s="45">
        <f>AVERAGE(F$3:F$33)</f>
        <v/>
      </c>
      <c r="G34" s="45">
        <f>SUM(G3:G33)/SUM(X3:X33)</f>
        <v/>
      </c>
      <c r="H34" s="45">
        <f>AVERAGE(H$3:H$33)</f>
        <v/>
      </c>
      <c r="I34" s="45" t="n"/>
      <c r="J34" s="45">
        <f>AVERAGE(J$3:J$33)</f>
        <v/>
      </c>
      <c r="K34" s="45">
        <f>AVERAGE(K$3:K$33)</f>
        <v/>
      </c>
      <c r="L34" s="45">
        <f>AVERAGE(L$3:L$33)</f>
        <v/>
      </c>
      <c r="M34" s="45">
        <f>AVERAGE(M$3:M$33)</f>
        <v/>
      </c>
      <c r="N34" s="45" t="n"/>
      <c r="O34" s="45">
        <f>AVERAGE(O$3:O$33)</f>
        <v/>
      </c>
      <c r="P34" s="45">
        <f>AVERAGE(P$3:P$33)</f>
        <v/>
      </c>
      <c r="Q34" s="45">
        <f>AVERAGE(Q$3:Q$33)</f>
        <v/>
      </c>
      <c r="R34" s="45">
        <f>AVERAGE(R$3:R$33)</f>
        <v/>
      </c>
      <c r="S34" s="45">
        <f>AVERAGE(S$3:S$33)</f>
        <v/>
      </c>
      <c r="T34" s="45" t="n"/>
      <c r="U34" s="45">
        <f>AVERAGE(U$3:U$33)</f>
        <v/>
      </c>
      <c r="V34" s="45">
        <f>AVERAGE(V$3:V$33)</f>
        <v/>
      </c>
      <c r="W34" s="107">
        <f>AVERAGE(W3:W33)</f>
        <v/>
      </c>
      <c r="X34" s="107">
        <f>AVERAGE(X3:X33)</f>
        <v/>
      </c>
      <c r="Y34" s="44" t="n"/>
      <c r="Z34" s="45" t="inlineStr">
        <is>
          <t>人工</t>
        </is>
      </c>
      <c r="AA34" s="45">
        <f>SUM(AA3:AA33)/SUM(Z3:Z33)</f>
        <v/>
      </c>
      <c r="AB34" s="90" t="inlineStr">
        <is>
          <t>店小蜜</t>
        </is>
      </c>
      <c r="AC34" s="91">
        <f>SUM(AB3:AB33)/SUM(W3:W33)</f>
        <v/>
      </c>
      <c r="AD34" s="92" t="inlineStr">
        <is>
          <t>差值</t>
        </is>
      </c>
      <c r="AE34" s="90" t="n"/>
    </row>
    <row customHeight="1" hidden="1" ht="14.25" r="35" s="18">
      <c r="A35" s="108" t="inlineStr">
        <is>
          <t>本月方差</t>
        </is>
      </c>
      <c r="B35" s="47" t="n"/>
      <c r="C35" s="48" t="n"/>
      <c r="D35" s="49" t="n"/>
      <c r="E35" s="49">
        <f>VARP(E$3:E$33)</f>
        <v/>
      </c>
      <c r="F35" s="49">
        <f>VARP(F$3:F$33)</f>
        <v/>
      </c>
      <c r="G35" s="49" t="n"/>
      <c r="H35" s="49" t="n"/>
      <c r="I35" s="49" t="n"/>
      <c r="J35" s="49">
        <f>VARP(J$3:J$33)</f>
        <v/>
      </c>
      <c r="K35" s="49">
        <f>VARP(K$3:K$33)</f>
        <v/>
      </c>
      <c r="L35" s="49">
        <f>VARP(L$3:L$33)</f>
        <v/>
      </c>
      <c r="M35" s="49">
        <f>VARP(M$3:M$33)</f>
        <v/>
      </c>
      <c r="N35" s="49" t="n"/>
      <c r="O35" s="49">
        <f>VARP(O$3:O$33)</f>
        <v/>
      </c>
      <c r="P35" s="49">
        <f>VARP(P$3:P$33)</f>
        <v/>
      </c>
      <c r="Q35" s="49">
        <f>VARP(Q$3:Q$33)</f>
        <v/>
      </c>
      <c r="R35" s="49">
        <f>VARP(R$3:R$33)</f>
        <v/>
      </c>
      <c r="S35" s="49">
        <f>VARP(S$3:S$33)</f>
        <v/>
      </c>
      <c r="T35" s="49" t="n"/>
      <c r="U35" s="49">
        <f>VARP(U$3:U$33)</f>
        <v/>
      </c>
      <c r="V35" s="49">
        <f>VARP(V$3:V$33)</f>
        <v/>
      </c>
      <c r="W35" s="109" t="n"/>
      <c r="X35" s="109" t="n"/>
      <c r="Y35" s="49" t="n"/>
      <c r="Z35" s="109" t="n"/>
      <c r="AA35" s="109" t="n"/>
      <c r="AB35" s="109" t="n"/>
      <c r="AC35" s="109" t="n"/>
      <c r="AD35" s="109" t="n"/>
      <c r="AE35" s="109" t="n"/>
    </row>
    <row customHeight="1" hidden="1" ht="14.25" outlineLevel="1" r="36" s="18">
      <c r="A36" s="101" t="n">
        <v>20190701</v>
      </c>
      <c r="B36" s="32" t="n"/>
      <c r="C36" s="33" t="n">
        <v>140</v>
      </c>
      <c r="D36" s="22" t="n"/>
      <c r="E36" s="34" t="n">
        <v>0.2342</v>
      </c>
      <c r="F36" s="35" t="n">
        <v>0.1957</v>
      </c>
      <c r="G36" s="102">
        <f>IF(E36="","",E36*X36)</f>
        <v/>
      </c>
      <c r="H36" s="37" t="n"/>
      <c r="I36" s="22" t="n"/>
      <c r="J36" s="53" t="n">
        <v>0.1818</v>
      </c>
      <c r="K36" s="53" t="n">
        <v>0.1874</v>
      </c>
      <c r="L36" s="53" t="n"/>
      <c r="M36" s="53" t="n"/>
      <c r="N36" s="22" t="n"/>
      <c r="O36" s="57" t="n">
        <v>0.8</v>
      </c>
      <c r="P36" s="57" t="n">
        <v>0.4545</v>
      </c>
      <c r="Q36" s="57" t="n">
        <v>0.4559</v>
      </c>
      <c r="R36" s="62">
        <f>IF(P36="","",P36-Q36)</f>
        <v/>
      </c>
      <c r="S36" s="57" t="n">
        <v>0.3897</v>
      </c>
      <c r="T36" s="22" t="n"/>
      <c r="U36" s="68" t="n">
        <v>0.1841</v>
      </c>
      <c r="V36" s="68" t="n">
        <v>0.8342000000000001</v>
      </c>
      <c r="W36" s="103" t="n">
        <v>110</v>
      </c>
      <c r="X36" s="103" t="n">
        <v>158</v>
      </c>
      <c r="Y36" s="22" t="n"/>
      <c r="Z36" s="104">
        <f>IF(U36="","",W36/U36-W36)</f>
        <v/>
      </c>
      <c r="AA36" s="104">
        <f>IF(U36="","",(W36/U36-W36)*Q36)</f>
        <v/>
      </c>
      <c r="AB36" s="104">
        <f>IF(W36="","",W36*P36)</f>
        <v/>
      </c>
      <c r="AC36" s="86" t="n"/>
      <c r="AD36" s="86" t="inlineStr">
        <is>
          <t>截止日期</t>
        </is>
      </c>
      <c r="AE36" s="85" t="n"/>
    </row>
    <row customHeight="1" hidden="1" ht="14.25" outlineLevel="1" r="37" s="18">
      <c r="A37" s="101" t="n">
        <v>20190702</v>
      </c>
      <c r="B37" s="32" t="n"/>
      <c r="C37" s="33" t="n">
        <v>182</v>
      </c>
      <c r="D37" s="22" t="n"/>
      <c r="E37" s="34" t="n">
        <v>0.2078</v>
      </c>
      <c r="F37" s="35" t="n">
        <v>0.2021</v>
      </c>
      <c r="G37" s="102">
        <f>IF(E37="","",E37*X37)</f>
        <v/>
      </c>
      <c r="H37" s="37" t="n"/>
      <c r="I37" s="22" t="n"/>
      <c r="J37" s="53" t="n">
        <v>0.2027</v>
      </c>
      <c r="K37" s="53" t="n">
        <v>0.2304</v>
      </c>
      <c r="L37" s="53" t="n"/>
      <c r="M37" s="53" t="n"/>
      <c r="N37" s="22" t="n"/>
      <c r="O37" s="57" t="n">
        <v>0.6538</v>
      </c>
      <c r="P37" s="57" t="n">
        <v>0.4068</v>
      </c>
      <c r="Q37" s="57" t="n">
        <v>0.4196</v>
      </c>
      <c r="R37" s="62">
        <f>IF(P37="","",P37-Q37)</f>
        <v/>
      </c>
      <c r="S37" s="57" t="n">
        <v>0.4524</v>
      </c>
      <c r="T37" s="22" t="n"/>
      <c r="U37" s="68" t="n">
        <v>0.1009</v>
      </c>
      <c r="V37" s="68" t="n">
        <v>0.8603</v>
      </c>
      <c r="W37" s="103" t="n">
        <v>59</v>
      </c>
      <c r="X37" s="103" t="n">
        <v>77</v>
      </c>
      <c r="Y37" s="22" t="n"/>
      <c r="Z37" s="104">
        <f>IF(U37="","",W37/U37-W37)</f>
        <v/>
      </c>
      <c r="AA37" s="104">
        <f>IF(U37="","",(W37/U37-W37)*Q37)</f>
        <v/>
      </c>
      <c r="AB37" s="104">
        <f>IF(W37="","",W37*P37)</f>
        <v/>
      </c>
      <c r="AC37" s="86" t="n"/>
      <c r="AD37" s="84" t="inlineStr">
        <is>
          <t>截止日期</t>
        </is>
      </c>
      <c r="AE37" s="85" t="n"/>
    </row>
    <row customHeight="1" hidden="1" ht="14.25" outlineLevel="1" r="38" s="18">
      <c r="A38" s="101" t="n">
        <v>20190703</v>
      </c>
      <c r="B38" s="32" t="n"/>
      <c r="C38" s="33" t="n">
        <v>126</v>
      </c>
      <c r="D38" s="22" t="n"/>
      <c r="E38" s="34" t="n">
        <v>0.2</v>
      </c>
      <c r="F38" s="35" t="n">
        <v>0.1781</v>
      </c>
      <c r="G38" s="102">
        <f>IF(E38="","",E38*X38)</f>
        <v/>
      </c>
      <c r="H38" s="37" t="n"/>
      <c r="I38" s="22" t="n"/>
      <c r="J38" s="53" t="n">
        <v>0.1971</v>
      </c>
      <c r="K38" s="53" t="n">
        <v>0.1885</v>
      </c>
      <c r="L38" s="53" t="n"/>
      <c r="M38" s="53" t="n"/>
      <c r="N38" s="22" t="n"/>
      <c r="O38" s="57" t="n">
        <v>0.7241</v>
      </c>
      <c r="P38" s="57" t="n">
        <v>0.3089</v>
      </c>
      <c r="Q38" s="57" t="n">
        <v>0.3611</v>
      </c>
      <c r="R38" s="62">
        <f>IF(P38="","",P38-Q38)</f>
        <v/>
      </c>
      <c r="S38" s="57" t="n">
        <v>0.4156</v>
      </c>
      <c r="T38" s="22" t="n"/>
      <c r="U38" s="68" t="n">
        <v>0.212</v>
      </c>
      <c r="V38" s="68" t="n">
        <v>0.883</v>
      </c>
      <c r="W38" s="103" t="n">
        <v>123</v>
      </c>
      <c r="X38" s="103" t="n">
        <v>155</v>
      </c>
      <c r="Y38" s="22" t="n"/>
      <c r="Z38" s="104">
        <f>IF(U38="","",W38/U38-W38)</f>
        <v/>
      </c>
      <c r="AA38" s="104">
        <f>IF(U38="","",(W38/U38-W38)*Q38)</f>
        <v/>
      </c>
      <c r="AB38" s="104">
        <f>IF(W38="","",W38*P38)</f>
        <v/>
      </c>
      <c r="AC38" s="86" t="n"/>
      <c r="AD38" s="84" t="inlineStr">
        <is>
          <t>截止日期</t>
        </is>
      </c>
      <c r="AE38" s="85" t="n"/>
    </row>
    <row customHeight="1" hidden="1" ht="14.25" outlineLevel="1" r="39" s="18">
      <c r="A39" s="101" t="n">
        <v>20190704</v>
      </c>
      <c r="B39" s="32" t="n"/>
      <c r="C39" s="33" t="n">
        <v>204</v>
      </c>
      <c r="D39" s="22" t="n"/>
      <c r="E39" s="34" t="n">
        <v>0.2093</v>
      </c>
      <c r="F39" s="35" t="n">
        <v>0.1747</v>
      </c>
      <c r="G39" s="102">
        <f>IF(E39="","",E39*X39)</f>
        <v/>
      </c>
      <c r="H39" s="37" t="n"/>
      <c r="I39" s="22" t="n"/>
      <c r="J39" s="53" t="n">
        <v>0.175</v>
      </c>
      <c r="K39" s="53" t="n">
        <v>0.1712</v>
      </c>
      <c r="L39" s="53" t="n"/>
      <c r="M39" s="53" t="n"/>
      <c r="N39" s="22" t="n"/>
      <c r="O39" s="57" t="n">
        <v>0.7692</v>
      </c>
      <c r="P39" s="57" t="n">
        <v>0.2414</v>
      </c>
      <c r="Q39" s="57" t="n">
        <v>0.2233</v>
      </c>
      <c r="R39" s="62">
        <f>IF(P39="","",P39-Q39)</f>
        <v/>
      </c>
      <c r="S39" s="57" t="n">
        <v>0.4282</v>
      </c>
      <c r="T39" s="22" t="n"/>
      <c r="U39" s="68" t="n">
        <v>0.0463</v>
      </c>
      <c r="V39" s="68" t="n">
        <v>0.8377</v>
      </c>
      <c r="W39" s="103" t="n">
        <v>58</v>
      </c>
      <c r="X39" s="103" t="n">
        <v>86</v>
      </c>
      <c r="Y39" s="22" t="n"/>
      <c r="Z39" s="104">
        <f>IF(U39="","",W39/U39-W39)</f>
        <v/>
      </c>
      <c r="AA39" s="104">
        <f>IF(U39="","",(W39/U39-W39)*Q39)</f>
        <v/>
      </c>
      <c r="AB39" s="104">
        <f>IF(W39="","",W39*P39)</f>
        <v/>
      </c>
      <c r="AC39" s="86" t="n"/>
      <c r="AD39" s="84" t="inlineStr">
        <is>
          <t>截止日期</t>
        </is>
      </c>
      <c r="AE39" s="85" t="n"/>
    </row>
    <row customHeight="1" hidden="1" ht="14.25" outlineLevel="1" r="40" s="18">
      <c r="A40" s="101" t="n">
        <v>20190705</v>
      </c>
      <c r="B40" s="32" t="n"/>
      <c r="C40" s="33" t="n">
        <v>175</v>
      </c>
      <c r="D40" s="22" t="n"/>
      <c r="E40" s="34" t="n">
        <v>0.1406</v>
      </c>
      <c r="F40" s="35" t="n">
        <v>0.218</v>
      </c>
      <c r="G40" s="102">
        <f>IF(E40="","",E40*X40)</f>
        <v/>
      </c>
      <c r="H40" s="37" t="n"/>
      <c r="I40" s="22" t="n"/>
      <c r="J40" s="53" t="n">
        <v>0.1129</v>
      </c>
      <c r="K40" s="53" t="n">
        <v>0.1549</v>
      </c>
      <c r="L40" s="53" t="n"/>
      <c r="M40" s="53" t="n"/>
      <c r="N40" s="22" t="n"/>
      <c r="O40" s="57" t="n">
        <v>0.8333</v>
      </c>
      <c r="P40" s="57" t="n">
        <v>0.2703</v>
      </c>
      <c r="Q40" s="57" t="n">
        <v>0.3147</v>
      </c>
      <c r="R40" s="62">
        <f>IF(P40="","",P40-Q40)</f>
        <v/>
      </c>
      <c r="S40" s="57" t="n">
        <v>0.406</v>
      </c>
      <c r="T40" s="22" t="n"/>
      <c r="U40" s="68" t="n">
        <v>0.0863</v>
      </c>
      <c r="V40" s="68" t="n">
        <v>0.9342</v>
      </c>
      <c r="W40" s="103" t="n">
        <v>37</v>
      </c>
      <c r="X40" s="103" t="n">
        <v>64</v>
      </c>
      <c r="Y40" s="22" t="n"/>
      <c r="Z40" s="104">
        <f>IF(U40="","",W40/U40-W40)</f>
        <v/>
      </c>
      <c r="AA40" s="104">
        <f>IF(U40="","",(W40/U40-W40)*Q40)</f>
        <v/>
      </c>
      <c r="AB40" s="104">
        <f>IF(W40="","",W40*P40)</f>
        <v/>
      </c>
      <c r="AC40" s="86" t="n"/>
      <c r="AD40" s="84" t="inlineStr">
        <is>
          <t>截止日期</t>
        </is>
      </c>
      <c r="AE40" s="85" t="n"/>
    </row>
    <row customHeight="1" hidden="1" ht="14.25" outlineLevel="1" r="41" s="18">
      <c r="A41" s="101" t="n">
        <v>20190706</v>
      </c>
      <c r="B41" s="32" t="n"/>
      <c r="C41" s="33" t="n">
        <v>134</v>
      </c>
      <c r="D41" s="22" t="n"/>
      <c r="E41" s="34" t="n">
        <v>0.2059</v>
      </c>
      <c r="F41" s="35" t="n">
        <v>0.171</v>
      </c>
      <c r="G41" s="102">
        <f>IF(E41="","",E41*X41)</f>
        <v/>
      </c>
      <c r="H41" s="37" t="n"/>
      <c r="I41" s="22" t="n"/>
      <c r="J41" s="53" t="n">
        <v>0.2371</v>
      </c>
      <c r="K41" s="53" t="n">
        <v>0.1622</v>
      </c>
      <c r="L41" s="53" t="n"/>
      <c r="M41" s="53" t="n"/>
      <c r="N41" s="22" t="n"/>
      <c r="O41" s="57" t="n">
        <v>0.6667</v>
      </c>
      <c r="P41" s="57" t="n">
        <v>0.274</v>
      </c>
      <c r="Q41" s="57" t="n">
        <v>0.3022</v>
      </c>
      <c r="R41" s="62">
        <f>IF(P41="","",P41-Q41)</f>
        <v/>
      </c>
      <c r="S41" s="57" t="n">
        <v>0.3824</v>
      </c>
      <c r="T41" s="22" t="n"/>
      <c r="U41" s="68" t="n">
        <v>0.1447</v>
      </c>
      <c r="V41" s="68" t="n">
        <v>0.8444</v>
      </c>
      <c r="W41" s="103" t="n">
        <v>73</v>
      </c>
      <c r="X41" s="103" t="n">
        <v>102</v>
      </c>
      <c r="Y41" s="22" t="n"/>
      <c r="Z41" s="104">
        <f>IF(U41="","",W41/U41-W41)</f>
        <v/>
      </c>
      <c r="AA41" s="104">
        <f>IF(U41="","",(W41/U41-W41)*Q41)</f>
        <v/>
      </c>
      <c r="AB41" s="104">
        <f>IF(W41="","",W41*P41)</f>
        <v/>
      </c>
      <c r="AC41" s="86" t="n"/>
      <c r="AD41" s="84" t="inlineStr">
        <is>
          <t>截止日期</t>
        </is>
      </c>
      <c r="AE41" s="85" t="n"/>
    </row>
    <row customHeight="1" hidden="1" ht="14.25" outlineLevel="1" r="42" s="18">
      <c r="A42" s="101" t="n">
        <v>20190707</v>
      </c>
      <c r="B42" s="32" t="n"/>
      <c r="C42" s="33" t="n">
        <v>175</v>
      </c>
      <c r="D42" s="22" t="n"/>
      <c r="E42" s="34" t="n">
        <v>0.1111</v>
      </c>
      <c r="F42" s="35" t="n">
        <v>0.1343</v>
      </c>
      <c r="G42" s="102">
        <f>IF(E42="","",E42*X42)</f>
        <v/>
      </c>
      <c r="H42" s="37" t="n"/>
      <c r="I42" s="22" t="n"/>
      <c r="J42" s="53" t="n">
        <v>0.0227</v>
      </c>
      <c r="K42" s="53" t="n">
        <v>0.1617</v>
      </c>
      <c r="L42" s="53" t="n"/>
      <c r="M42" s="53" t="n"/>
      <c r="N42" s="22" t="n"/>
      <c r="O42" s="57" t="n">
        <v>1</v>
      </c>
      <c r="P42" s="57" t="n">
        <v>0.3077</v>
      </c>
      <c r="Q42" s="57" t="n">
        <v>0.274</v>
      </c>
      <c r="R42" s="62">
        <f>IF(P42="","",P42-Q42)</f>
        <v/>
      </c>
      <c r="S42" s="57" t="n">
        <v>0.3917</v>
      </c>
      <c r="T42" s="22" t="n"/>
      <c r="U42" s="68" t="n">
        <v>0.0616</v>
      </c>
      <c r="V42" s="68" t="n">
        <v>0.9321</v>
      </c>
      <c r="W42" s="103" t="n">
        <v>26</v>
      </c>
      <c r="X42" s="103" t="n">
        <v>45</v>
      </c>
      <c r="Y42" s="22" t="n"/>
      <c r="Z42" s="104">
        <f>IF(U42="","",W42/U42-W42)</f>
        <v/>
      </c>
      <c r="AA42" s="104">
        <f>IF(U42="","",(W42/U42-W42)*Q42)</f>
        <v/>
      </c>
      <c r="AB42" s="104">
        <f>IF(W42="","",W42*P42)</f>
        <v/>
      </c>
      <c r="AC42" s="86" t="n"/>
      <c r="AD42" s="84" t="inlineStr">
        <is>
          <t>截止日期</t>
        </is>
      </c>
      <c r="AE42" s="85" t="n"/>
    </row>
    <row customHeight="1" hidden="1" ht="14.25" outlineLevel="1" r="43" s="18">
      <c r="A43" s="101" t="n">
        <v>20190708</v>
      </c>
      <c r="B43" s="32" t="n"/>
      <c r="C43" s="33" t="n">
        <v>152</v>
      </c>
      <c r="D43" s="22" t="n"/>
      <c r="E43" s="34" t="n">
        <v>0.2517</v>
      </c>
      <c r="F43" s="35" t="n">
        <v>0.1948</v>
      </c>
      <c r="G43" s="102">
        <f>IF(E43="","",E43*X43)</f>
        <v/>
      </c>
      <c r="H43" s="37" t="n"/>
      <c r="I43" s="22" t="n"/>
      <c r="J43" s="53" t="n">
        <v>0.3357</v>
      </c>
      <c r="K43" s="53" t="n">
        <v>0.178</v>
      </c>
      <c r="L43" s="53" t="n"/>
      <c r="M43" s="53" t="n"/>
      <c r="N43" s="22" t="n"/>
      <c r="O43" s="57" t="n">
        <v>0.7272999999999999</v>
      </c>
      <c r="P43" s="57" t="n">
        <v>0.5051</v>
      </c>
      <c r="Q43" s="57" t="n">
        <v>0.4926</v>
      </c>
      <c r="R43" s="62">
        <f>IF(P43="","",P43-Q43)</f>
        <v/>
      </c>
      <c r="S43" s="57" t="n">
        <v>0.4891</v>
      </c>
      <c r="T43" s="22" t="n"/>
      <c r="U43" s="68" t="n">
        <v>0.1473</v>
      </c>
      <c r="V43" s="68" t="n">
        <v>0.8214</v>
      </c>
      <c r="W43" s="103" t="n">
        <v>99</v>
      </c>
      <c r="X43" s="103" t="n">
        <v>151</v>
      </c>
      <c r="Y43" s="22" t="n"/>
      <c r="Z43" s="104">
        <f>IF(U43="","",W43/U43-W43)</f>
        <v/>
      </c>
      <c r="AA43" s="104">
        <f>IF(U43="","",(W43/U43-W43)*Q43)</f>
        <v/>
      </c>
      <c r="AB43" s="104">
        <f>IF(W43="","",W43*P43)</f>
        <v/>
      </c>
      <c r="AC43" s="86" t="n"/>
      <c r="AD43" s="84" t="inlineStr">
        <is>
          <t>截止日期</t>
        </is>
      </c>
      <c r="AE43" s="85" t="n"/>
    </row>
    <row customHeight="1" hidden="1" ht="14.25" outlineLevel="1" r="44" s="18">
      <c r="A44" s="101" t="n">
        <v>20190709</v>
      </c>
      <c r="B44" s="32" t="n"/>
      <c r="C44" s="33" t="n">
        <v>138</v>
      </c>
      <c r="D44" s="22" t="n"/>
      <c r="E44" s="34" t="n">
        <v>0.2784</v>
      </c>
      <c r="F44" s="35" t="n">
        <v>0.1756</v>
      </c>
      <c r="G44" s="102">
        <f>IF(E44="","",E44*X44)</f>
        <v/>
      </c>
      <c r="H44" s="37" t="n"/>
      <c r="I44" s="22" t="n"/>
      <c r="J44" s="53" t="n">
        <v>0.184</v>
      </c>
      <c r="K44" s="53" t="n">
        <v>0.1747</v>
      </c>
      <c r="L44" s="53" t="n"/>
      <c r="M44" s="53" t="n"/>
      <c r="N44" s="22" t="n"/>
      <c r="O44" s="57" t="n">
        <v>0.9655</v>
      </c>
      <c r="P44" s="57" t="n">
        <v>0.3826</v>
      </c>
      <c r="Q44" s="57" t="n">
        <v>0.4327</v>
      </c>
      <c r="R44" s="62">
        <f>IF(P44="","",P44-Q44)</f>
        <v/>
      </c>
      <c r="S44" s="57" t="n">
        <v>0.4242</v>
      </c>
      <c r="T44" s="22" t="n"/>
      <c r="U44" s="68" t="n">
        <v>0.2128</v>
      </c>
      <c r="V44" s="68" t="n">
        <v>0.7331</v>
      </c>
      <c r="W44" s="103" t="n">
        <v>115</v>
      </c>
      <c r="X44" s="103" t="n">
        <v>176</v>
      </c>
      <c r="Y44" s="22" t="n"/>
      <c r="Z44" s="104">
        <f>IF(U44="","",W44/U44-W44)</f>
        <v/>
      </c>
      <c r="AA44" s="104">
        <f>IF(U44="","",(W44/U44-W44)*Q44)</f>
        <v/>
      </c>
      <c r="AB44" s="104">
        <f>IF(W44="","",W44*P44)</f>
        <v/>
      </c>
      <c r="AC44" s="86" t="n"/>
      <c r="AD44" s="84" t="inlineStr">
        <is>
          <t>截止日期</t>
        </is>
      </c>
      <c r="AE44" s="85" t="n"/>
    </row>
    <row customHeight="1" hidden="1" ht="14.25" outlineLevel="1" r="45" s="18">
      <c r="A45" s="101" t="n">
        <v>20190710</v>
      </c>
      <c r="B45" s="32" t="n"/>
      <c r="C45" s="33" t="n">
        <v>121</v>
      </c>
      <c r="D45" s="22" t="n"/>
      <c r="E45" s="34" t="n">
        <v>0.2785</v>
      </c>
      <c r="F45" s="35" t="n">
        <v>0.1905</v>
      </c>
      <c r="G45" s="102">
        <f>IF(E45="","",E45*X45)</f>
        <v/>
      </c>
      <c r="H45" s="37" t="n"/>
      <c r="I45" s="22" t="n"/>
      <c r="J45" s="53" t="n">
        <v>0.1515</v>
      </c>
      <c r="K45" s="53" t="n">
        <v>0.1955</v>
      </c>
      <c r="L45" s="53" t="n"/>
      <c r="M45" s="53" t="n"/>
      <c r="N45" s="22" t="n"/>
      <c r="O45" s="57" t="n">
        <v>0.8824</v>
      </c>
      <c r="P45" s="57" t="n">
        <v>0.3473</v>
      </c>
      <c r="Q45" s="57" t="n">
        <v>0.4237</v>
      </c>
      <c r="R45" s="62">
        <f>IF(P45="","",P45-Q45)</f>
        <v/>
      </c>
      <c r="S45" s="57" t="n">
        <v>0.392</v>
      </c>
      <c r="T45" s="22" t="n"/>
      <c r="U45" s="68" t="n">
        <v>0.2547</v>
      </c>
      <c r="V45" s="68" t="n">
        <v>0.8260999999999999</v>
      </c>
      <c r="W45" s="103" t="n">
        <v>167</v>
      </c>
      <c r="X45" s="103" t="n">
        <v>219</v>
      </c>
      <c r="Y45" s="22" t="n"/>
      <c r="Z45" s="104">
        <f>IF(U45="","",W45/U45-W45)</f>
        <v/>
      </c>
      <c r="AA45" s="104">
        <f>IF(U45="","",(W45/U45-W45)*Q45)</f>
        <v/>
      </c>
      <c r="AB45" s="104">
        <f>IF(W45="","",W45*P45)</f>
        <v/>
      </c>
      <c r="AC45" s="86" t="n"/>
      <c r="AD45" s="84" t="inlineStr">
        <is>
          <t>截止日期</t>
        </is>
      </c>
      <c r="AE45" s="85" t="n"/>
    </row>
    <row customHeight="1" hidden="1" ht="14.25" outlineLevel="1" r="46" s="18">
      <c r="A46" s="101" t="n">
        <v>20190711</v>
      </c>
      <c r="B46" s="32" t="n"/>
      <c r="C46" s="33" t="n">
        <v>148</v>
      </c>
      <c r="D46" s="22" t="n"/>
      <c r="E46" s="34" t="n">
        <v>0.1735</v>
      </c>
      <c r="F46" s="35" t="n">
        <v>0.2022</v>
      </c>
      <c r="G46" s="102">
        <f>IF(E46="","",E46*X46)</f>
        <v/>
      </c>
      <c r="H46" s="37" t="n"/>
      <c r="I46" s="22" t="n"/>
      <c r="J46" s="53" t="n">
        <v>0.08599999999999999</v>
      </c>
      <c r="K46" s="53" t="n">
        <v>0.1679</v>
      </c>
      <c r="L46" s="53" t="n"/>
      <c r="M46" s="53" t="n"/>
      <c r="N46" s="22" t="n"/>
      <c r="O46" s="57" t="n">
        <v>0.9091</v>
      </c>
      <c r="P46" s="57" t="n">
        <v>0.3279</v>
      </c>
      <c r="Q46" s="57" t="n">
        <v>0.3836</v>
      </c>
      <c r="R46" s="62">
        <f>IF(P46="","",P46-Q46)</f>
        <v/>
      </c>
      <c r="S46" s="57" t="n">
        <v>0.4184</v>
      </c>
      <c r="T46" s="22" t="n"/>
      <c r="U46" s="68" t="n">
        <v>0.1281</v>
      </c>
      <c r="V46" s="68" t="n">
        <v>0.8514</v>
      </c>
      <c r="W46" s="103" t="n">
        <v>61</v>
      </c>
      <c r="X46" s="103" t="n">
        <v>98</v>
      </c>
      <c r="Y46" s="22" t="n"/>
      <c r="Z46" s="104">
        <f>IF(U46="","",W46/U46-W46)</f>
        <v/>
      </c>
      <c r="AA46" s="104">
        <f>IF(U46="","",(W46/U46-W46)*Q46)</f>
        <v/>
      </c>
      <c r="AB46" s="104">
        <f>IF(W46="","",W46*P46)</f>
        <v/>
      </c>
      <c r="AC46" s="86" t="n"/>
      <c r="AD46" s="84" t="inlineStr">
        <is>
          <t>截止日期</t>
        </is>
      </c>
      <c r="AE46" s="85" t="n"/>
    </row>
    <row customHeight="1" hidden="1" ht="14.25" outlineLevel="1" r="47" s="18">
      <c r="A47" s="101" t="n">
        <v>20190712</v>
      </c>
      <c r="B47" s="32" t="n"/>
      <c r="C47" s="33" t="n">
        <v>148</v>
      </c>
      <c r="D47" s="22" t="n"/>
      <c r="E47" s="34" t="n">
        <v>0.2162</v>
      </c>
      <c r="F47" s="35" t="n">
        <v>0.1818</v>
      </c>
      <c r="G47" s="102">
        <f>IF(E47="","",E47*X47)</f>
        <v/>
      </c>
      <c r="H47" s="37" t="n"/>
      <c r="I47" s="22" t="n"/>
      <c r="J47" s="53" t="n">
        <v>0.1414</v>
      </c>
      <c r="K47" s="53" t="n">
        <v>0.2076</v>
      </c>
      <c r="L47" s="53" t="n"/>
      <c r="M47" s="53" t="n"/>
      <c r="N47" s="22" t="n"/>
      <c r="O47" s="57" t="n">
        <v>0.6667</v>
      </c>
      <c r="P47" s="57" t="n">
        <v>0.3494</v>
      </c>
      <c r="Q47" s="57" t="n">
        <v>0.3289</v>
      </c>
      <c r="R47" s="62">
        <f>IF(P47="","",P47-Q47)</f>
        <v/>
      </c>
      <c r="S47" s="57" t="n">
        <v>0.4216</v>
      </c>
      <c r="T47" s="22" t="n"/>
      <c r="U47" s="68" t="n">
        <v>0.147</v>
      </c>
      <c r="V47" s="68" t="n">
        <v>0.8716</v>
      </c>
      <c r="W47" s="103" t="n">
        <v>83</v>
      </c>
      <c r="X47" s="103" t="n">
        <v>111</v>
      </c>
      <c r="Y47" s="22" t="n"/>
      <c r="Z47" s="104">
        <f>IF(U47="","",W47/U47-W47)</f>
        <v/>
      </c>
      <c r="AA47" s="104">
        <f>IF(U47="","",(W47/U47-W47)*Q47)</f>
        <v/>
      </c>
      <c r="AB47" s="104">
        <f>IF(W47="","",W47*P47)</f>
        <v/>
      </c>
      <c r="AC47" s="86" t="n"/>
      <c r="AD47" s="84" t="inlineStr">
        <is>
          <t>截止日期</t>
        </is>
      </c>
      <c r="AE47" s="85" t="n"/>
    </row>
    <row customHeight="1" hidden="1" ht="14.25" outlineLevel="1" r="48" s="18">
      <c r="A48" s="101" t="n">
        <v>20190713</v>
      </c>
      <c r="B48" s="32" t="n"/>
      <c r="C48" s="33" t="n">
        <v>151</v>
      </c>
      <c r="D48" s="22" t="n"/>
      <c r="E48" s="34" t="n">
        <v>0.2647</v>
      </c>
      <c r="F48" s="35" t="n">
        <v>0.1914</v>
      </c>
      <c r="G48" s="102">
        <f>IF(E48="","",E48*X48)</f>
        <v/>
      </c>
      <c r="H48" s="37" t="n"/>
      <c r="I48" s="22" t="n"/>
      <c r="J48" s="53" t="n">
        <v>0.125</v>
      </c>
      <c r="K48" s="53" t="n">
        <v>0.1825</v>
      </c>
      <c r="L48" s="53" t="n"/>
      <c r="M48" s="53" t="n"/>
      <c r="N48" s="22" t="n"/>
      <c r="O48" s="57" t="n">
        <v>0.7692</v>
      </c>
      <c r="P48" s="57" t="n">
        <v>0.2051</v>
      </c>
      <c r="Q48" s="57" t="n">
        <v>0.3512</v>
      </c>
      <c r="R48" s="62">
        <f>IF(P48="","",P48-Q48)</f>
        <v/>
      </c>
      <c r="S48" s="57" t="n">
        <v>0.4056</v>
      </c>
      <c r="T48" s="22" t="n"/>
      <c r="U48" s="68" t="n">
        <v>0.1299</v>
      </c>
      <c r="V48" s="68" t="n">
        <v>0.9394</v>
      </c>
      <c r="W48" s="103" t="n">
        <v>78</v>
      </c>
      <c r="X48" s="103" t="n">
        <v>102</v>
      </c>
      <c r="Y48" s="22" t="n"/>
      <c r="Z48" s="104">
        <f>IF(U48="","",W48/U48-W48)</f>
        <v/>
      </c>
      <c r="AA48" s="104">
        <f>IF(U48="","",(W48/U48-W48)*Q48)</f>
        <v/>
      </c>
      <c r="AB48" s="104">
        <f>IF(W48="","",W48*P48)</f>
        <v/>
      </c>
      <c r="AC48" s="86" t="n"/>
      <c r="AD48" s="84" t="inlineStr">
        <is>
          <t>截止日期</t>
        </is>
      </c>
      <c r="AE48" s="85" t="n"/>
    </row>
    <row customHeight="1" hidden="1" ht="14.25" outlineLevel="1" r="49" s="18">
      <c r="A49" s="101" t="n">
        <v>20190714</v>
      </c>
      <c r="B49" s="32" t="n"/>
      <c r="C49" s="33" t="n">
        <v>141</v>
      </c>
      <c r="D49" s="22" t="n"/>
      <c r="E49" s="34" t="n">
        <v>0.2857</v>
      </c>
      <c r="F49" s="35" t="n">
        <v>0.1804</v>
      </c>
      <c r="G49" s="102">
        <f>IF(E49="","",E49*X49)</f>
        <v/>
      </c>
      <c r="H49" s="37" t="n"/>
      <c r="I49" s="22" t="n"/>
      <c r="J49" s="53" t="n">
        <v>0.1429</v>
      </c>
      <c r="K49" s="53" t="n">
        <v>0.1909</v>
      </c>
      <c r="L49" s="53" t="n"/>
      <c r="M49" s="53" t="n"/>
      <c r="N49" s="22" t="n"/>
      <c r="O49" s="57" t="n">
        <v>0.9</v>
      </c>
      <c r="P49" s="57" t="n">
        <v>0.3514</v>
      </c>
      <c r="Q49" s="57" t="n">
        <v>0.4132</v>
      </c>
      <c r="R49" s="62">
        <f>IF(P49="","",P49-Q49)</f>
        <v/>
      </c>
      <c r="S49" s="57" t="n">
        <v>0.4264</v>
      </c>
      <c r="T49" s="22" t="n"/>
      <c r="U49" s="68" t="n">
        <v>0.1335</v>
      </c>
      <c r="V49" s="68" t="n">
        <v>0.9161</v>
      </c>
      <c r="W49" s="103" t="n">
        <v>74</v>
      </c>
      <c r="X49" s="103" t="n">
        <v>98</v>
      </c>
      <c r="Y49" s="22" t="n"/>
      <c r="Z49" s="104">
        <f>IF(U49="","",W49/U49-W49)</f>
        <v/>
      </c>
      <c r="AA49" s="104">
        <f>IF(U49="","",(W49/U49-W49)*Q49)</f>
        <v/>
      </c>
      <c r="AB49" s="104">
        <f>IF(W49="","",W49*P49)</f>
        <v/>
      </c>
      <c r="AC49" s="86" t="n"/>
      <c r="AD49" s="84" t="inlineStr">
        <is>
          <t>截止日期</t>
        </is>
      </c>
      <c r="AE49" s="85" t="n"/>
    </row>
    <row customHeight="1" hidden="1" ht="14.25" outlineLevel="1" r="50" s="18">
      <c r="A50" s="101" t="n">
        <v>20190715</v>
      </c>
      <c r="B50" s="32" t="n"/>
      <c r="C50" s="33" t="n">
        <v>113</v>
      </c>
      <c r="D50" s="22" t="n"/>
      <c r="E50" s="34" t="n">
        <v>0.2154</v>
      </c>
      <c r="F50" s="35" t="n">
        <v>0.1683</v>
      </c>
      <c r="G50" s="102">
        <f>IF(E50="","",E50*X50)</f>
        <v/>
      </c>
      <c r="H50" s="37" t="n"/>
      <c r="I50" s="22" t="n"/>
      <c r="J50" s="53" t="n">
        <v>0.2541</v>
      </c>
      <c r="K50" s="53" t="n">
        <v>0.171</v>
      </c>
      <c r="L50" s="53" t="n"/>
      <c r="M50" s="53" t="n"/>
      <c r="N50" s="22" t="n"/>
      <c r="O50" s="57" t="n">
        <v>0.8485</v>
      </c>
      <c r="P50" s="57" t="n">
        <v>0.4336</v>
      </c>
      <c r="Q50" s="57" t="n">
        <v>0.4522</v>
      </c>
      <c r="R50" s="62">
        <f>IF(P50="","",P50-Q50)</f>
        <v/>
      </c>
      <c r="S50" s="57" t="n">
        <v>0.4612</v>
      </c>
      <c r="T50" s="22" t="n"/>
      <c r="U50" s="68" t="n">
        <v>0.2108</v>
      </c>
      <c r="V50" s="68" t="n">
        <v>0.8942</v>
      </c>
      <c r="W50" s="103" t="n">
        <v>143</v>
      </c>
      <c r="X50" s="103" t="n">
        <v>197</v>
      </c>
      <c r="Y50" s="22" t="n"/>
      <c r="Z50" s="104">
        <f>IF(U50="","",W50/U50-W50)</f>
        <v/>
      </c>
      <c r="AA50" s="104">
        <f>IF(U50="","",(W50/U50-W50)*Q50)</f>
        <v/>
      </c>
      <c r="AB50" s="104">
        <f>IF(W50="","",W50*P50)</f>
        <v/>
      </c>
      <c r="AC50" s="86" t="n"/>
      <c r="AD50" s="84" t="inlineStr">
        <is>
          <t>截止日期</t>
        </is>
      </c>
      <c r="AE50" s="85" t="n"/>
    </row>
    <row customHeight="1" hidden="1" ht="14.25" outlineLevel="1" r="51" s="18">
      <c r="A51" s="101" t="n">
        <v>20190716</v>
      </c>
      <c r="B51" s="32" t="n"/>
      <c r="C51" s="33" t="n">
        <v>137</v>
      </c>
      <c r="D51" s="22" t="n"/>
      <c r="E51" s="34" t="n">
        <v>0.1503</v>
      </c>
      <c r="F51" s="35" t="n">
        <v>0.1932</v>
      </c>
      <c r="G51" s="102">
        <f>IF(E51="","",E51*X51)</f>
        <v/>
      </c>
      <c r="H51" s="37" t="n"/>
      <c r="I51" s="22" t="n"/>
      <c r="J51" s="53" t="n">
        <v>0.2303</v>
      </c>
      <c r="K51" s="53" t="n">
        <v>0.1788</v>
      </c>
      <c r="L51" s="53" t="n"/>
      <c r="M51" s="53" t="n"/>
      <c r="N51" s="22" t="n"/>
      <c r="O51" s="57" t="n">
        <v>0.8387</v>
      </c>
      <c r="P51" s="57" t="n">
        <v>0.3926</v>
      </c>
      <c r="Q51" s="57" t="n">
        <v>0.4498</v>
      </c>
      <c r="R51" s="62">
        <f>IF(P51="","",P51-Q51)</f>
        <v/>
      </c>
      <c r="S51" s="57" t="n">
        <v>0.4178</v>
      </c>
      <c r="T51" s="22" t="n"/>
      <c r="U51" s="68" t="n">
        <v>0.2206</v>
      </c>
      <c r="V51" s="68" t="n">
        <v>0.9459</v>
      </c>
      <c r="W51" s="103" t="n">
        <v>135</v>
      </c>
      <c r="X51" s="103" t="n">
        <v>193</v>
      </c>
      <c r="Y51" s="22" t="n"/>
      <c r="Z51" s="104">
        <f>IF(U51="","",W51/U51-W51)</f>
        <v/>
      </c>
      <c r="AA51" s="104">
        <f>IF(U51="","",(W51/U51-W51)*Q51)</f>
        <v/>
      </c>
      <c r="AB51" s="104">
        <f>IF(W51="","",W51*P51)</f>
        <v/>
      </c>
      <c r="AC51" s="86" t="n"/>
      <c r="AD51" s="84" t="inlineStr">
        <is>
          <t>截止日期</t>
        </is>
      </c>
      <c r="AE51" s="85" t="n"/>
    </row>
    <row customHeight="1" hidden="1" ht="14.25" outlineLevel="1" r="52" s="18">
      <c r="A52" s="101" t="n">
        <v>20190717</v>
      </c>
      <c r="B52" s="32" t="n"/>
      <c r="C52" s="33" t="n">
        <v>112</v>
      </c>
      <c r="D52" s="22" t="n"/>
      <c r="E52" s="34" t="n">
        <v>0.1848</v>
      </c>
      <c r="F52" s="35" t="n">
        <v>0.1928</v>
      </c>
      <c r="G52" s="102">
        <f>IF(E52="","",E52*X52)</f>
        <v/>
      </c>
      <c r="H52" s="37" t="n"/>
      <c r="I52" s="22" t="n"/>
      <c r="J52" s="53" t="n">
        <v>0.196</v>
      </c>
      <c r="K52" s="53" t="n">
        <v>0.196</v>
      </c>
      <c r="L52" s="53" t="n"/>
      <c r="M52" s="53" t="n"/>
      <c r="N52" s="22" t="n"/>
      <c r="O52" s="57" t="n">
        <v>0.8788</v>
      </c>
      <c r="P52" s="57" t="n">
        <v>0.3687</v>
      </c>
      <c r="Q52" s="57" t="n">
        <v>0.3644</v>
      </c>
      <c r="R52" s="62">
        <f>IF(P52="","",P52-Q52)</f>
        <v/>
      </c>
      <c r="S52" s="57" t="n">
        <v>0.401</v>
      </c>
      <c r="T52" s="22" t="n"/>
      <c r="U52" s="68" t="n">
        <v>0.2641</v>
      </c>
      <c r="V52" s="68" t="n">
        <v>0.9443</v>
      </c>
      <c r="W52" s="103" t="n">
        <v>179</v>
      </c>
      <c r="X52" s="103" t="n">
        <v>212</v>
      </c>
      <c r="Y52" s="22" t="n"/>
      <c r="Z52" s="104">
        <f>IF(U52="","",W52/U52-W52)</f>
        <v/>
      </c>
      <c r="AA52" s="104">
        <f>IF(U52="","",(W52/U52-W52)*Q52)</f>
        <v/>
      </c>
      <c r="AB52" s="104">
        <f>IF(W52="","",W52*P52)</f>
        <v/>
      </c>
      <c r="AC52" s="86" t="n"/>
      <c r="AD52" s="84" t="inlineStr">
        <is>
          <t>截止日期</t>
        </is>
      </c>
      <c r="AE52" s="85" t="n"/>
    </row>
    <row customHeight="1" hidden="1" ht="14.25" outlineLevel="1" r="53" s="18">
      <c r="A53" s="101" t="n">
        <v>20190718</v>
      </c>
      <c r="B53" s="32" t="n"/>
      <c r="C53" s="33" t="n">
        <v>147</v>
      </c>
      <c r="D53" s="22" t="n"/>
      <c r="E53" s="34" t="n">
        <v>0.2206</v>
      </c>
      <c r="F53" s="35" t="n">
        <v>0.1979</v>
      </c>
      <c r="G53" s="102">
        <f>IF(E53="","",E53*X53)</f>
        <v/>
      </c>
      <c r="H53" s="37" t="n"/>
      <c r="I53" s="22" t="n"/>
      <c r="J53" s="53" t="n">
        <v>0.2422</v>
      </c>
      <c r="K53" s="53" t="n">
        <v>0.1961</v>
      </c>
      <c r="L53" s="53" t="n"/>
      <c r="M53" s="53" t="n"/>
      <c r="N53" s="22" t="n"/>
      <c r="O53" s="57" t="n">
        <v>0.9333</v>
      </c>
      <c r="P53" s="57" t="n">
        <v>0.4911</v>
      </c>
      <c r="Q53" s="57" t="n">
        <v>0.5427</v>
      </c>
      <c r="R53" s="62">
        <f>IF(P53="","",P53-Q53)</f>
        <v/>
      </c>
      <c r="S53" s="57" t="n">
        <v>0.3652</v>
      </c>
      <c r="T53" s="22" t="n"/>
      <c r="U53" s="68" t="n">
        <v>0.1322</v>
      </c>
      <c r="V53" s="68" t="n">
        <v>0.9401</v>
      </c>
      <c r="W53" s="103" t="n">
        <v>112</v>
      </c>
      <c r="X53" s="103" t="n">
        <v>138</v>
      </c>
      <c r="Y53" s="22" t="n"/>
      <c r="Z53" s="104">
        <f>IF(U53="","",W53/U53-W53)</f>
        <v/>
      </c>
      <c r="AA53" s="104">
        <f>IF(U53="","",(W53/U53-W53)*Q53)</f>
        <v/>
      </c>
      <c r="AB53" s="104">
        <f>IF(W53="","",W53*P53)</f>
        <v/>
      </c>
      <c r="AC53" s="86" t="n"/>
      <c r="AD53" s="84" t="inlineStr">
        <is>
          <t>截止日期</t>
        </is>
      </c>
      <c r="AE53" s="85" t="n"/>
    </row>
    <row customHeight="1" hidden="1" ht="14.25" outlineLevel="1" r="54" s="18">
      <c r="A54" s="101" t="n">
        <v>20190719</v>
      </c>
      <c r="B54" s="32" t="n"/>
      <c r="C54" s="33" t="n">
        <v>151</v>
      </c>
      <c r="D54" s="22" t="n"/>
      <c r="E54" s="34" t="n">
        <v>0.25</v>
      </c>
      <c r="F54" s="35" t="n">
        <v>0.2014</v>
      </c>
      <c r="G54" s="102">
        <f>IF(E54="","",E54*X54)</f>
        <v/>
      </c>
      <c r="H54" s="37" t="n"/>
      <c r="I54" s="22" t="n"/>
      <c r="J54" s="53" t="n">
        <v>0.1953</v>
      </c>
      <c r="K54" s="53" t="n">
        <v>0.1907</v>
      </c>
      <c r="L54" s="53" t="n"/>
      <c r="M54" s="53" t="n"/>
      <c r="N54" s="22" t="n"/>
      <c r="O54" s="57" t="n">
        <v>0.9677</v>
      </c>
      <c r="P54" s="57" t="n">
        <v>0.5804</v>
      </c>
      <c r="Q54" s="57" t="n">
        <v>0.468</v>
      </c>
      <c r="R54" s="62">
        <f>IF(P54="","",P54-Q54)</f>
        <v/>
      </c>
      <c r="S54" s="57" t="n">
        <v>0.4271</v>
      </c>
      <c r="T54" s="22" t="n"/>
      <c r="U54" s="68" t="n">
        <v>0.1134</v>
      </c>
      <c r="V54" s="68" t="n">
        <v>0.9688</v>
      </c>
      <c r="W54" s="103" t="n">
        <v>112</v>
      </c>
      <c r="X54" s="103" t="n">
        <v>139</v>
      </c>
      <c r="Y54" s="22" t="n"/>
      <c r="Z54" s="104">
        <f>IF(U54="","",W54/U54-W54)</f>
        <v/>
      </c>
      <c r="AA54" s="104">
        <f>IF(U54="","",(W54/U54-W54)*Q54)</f>
        <v/>
      </c>
      <c r="AB54" s="104">
        <f>IF(W54="","",W54*P54)</f>
        <v/>
      </c>
      <c r="AC54" s="86" t="n"/>
      <c r="AD54" s="84" t="inlineStr">
        <is>
          <t>截止日期</t>
        </is>
      </c>
      <c r="AE54" s="85" t="n"/>
    </row>
    <row customHeight="1" hidden="1" ht="14.25" outlineLevel="1" r="55" s="18">
      <c r="A55" s="101" t="n">
        <v>20190720</v>
      </c>
      <c r="B55" s="32" t="n"/>
      <c r="C55" s="33" t="n">
        <v>195</v>
      </c>
      <c r="D55" s="22" t="n"/>
      <c r="E55" s="34" t="n">
        <v>0.15</v>
      </c>
      <c r="F55" s="35" t="n">
        <v>0.17</v>
      </c>
      <c r="G55" s="102">
        <f>IF(E55="","",E55*X55)</f>
        <v/>
      </c>
      <c r="H55" s="37" t="n"/>
      <c r="I55" s="22" t="n"/>
      <c r="J55" s="53" t="n">
        <v>0.2533</v>
      </c>
      <c r="K55" s="53" t="n">
        <v>0.1927</v>
      </c>
      <c r="L55" s="53" t="n"/>
      <c r="M55" s="53" t="n"/>
      <c r="N55" s="22" t="n"/>
      <c r="O55" s="57" t="n">
        <v>0.7059</v>
      </c>
      <c r="P55" s="57" t="n">
        <v>0.5294</v>
      </c>
      <c r="Q55" s="57" t="n">
        <v>0.5024999999999999</v>
      </c>
      <c r="R55" s="62">
        <f>IF(P55="","",P55-Q55)</f>
        <v/>
      </c>
      <c r="S55" s="57" t="n">
        <v>0.3981</v>
      </c>
      <c r="T55" s="22" t="n"/>
      <c r="U55" s="68" t="n">
        <v>0.07820000000000001</v>
      </c>
      <c r="V55" s="68" t="n">
        <v>0.9692</v>
      </c>
      <c r="W55" s="103" t="n">
        <v>51</v>
      </c>
      <c r="X55" s="103" t="n">
        <v>78</v>
      </c>
      <c r="Y55" s="22" t="n"/>
      <c r="Z55" s="104">
        <f>IF(U55="","",W55/U55-W55)</f>
        <v/>
      </c>
      <c r="AA55" s="104">
        <f>IF(U55="","",(W55/U55-W55)*Q55)</f>
        <v/>
      </c>
      <c r="AB55" s="104">
        <f>IF(W55="","",W55*P55)</f>
        <v/>
      </c>
      <c r="AC55" s="86" t="n"/>
      <c r="AD55" s="84" t="inlineStr">
        <is>
          <t>截止日期</t>
        </is>
      </c>
      <c r="AE55" s="85" t="n"/>
    </row>
    <row customHeight="1" hidden="1" ht="14.25" outlineLevel="1" r="56" s="18">
      <c r="A56" s="101" t="n">
        <v>20190721</v>
      </c>
      <c r="B56" s="32" t="n"/>
      <c r="C56" s="33" t="n">
        <v>180</v>
      </c>
      <c r="D56" s="22" t="n"/>
      <c r="E56" s="34" t="n">
        <v>0.0988</v>
      </c>
      <c r="F56" s="35" t="n">
        <v>0.1772</v>
      </c>
      <c r="G56" s="102">
        <f>IF(E56="","",E56*X56)</f>
        <v/>
      </c>
      <c r="H56" s="37" t="n"/>
      <c r="I56" s="22" t="n"/>
      <c r="J56" s="53" t="n">
        <v>0.2105</v>
      </c>
      <c r="K56" s="53" t="n">
        <v>0.1907</v>
      </c>
      <c r="L56" s="53" t="n"/>
      <c r="M56" s="53" t="n"/>
      <c r="N56" s="22" t="n"/>
      <c r="O56" s="57" t="n">
        <v>0.7143</v>
      </c>
      <c r="P56" s="57" t="n">
        <v>0.25</v>
      </c>
      <c r="Q56" s="57" t="n">
        <v>0.4246</v>
      </c>
      <c r="R56" s="62">
        <f>IF(P56="","",P56-Q56)</f>
        <v/>
      </c>
      <c r="S56" s="57" t="n">
        <v>0.3747</v>
      </c>
      <c r="T56" s="22" t="n"/>
      <c r="U56" s="68" t="n">
        <v>0.104</v>
      </c>
      <c r="V56" s="68" t="n">
        <v>0.9756</v>
      </c>
      <c r="W56" s="103" t="n">
        <v>64</v>
      </c>
      <c r="X56" s="103" t="n">
        <v>85</v>
      </c>
      <c r="Y56" s="22" t="n"/>
      <c r="Z56" s="104">
        <f>IF(U56="","",W56/U56-W56)</f>
        <v/>
      </c>
      <c r="AA56" s="104">
        <f>IF(U56="","",(W56/U56-W56)*Q56)</f>
        <v/>
      </c>
      <c r="AB56" s="104">
        <f>IF(W56="","",W56*P56)</f>
        <v/>
      </c>
      <c r="AC56" s="86" t="n"/>
      <c r="AD56" s="84" t="inlineStr">
        <is>
          <t>截止日期</t>
        </is>
      </c>
      <c r="AE56" s="85" t="n"/>
    </row>
    <row customHeight="1" hidden="1" ht="14.25" outlineLevel="1" r="57" s="18">
      <c r="A57" s="101" t="n">
        <v>20190722</v>
      </c>
      <c r="B57" s="32" t="n"/>
      <c r="C57" s="33" t="n">
        <v>183</v>
      </c>
      <c r="D57" s="22" t="n"/>
      <c r="E57" s="34" t="n">
        <v>0.2174</v>
      </c>
      <c r="F57" s="35" t="n">
        <v>0.1601</v>
      </c>
      <c r="G57" s="102">
        <f>IF(E57="","",E57*X57)</f>
        <v/>
      </c>
      <c r="H57" s="37" t="n"/>
      <c r="I57" s="22" t="n"/>
      <c r="J57" s="53" t="n">
        <v>0.1395</v>
      </c>
      <c r="K57" s="53" t="n">
        <v>0.1979</v>
      </c>
      <c r="L57" s="53" t="n"/>
      <c r="M57" s="53" t="n"/>
      <c r="N57" s="22" t="n"/>
      <c r="O57" s="57" t="n">
        <v>0.875</v>
      </c>
      <c r="P57" s="57" t="n">
        <v>0.3971</v>
      </c>
      <c r="Q57" s="57" t="n">
        <v>0.375</v>
      </c>
      <c r="R57" s="62">
        <f>IF(P57="","",P57-Q57)</f>
        <v/>
      </c>
      <c r="S57" s="57" t="n">
        <v>0.4975</v>
      </c>
      <c r="T57" s="22" t="n"/>
      <c r="U57" s="68" t="n">
        <v>0.1283</v>
      </c>
      <c r="V57" s="68" t="n">
        <v>0.9628</v>
      </c>
      <c r="W57" s="103" t="n">
        <v>68</v>
      </c>
      <c r="X57" s="103" t="n">
        <v>92</v>
      </c>
      <c r="Y57" s="22" t="n"/>
      <c r="Z57" s="104">
        <f>IF(U57="","",W57/U57-W57)</f>
        <v/>
      </c>
      <c r="AA57" s="104">
        <f>IF(U57="","",(W57/U57-W57)*Q57)</f>
        <v/>
      </c>
      <c r="AB57" s="104">
        <f>IF(W57="","",W57*P57)</f>
        <v/>
      </c>
      <c r="AC57" s="86" t="n"/>
      <c r="AD57" s="84" t="inlineStr">
        <is>
          <t>截止日期</t>
        </is>
      </c>
      <c r="AE57" s="85" t="n"/>
    </row>
    <row customHeight="1" hidden="1" ht="14.25" outlineLevel="1" r="58" s="18">
      <c r="A58" s="101" t="n">
        <v>20190723</v>
      </c>
      <c r="B58" s="32" t="n"/>
      <c r="C58" s="33" t="n">
        <v>142</v>
      </c>
      <c r="D58" s="22" t="n"/>
      <c r="E58" s="34" t="n">
        <v>0.257</v>
      </c>
      <c r="F58" s="35" t="n">
        <v>0.1979</v>
      </c>
      <c r="G58" s="102">
        <f>IF(E58="","",E58*X58)</f>
        <v/>
      </c>
      <c r="H58" s="37" t="n"/>
      <c r="I58" s="22" t="n"/>
      <c r="J58" s="53" t="n">
        <v>0.1515</v>
      </c>
      <c r="K58" s="53" t="n">
        <v>0.1886</v>
      </c>
      <c r="L58" s="53" t="n"/>
      <c r="M58" s="53" t="n"/>
      <c r="N58" s="22" t="n"/>
      <c r="O58" s="57" t="n">
        <v>0.871</v>
      </c>
      <c r="P58" s="57" t="n">
        <v>0.4626</v>
      </c>
      <c r="Q58" s="57" t="n">
        <v>0.451</v>
      </c>
      <c r="R58" s="62">
        <f>IF(P58="","",P58-Q58)</f>
        <v/>
      </c>
      <c r="S58" s="57" t="n">
        <v>0.4124</v>
      </c>
      <c r="T58" s="22" t="n"/>
      <c r="U58" s="68" t="n">
        <v>0.1998</v>
      </c>
      <c r="V58" s="68" t="n">
        <v>0.9677</v>
      </c>
      <c r="W58" s="103" t="n">
        <v>147</v>
      </c>
      <c r="X58" s="103" t="n">
        <v>181</v>
      </c>
      <c r="Y58" s="22" t="n"/>
      <c r="Z58" s="104">
        <f>IF(U58="","",W58/U58-W58)</f>
        <v/>
      </c>
      <c r="AA58" s="104">
        <f>IF(U58="","",(W58/U58-W58)*Q58)</f>
        <v/>
      </c>
      <c r="AB58" s="104">
        <f>IF(W58="","",W58*P58)</f>
        <v/>
      </c>
      <c r="AC58" s="86" t="n"/>
      <c r="AD58" s="84" t="inlineStr">
        <is>
          <t>截止日期</t>
        </is>
      </c>
      <c r="AE58" s="85" t="n"/>
    </row>
    <row customHeight="1" hidden="1" ht="14.25" outlineLevel="1" r="59" s="18">
      <c r="A59" s="101" t="n">
        <v>20190724</v>
      </c>
      <c r="B59" s="32" t="n"/>
      <c r="C59" s="33" t="n">
        <v>110</v>
      </c>
      <c r="D59" s="22" t="n"/>
      <c r="E59" s="34" t="n">
        <v>0.2302</v>
      </c>
      <c r="F59" s="35" t="n">
        <v>0.2036</v>
      </c>
      <c r="G59" s="102">
        <f>IF(E59="","",E59*X59)</f>
        <v/>
      </c>
      <c r="H59" s="37" t="n"/>
      <c r="I59" s="22" t="n"/>
      <c r="J59" s="53" t="n">
        <v>0.1838</v>
      </c>
      <c r="K59" s="53" t="n">
        <v>0.1935</v>
      </c>
      <c r="L59" s="53" t="n"/>
      <c r="M59" s="53" t="n"/>
      <c r="N59" s="22" t="n"/>
      <c r="O59" s="57" t="n">
        <v>0.8679</v>
      </c>
      <c r="P59" s="57" t="n">
        <v>0.474</v>
      </c>
      <c r="Q59" s="57" t="n">
        <v>0.4789</v>
      </c>
      <c r="R59" s="62">
        <f>IF(P59="","",P59-Q59)</f>
        <v/>
      </c>
      <c r="S59" s="57" t="n">
        <v>0.4232</v>
      </c>
      <c r="T59" s="22" t="n"/>
      <c r="U59" s="68" t="n">
        <v>0.2485</v>
      </c>
      <c r="V59" s="68" t="n">
        <v>0.9453</v>
      </c>
      <c r="W59" s="103" t="n">
        <v>192</v>
      </c>
      <c r="X59" s="103" t="n">
        <v>253</v>
      </c>
      <c r="Y59" s="22" t="n"/>
      <c r="Z59" s="104">
        <f>IF(U59="","",W59/U59-W59)</f>
        <v/>
      </c>
      <c r="AA59" s="104">
        <f>IF(U59="","",(W59/U59-W59)*Q59)</f>
        <v/>
      </c>
      <c r="AB59" s="104">
        <f>IF(W59="","",W59*P59)</f>
        <v/>
      </c>
      <c r="AC59" s="86" t="n"/>
      <c r="AD59" s="84" t="inlineStr">
        <is>
          <t>截止日期</t>
        </is>
      </c>
      <c r="AE59" s="85" t="n"/>
    </row>
    <row customHeight="1" hidden="1" ht="14.25" outlineLevel="1" r="60" s="18">
      <c r="A60" s="101" t="n">
        <v>20190725</v>
      </c>
      <c r="B60" s="32" t="n"/>
      <c r="C60" s="33" t="n">
        <v>148</v>
      </c>
      <c r="D60" s="22" t="n"/>
      <c r="E60" s="34" t="n">
        <v>0.1681</v>
      </c>
      <c r="F60" s="35" t="n">
        <v>0.1981</v>
      </c>
      <c r="G60" s="102">
        <f>IF(E60="","",E60*X60)</f>
        <v/>
      </c>
      <c r="H60" s="37" t="n"/>
      <c r="I60" s="22" t="n"/>
      <c r="J60" s="53" t="n">
        <v>0.1774</v>
      </c>
      <c r="K60" s="53" t="n">
        <v>0.1843</v>
      </c>
      <c r="L60" s="53" t="n"/>
      <c r="M60" s="53" t="n"/>
      <c r="N60" s="22" t="n"/>
      <c r="O60" s="57" t="n">
        <v>0.9032</v>
      </c>
      <c r="P60" s="57" t="n">
        <v>0.4432</v>
      </c>
      <c r="Q60" s="57" t="n">
        <v>0.4392</v>
      </c>
      <c r="R60" s="62">
        <f>IF(P60="","",P60-Q60)</f>
        <v/>
      </c>
      <c r="S60" s="57" t="n">
        <v>0.4322</v>
      </c>
      <c r="T60" s="22" t="n"/>
      <c r="U60" s="68" t="n">
        <v>0.1281</v>
      </c>
      <c r="V60" s="68" t="n">
        <v>0.9252</v>
      </c>
      <c r="W60" s="103" t="n">
        <v>88</v>
      </c>
      <c r="X60" s="103" t="n">
        <v>121</v>
      </c>
      <c r="Y60" s="22" t="n"/>
      <c r="Z60" s="104">
        <f>IF(U60="","",W60/U60-W60)</f>
        <v/>
      </c>
      <c r="AA60" s="104">
        <f>IF(U60="","",(W60/U60-W60)*Q60)</f>
        <v/>
      </c>
      <c r="AB60" s="104">
        <f>IF(W60="","",W60*P60)</f>
        <v/>
      </c>
      <c r="AC60" s="86" t="n"/>
      <c r="AD60" s="84" t="inlineStr">
        <is>
          <t>截止日期</t>
        </is>
      </c>
      <c r="AE60" s="85" t="n"/>
    </row>
    <row customHeight="1" hidden="1" ht="14.25" outlineLevel="1" r="61" s="18">
      <c r="A61" s="101" t="n">
        <v>20190726</v>
      </c>
      <c r="B61" s="32" t="n"/>
      <c r="C61" s="33" t="n">
        <v>147</v>
      </c>
      <c r="D61" s="22" t="n"/>
      <c r="E61" s="34" t="n">
        <v>0.136</v>
      </c>
      <c r="F61" s="35" t="n">
        <v>0.175</v>
      </c>
      <c r="G61" s="102">
        <f>IF(E61="","",E61*X61)</f>
        <v/>
      </c>
      <c r="H61" s="37" t="n"/>
      <c r="I61" s="22" t="n"/>
      <c r="J61" s="53" t="n">
        <v>0.125</v>
      </c>
      <c r="K61" s="53" t="n">
        <v>0.1643</v>
      </c>
      <c r="L61" s="53" t="n"/>
      <c r="M61" s="53" t="n"/>
      <c r="N61" s="22" t="n"/>
      <c r="O61" s="57" t="n">
        <v>0.8095</v>
      </c>
      <c r="P61" s="57" t="n">
        <v>0.2857</v>
      </c>
      <c r="Q61" s="57" t="n">
        <v>0.3863</v>
      </c>
      <c r="R61" s="62">
        <f>IF(P61="","",P61-Q61)</f>
        <v/>
      </c>
      <c r="S61" s="57" t="n">
        <v>0.457</v>
      </c>
      <c r="T61" s="22" t="n"/>
      <c r="U61" s="68" t="n">
        <v>0.1549</v>
      </c>
      <c r="V61" s="68" t="n">
        <v>0.9399</v>
      </c>
      <c r="W61" s="103" t="n">
        <v>98</v>
      </c>
      <c r="X61" s="103" t="n">
        <v>127</v>
      </c>
      <c r="Y61" s="22" t="n"/>
      <c r="Z61" s="104">
        <f>IF(U61="","",W61/U61-W61)</f>
        <v/>
      </c>
      <c r="AA61" s="104">
        <f>IF(U61="","",(W61/U61-W61)*Q61)</f>
        <v/>
      </c>
      <c r="AB61" s="104">
        <f>IF(W61="","",W61*P61)</f>
        <v/>
      </c>
      <c r="AC61" s="86" t="n"/>
      <c r="AD61" s="84" t="inlineStr">
        <is>
          <t>截止日期</t>
        </is>
      </c>
      <c r="AE61" s="85" t="n"/>
    </row>
    <row customHeight="1" hidden="1" ht="14.25" outlineLevel="1" r="62" s="18">
      <c r="A62" s="101" t="n">
        <v>20190727</v>
      </c>
      <c r="B62" s="32" t="n"/>
      <c r="C62" s="33" t="n">
        <v>155</v>
      </c>
      <c r="D62" s="22" t="n"/>
      <c r="E62" s="34" t="n">
        <v>0.2421</v>
      </c>
      <c r="F62" s="35" t="n">
        <v>0.1823</v>
      </c>
      <c r="G62" s="102">
        <f>IF(E62="","",E62*X62)</f>
        <v/>
      </c>
      <c r="H62" s="37" t="n"/>
      <c r="I62" s="22" t="n"/>
      <c r="J62" s="53" t="n">
        <v>0.1163</v>
      </c>
      <c r="K62" s="53" t="n">
        <v>0.1798</v>
      </c>
      <c r="L62" s="53" t="n"/>
      <c r="M62" s="53" t="n"/>
      <c r="N62" s="22" t="n"/>
      <c r="O62" s="57" t="n">
        <v>0.7333</v>
      </c>
      <c r="P62" s="57" t="n">
        <v>0.3429</v>
      </c>
      <c r="Q62" s="57" t="n">
        <v>0.3923</v>
      </c>
      <c r="R62" s="62">
        <f>IF(P62="","",P62-Q62)</f>
        <v/>
      </c>
      <c r="S62" s="57" t="n">
        <v>0.422</v>
      </c>
      <c r="T62" s="22" t="n"/>
      <c r="U62" s="68" t="n">
        <v>0.1187</v>
      </c>
      <c r="V62" s="68" t="n">
        <v>0.9371</v>
      </c>
      <c r="W62" s="103" t="n">
        <v>70</v>
      </c>
      <c r="X62" s="103" t="n">
        <v>98</v>
      </c>
      <c r="Y62" s="22" t="n"/>
      <c r="Z62" s="104">
        <f>IF(U62="","",W62/U62-W62)</f>
        <v/>
      </c>
      <c r="AA62" s="104">
        <f>IF(U62="","",(W62/U62-W62)*Q62)</f>
        <v/>
      </c>
      <c r="AB62" s="104">
        <f>IF(W62="","",W62*P62)</f>
        <v/>
      </c>
      <c r="AC62" s="86" t="n"/>
      <c r="AD62" s="84" t="inlineStr">
        <is>
          <t>截止日期</t>
        </is>
      </c>
      <c r="AE62" s="85" t="n"/>
    </row>
    <row customHeight="1" hidden="1" ht="14.25" outlineLevel="1" r="63" s="18">
      <c r="A63" s="101" t="n">
        <v>20190728</v>
      </c>
      <c r="B63" s="32" t="n"/>
      <c r="C63" s="33" t="n">
        <v>185</v>
      </c>
      <c r="D63" s="22" t="n"/>
      <c r="E63" s="34" t="n">
        <v>0.3</v>
      </c>
      <c r="F63" s="35" t="n">
        <v>0.3187</v>
      </c>
      <c r="G63" s="102">
        <f>IF(E63="","",E63*X63)</f>
        <v/>
      </c>
      <c r="H63" s="37" t="n"/>
      <c r="I63" s="22" t="n"/>
      <c r="J63" s="53" t="n">
        <v>0.1711</v>
      </c>
      <c r="K63" s="53" t="n">
        <v>0.1926</v>
      </c>
      <c r="L63" s="53" t="n"/>
      <c r="M63" s="53" t="n"/>
      <c r="N63" s="22" t="n"/>
      <c r="O63" s="57" t="n">
        <v>0.625</v>
      </c>
      <c r="P63" s="57" t="n">
        <v>0.3</v>
      </c>
      <c r="Q63" s="57" t="n">
        <v>0.3187</v>
      </c>
      <c r="R63" s="62">
        <f>IF(P63="","",P63-Q63)</f>
        <v/>
      </c>
      <c r="S63" s="57" t="n">
        <v>0.3668</v>
      </c>
      <c r="T63" s="22" t="n"/>
      <c r="U63" s="68" t="n">
        <v>0.101</v>
      </c>
      <c r="V63" s="68" t="n">
        <v>0.9586</v>
      </c>
      <c r="W63" s="103" t="n">
        <v>60</v>
      </c>
      <c r="X63" s="103" t="n">
        <v>77</v>
      </c>
      <c r="Y63" s="22" t="n"/>
      <c r="Z63" s="104">
        <f>IF(U63="","",W63/U63-W63)</f>
        <v/>
      </c>
      <c r="AA63" s="104">
        <f>IF(U63="","",(W63/U63-W63)*Q63)</f>
        <v/>
      </c>
      <c r="AB63" s="104">
        <f>IF(W63="","",W63*P63)</f>
        <v/>
      </c>
      <c r="AC63" s="86" t="n"/>
      <c r="AD63" s="84" t="inlineStr">
        <is>
          <t>截止日期</t>
        </is>
      </c>
      <c r="AE63" s="85" t="n"/>
    </row>
    <row customHeight="1" hidden="1" ht="14.25" outlineLevel="1" r="64" s="18">
      <c r="A64" s="101" t="n">
        <v>20190729</v>
      </c>
      <c r="B64" s="32" t="n"/>
      <c r="C64" s="33" t="n">
        <v>192</v>
      </c>
      <c r="D64" s="22" t="n"/>
      <c r="E64" s="34" t="n">
        <v>0.1186</v>
      </c>
      <c r="F64" s="35" t="n">
        <v>0.1946</v>
      </c>
      <c r="G64" s="102">
        <f>IF(E64="","",E64*X64)</f>
        <v/>
      </c>
      <c r="H64" s="37" t="n"/>
      <c r="I64" s="22" t="n"/>
      <c r="J64" s="53" t="n">
        <v>0.0926</v>
      </c>
      <c r="K64" s="53" t="n">
        <v>0.1486</v>
      </c>
      <c r="L64" s="53" t="n"/>
      <c r="M64" s="53" t="n"/>
      <c r="N64" s="22" t="n"/>
      <c r="O64" s="57" t="n">
        <v>0.6667</v>
      </c>
      <c r="P64" s="57" t="n">
        <v>0.1667</v>
      </c>
      <c r="Q64" s="57" t="n">
        <v>0.1849</v>
      </c>
      <c r="R64" s="62">
        <f>IF(P64="","",P64-Q64)</f>
        <v/>
      </c>
      <c r="S64" s="57" t="n">
        <v>0.3421</v>
      </c>
      <c r="T64" s="22" t="n"/>
      <c r="U64" s="68" t="n">
        <v>0.0654</v>
      </c>
      <c r="V64" s="68" t="n">
        <v>0.9729</v>
      </c>
      <c r="W64" s="103" t="n">
        <v>36</v>
      </c>
      <c r="X64" s="103" t="n">
        <v>59</v>
      </c>
      <c r="Y64" s="22" t="n"/>
      <c r="Z64" s="104">
        <f>IF(U64="","",W64/U64-W64)</f>
        <v/>
      </c>
      <c r="AA64" s="104">
        <f>IF(U64="","",(W64/U64-W64)*Q64)</f>
        <v/>
      </c>
      <c r="AB64" s="104">
        <f>IF(W64="","",W64*P64)</f>
        <v/>
      </c>
      <c r="AC64" s="86" t="n"/>
      <c r="AD64" s="84" t="inlineStr">
        <is>
          <t>截止日期</t>
        </is>
      </c>
      <c r="AE64" s="85" t="n"/>
    </row>
    <row customHeight="1" hidden="1" ht="14.25" outlineLevel="1" r="65" s="18">
      <c r="A65" s="101" t="n">
        <v>20190730</v>
      </c>
      <c r="B65" s="32" t="n"/>
      <c r="C65" s="33" t="n">
        <v>152</v>
      </c>
      <c r="D65" s="22" t="n"/>
      <c r="E65" s="34" t="n">
        <v>0.2683</v>
      </c>
      <c r="F65" s="35" t="n">
        <v>0.1726</v>
      </c>
      <c r="G65" s="102">
        <f>IF(E65="","",E65*X65)</f>
        <v/>
      </c>
      <c r="H65" s="37" t="n"/>
      <c r="I65" s="22" t="n"/>
      <c r="J65" s="53" t="n">
        <v>0.1399</v>
      </c>
      <c r="K65" s="53" t="n">
        <v>0.1874</v>
      </c>
      <c r="L65" s="53" t="n"/>
      <c r="M65" s="53" t="n"/>
      <c r="N65" s="22" t="n"/>
      <c r="O65" s="57" t="n">
        <v>0.8260999999999999</v>
      </c>
      <c r="P65" s="57" t="n">
        <v>0.4934</v>
      </c>
      <c r="Q65" s="57" t="n">
        <v>0.4732</v>
      </c>
      <c r="R65" s="62">
        <f>IF(P65="","",P65-Q65)</f>
        <v/>
      </c>
      <c r="S65" s="57" t="n">
        <v>0.5004999999999999</v>
      </c>
      <c r="T65" s="22" t="n"/>
      <c r="U65" s="68" t="n">
        <v>0.1576</v>
      </c>
      <c r="V65" s="68" t="n">
        <v>0.9629</v>
      </c>
      <c r="W65" s="103" t="n">
        <v>152</v>
      </c>
      <c r="X65" s="103" t="n">
        <v>210</v>
      </c>
      <c r="Y65" s="22" t="n"/>
      <c r="Z65" s="104">
        <f>IF(U65="","",W65/U65-W65)</f>
        <v/>
      </c>
      <c r="AA65" s="104">
        <f>IF(U65="","",(W65/U65-W65)*Q65)</f>
        <v/>
      </c>
      <c r="AB65" s="104">
        <f>IF(W65="","",W65*P65)</f>
        <v/>
      </c>
      <c r="AC65" s="86" t="n"/>
      <c r="AD65" s="84" t="inlineStr">
        <is>
          <t>截止日期</t>
        </is>
      </c>
      <c r="AE65" s="85" t="n"/>
    </row>
    <row customHeight="1" hidden="1" ht="14.25" outlineLevel="1" r="66" s="18">
      <c r="A66" s="110" t="n">
        <v>20190731</v>
      </c>
      <c r="B66" s="38" t="n"/>
      <c r="C66" s="39" t="n">
        <v>136</v>
      </c>
      <c r="D66" s="22" t="n"/>
      <c r="E66" s="94" t="n">
        <v>0.21</v>
      </c>
      <c r="F66" s="40" t="n">
        <v>0.1803</v>
      </c>
      <c r="G66" s="102">
        <f>IF(E66="","",E66*X66)</f>
        <v/>
      </c>
      <c r="H66" s="41" t="n"/>
      <c r="I66" s="22" t="n"/>
      <c r="J66" s="58" t="n">
        <v>0.172</v>
      </c>
      <c r="K66" s="58" t="n">
        <v>0.1814</v>
      </c>
      <c r="L66" s="58" t="n"/>
      <c r="M66" s="58" t="n"/>
      <c r="N66" s="22" t="n"/>
      <c r="O66" s="59" t="n">
        <v>0.7272999999999999</v>
      </c>
      <c r="P66" s="59" t="n">
        <v>0.4</v>
      </c>
      <c r="Q66" s="59" t="n">
        <v>0.4081</v>
      </c>
      <c r="R66" s="62">
        <f>IF(P66="","",P66-Q66)</f>
        <v/>
      </c>
      <c r="S66" s="59" t="n">
        <v>0.449</v>
      </c>
      <c r="T66" s="22" t="n"/>
      <c r="U66" s="70" t="n">
        <v>0.2041</v>
      </c>
      <c r="V66" s="70" t="n">
        <v>0.9605</v>
      </c>
      <c r="W66" s="105" t="n">
        <v>150</v>
      </c>
      <c r="X66" s="105" t="n">
        <v>204</v>
      </c>
      <c r="Y66" s="22" t="n"/>
      <c r="Z66" s="104">
        <f>IF(U66="","",W66/U66-W66)</f>
        <v/>
      </c>
      <c r="AA66" s="104">
        <f>IF(U66="","",(W66/U66-W66)*Q66)</f>
        <v/>
      </c>
      <c r="AB66" s="104">
        <f>IF(W66="","",W66*P66)</f>
        <v/>
      </c>
      <c r="AC66" s="87" t="n"/>
      <c r="AD66" s="88" t="inlineStr">
        <is>
          <t>截止日期</t>
        </is>
      </c>
      <c r="AE66" s="89" t="n"/>
    </row>
    <row collapsed="1" customHeight="1" ht="14.25" r="67" s="18">
      <c r="A67" s="106">
        <f>ROUNDDOWN(MOD(A36,10000)/100,0)&amp;"月均值"</f>
        <v/>
      </c>
      <c r="B67" s="43" t="n"/>
      <c r="C67" s="43" t="n"/>
      <c r="D67" s="44" t="n"/>
      <c r="E67" s="45">
        <f>AVERAGE(E$36:E$66)</f>
        <v/>
      </c>
      <c r="F67" s="45">
        <f>AVERAGE(F$36:F$66)</f>
        <v/>
      </c>
      <c r="G67" s="45">
        <f>SUM(G36:G66)/SUM(X36:X66)</f>
        <v/>
      </c>
      <c r="H67" s="45">
        <f>AVERAGE(H$36:H$66)</f>
        <v/>
      </c>
      <c r="I67" s="45" t="n"/>
      <c r="J67" s="45">
        <f>AVERAGE(J$36:J$66)</f>
        <v/>
      </c>
      <c r="K67" s="45">
        <f>AVERAGE(K$36:K$66)</f>
        <v/>
      </c>
      <c r="L67" s="45">
        <f>AVERAGE(L$36:L$66)</f>
        <v/>
      </c>
      <c r="M67" s="45">
        <f>AVERAGE(M$36:M$66)</f>
        <v/>
      </c>
      <c r="N67" s="45" t="n"/>
      <c r="O67" s="45">
        <f>AVERAGE(O$36:O$66)</f>
        <v/>
      </c>
      <c r="P67" s="45">
        <f>AVERAGE(P$36:P$66)</f>
        <v/>
      </c>
      <c r="Q67" s="45">
        <f>AVERAGE(Q$36:Q$66)</f>
        <v/>
      </c>
      <c r="R67" s="45">
        <f>AVERAGE(R$36:R$66)</f>
        <v/>
      </c>
      <c r="S67" s="45">
        <f>AVERAGE(S$36:S$66)</f>
        <v/>
      </c>
      <c r="T67" s="45" t="n"/>
      <c r="U67" s="45">
        <f>AVERAGE(U$36:U$66)</f>
        <v/>
      </c>
      <c r="V67" s="45">
        <f>AVERAGE(V$36:V$66)</f>
        <v/>
      </c>
      <c r="W67" s="107">
        <f>AVERAGE(W36:W66)</f>
        <v/>
      </c>
      <c r="X67" s="107">
        <f>AVERAGE(X36:X66)</f>
        <v/>
      </c>
      <c r="Y67" s="44" t="n"/>
      <c r="Z67" s="45" t="inlineStr">
        <is>
          <t>人工</t>
        </is>
      </c>
      <c r="AA67" s="45">
        <f>SUM(AA36:AA66)/SUM(Z36:Z66)</f>
        <v/>
      </c>
      <c r="AB67" s="90" t="inlineStr">
        <is>
          <t>店小蜜</t>
        </is>
      </c>
      <c r="AC67" s="91">
        <f>SUM(AB36:AB66)/SUM(W36:W66)</f>
        <v/>
      </c>
      <c r="AD67" s="92" t="inlineStr">
        <is>
          <t>差值</t>
        </is>
      </c>
      <c r="AE67" s="90" t="n"/>
    </row>
    <row customHeight="1" hidden="1" ht="14.25" r="68" s="18">
      <c r="A68" s="108" t="inlineStr">
        <is>
          <t>本月方差</t>
        </is>
      </c>
      <c r="B68" s="47" t="n"/>
      <c r="C68" s="48" t="n"/>
      <c r="D68" s="49" t="n"/>
      <c r="E68" s="49">
        <f>VARP(E$36:E$66)</f>
        <v/>
      </c>
      <c r="F68" s="49">
        <f>VARP(F$36:F$66)</f>
        <v/>
      </c>
      <c r="G68" s="49" t="n"/>
      <c r="H68" s="49" t="n"/>
      <c r="I68" s="49" t="n"/>
      <c r="J68" s="49">
        <f>VARP(J$36:J$66)</f>
        <v/>
      </c>
      <c r="K68" s="49">
        <f>VARP(K$36:K$66)</f>
        <v/>
      </c>
      <c r="L68" s="49">
        <f>VARP(L$36:L$66)</f>
        <v/>
      </c>
      <c r="M68" s="49">
        <f>VARP(M$36:M$66)</f>
        <v/>
      </c>
      <c r="N68" s="49" t="n"/>
      <c r="O68" s="49">
        <f>VARP(O$36:O$66)</f>
        <v/>
      </c>
      <c r="P68" s="49">
        <f>VARP(P$36:P$66)</f>
        <v/>
      </c>
      <c r="Q68" s="49">
        <f>VARP(Q$36:Q$66)</f>
        <v/>
      </c>
      <c r="R68" s="49">
        <f>VARP(R$36:R$66)</f>
        <v/>
      </c>
      <c r="S68" s="49">
        <f>VARP(S$36:S$66)</f>
        <v/>
      </c>
      <c r="T68" s="49" t="n"/>
      <c r="U68" s="49">
        <f>VARP(U$36:U$66)</f>
        <v/>
      </c>
      <c r="V68" s="49">
        <f>VARP(V$36:V$66)</f>
        <v/>
      </c>
      <c r="W68" s="109" t="n"/>
      <c r="X68" s="109" t="n"/>
      <c r="Y68" s="49" t="n"/>
      <c r="Z68" s="109" t="n"/>
      <c r="AA68" s="109" t="n"/>
      <c r="AB68" s="109" t="n"/>
      <c r="AC68" s="109" t="n"/>
      <c r="AD68" s="109" t="n"/>
      <c r="AE68" s="109" t="n"/>
    </row>
    <row customHeight="1" hidden="1" ht="14.25" outlineLevel="1" r="69" s="18">
      <c r="A69" s="101" t="n">
        <v>20190801</v>
      </c>
      <c r="B69" s="32" t="n"/>
      <c r="C69" s="33" t="n">
        <v>183</v>
      </c>
      <c r="D69" s="22" t="n"/>
      <c r="E69" s="34" t="n">
        <v>0.2961</v>
      </c>
      <c r="F69" s="35" t="n">
        <v>0.1125</v>
      </c>
      <c r="G69" s="102">
        <f>IF(E69="","",E69*X69)</f>
        <v/>
      </c>
      <c r="H69" s="37" t="n">
        <v>0.3556</v>
      </c>
      <c r="I69" s="22" t="n"/>
      <c r="J69" s="53" t="n">
        <v>0.1986</v>
      </c>
      <c r="K69" s="53" t="n">
        <v>0.1172</v>
      </c>
      <c r="L69" s="53" t="n"/>
      <c r="M69" s="53" t="n"/>
      <c r="N69" s="22" t="n"/>
      <c r="O69" s="57" t="n">
        <v>0.8235</v>
      </c>
      <c r="P69" s="57" t="n">
        <v>0.5</v>
      </c>
      <c r="Q69" s="57" t="n">
        <v>0.4942</v>
      </c>
      <c r="R69" s="62">
        <f>IF(P69="","",P69-Q69)</f>
        <v/>
      </c>
      <c r="S69" s="57" t="n">
        <v>0.3067</v>
      </c>
      <c r="T69" s="22" t="n"/>
      <c r="U69" s="68" t="n">
        <v>0.14</v>
      </c>
      <c r="V69" s="68" t="n">
        <v>0.8782</v>
      </c>
      <c r="W69" s="103" t="n">
        <v>116</v>
      </c>
      <c r="X69" s="103" t="n">
        <v>156</v>
      </c>
      <c r="Y69" s="22" t="n"/>
      <c r="Z69" s="104">
        <f>IF(U69="","",W69/U69-W69)</f>
        <v/>
      </c>
      <c r="AA69" s="104">
        <f>IF(U69="","",(W69/U69-W69)*Q69)</f>
        <v/>
      </c>
      <c r="AB69" s="104">
        <f>IF(W69="","",W69*P69)</f>
        <v/>
      </c>
      <c r="AC69" s="86" t="n"/>
      <c r="AD69" s="86" t="inlineStr">
        <is>
          <t>截止日期</t>
        </is>
      </c>
      <c r="AE69" s="85" t="n"/>
    </row>
    <row customHeight="1" hidden="1" ht="14.25" outlineLevel="1" r="70" s="18">
      <c r="A70" s="101" t="n">
        <v>20190802</v>
      </c>
      <c r="B70" s="32" t="n"/>
      <c r="C70" s="33" t="n">
        <v>167</v>
      </c>
      <c r="D70" s="22" t="n"/>
      <c r="E70" s="34" t="n">
        <v>0.2857</v>
      </c>
      <c r="F70" s="35" t="n">
        <v>0.2256</v>
      </c>
      <c r="G70" s="102">
        <f>IF(E70="","",E70*X70)</f>
        <v/>
      </c>
      <c r="H70" s="37" t="n">
        <v>0.2048</v>
      </c>
      <c r="I70" s="22" t="n"/>
      <c r="J70" s="53" t="n">
        <v>0.1029</v>
      </c>
      <c r="K70" s="53" t="n">
        <v>0.2176</v>
      </c>
      <c r="L70" s="53" t="n"/>
      <c r="M70" s="53" t="n"/>
      <c r="N70" s="22" t="n"/>
      <c r="O70" s="57" t="n">
        <v>0.7826</v>
      </c>
      <c r="P70" s="57" t="n">
        <v>0.3333</v>
      </c>
      <c r="Q70" s="57" t="n">
        <v>0.3369</v>
      </c>
      <c r="R70" s="62">
        <f>IF(P70="","",P70-Q70)</f>
        <v/>
      </c>
      <c r="S70" s="57" t="n">
        <v>0.3472</v>
      </c>
      <c r="T70" s="22" t="n"/>
      <c r="U70" s="68" t="n">
        <v>0.1373</v>
      </c>
      <c r="V70" s="68" t="n">
        <v>0.9587</v>
      </c>
      <c r="W70" s="103" t="n">
        <v>102</v>
      </c>
      <c r="X70" s="103" t="n">
        <v>145</v>
      </c>
      <c r="Y70" s="22" t="n"/>
      <c r="Z70" s="104">
        <f>IF(U70="","",W70/U70-W70)</f>
        <v/>
      </c>
      <c r="AA70" s="104">
        <f>IF(U70="","",(W70/U70-W70)*Q70)</f>
        <v/>
      </c>
      <c r="AB70" s="104">
        <f>IF(W70="","",W70*P70)</f>
        <v/>
      </c>
      <c r="AC70" s="86" t="n"/>
      <c r="AD70" s="84" t="inlineStr">
        <is>
          <t>截止日期</t>
        </is>
      </c>
      <c r="AE70" s="85" t="n"/>
    </row>
    <row customHeight="1" hidden="1" ht="14.25" outlineLevel="1" r="71" s="18">
      <c r="A71" s="101" t="n">
        <v>20190803</v>
      </c>
      <c r="B71" s="32" t="n"/>
      <c r="C71" s="33" t="n">
        <v>153</v>
      </c>
      <c r="D71" s="22" t="n"/>
      <c r="E71" s="34" t="n">
        <v>0.191</v>
      </c>
      <c r="F71" s="35" t="n">
        <v>0.1932</v>
      </c>
      <c r="G71" s="102">
        <f>IF(E71="","",E71*X71)</f>
        <v/>
      </c>
      <c r="H71" s="37" t="n">
        <v>0.1754</v>
      </c>
      <c r="I71" s="22" t="n"/>
      <c r="J71" s="53" t="n">
        <v>0.1637</v>
      </c>
      <c r="K71" s="53" t="n">
        <v>0.192</v>
      </c>
      <c r="L71" s="53" t="n"/>
      <c r="M71" s="53" t="n"/>
      <c r="N71" s="22" t="n"/>
      <c r="O71" s="57" t="n">
        <v>0.7391</v>
      </c>
      <c r="P71" s="57" t="n">
        <v>0.2889</v>
      </c>
      <c r="Q71" s="57" t="n">
        <v>0.3307</v>
      </c>
      <c r="R71" s="62">
        <f>IF(P71="","",P71-Q71)</f>
        <v/>
      </c>
      <c r="S71" s="57" t="n">
        <v>0.4901</v>
      </c>
      <c r="T71" s="22" t="n"/>
      <c r="U71" s="68" t="n">
        <v>0.1793</v>
      </c>
      <c r="V71" s="68" t="n">
        <v>0.9747</v>
      </c>
      <c r="W71" s="103" t="n">
        <v>135</v>
      </c>
      <c r="X71" s="103" t="n">
        <v>179</v>
      </c>
      <c r="Y71" s="22" t="n"/>
      <c r="Z71" s="104">
        <f>IF(U71="","",W71/U71-W71)</f>
        <v/>
      </c>
      <c r="AA71" s="104">
        <f>IF(U71="","",(W71/U71-W71)*Q71)</f>
        <v/>
      </c>
      <c r="AB71" s="104">
        <f>IF(W71="","",W71*P71)</f>
        <v/>
      </c>
      <c r="AC71" s="86" t="n"/>
      <c r="AD71" s="84" t="inlineStr">
        <is>
          <t>截止日期</t>
        </is>
      </c>
      <c r="AE71" s="85" t="n"/>
    </row>
    <row customHeight="1" hidden="1" ht="14.25" outlineLevel="1" r="72" s="18">
      <c r="A72" s="101" t="n">
        <v>20190804</v>
      </c>
      <c r="B72" s="32" t="n"/>
      <c r="C72" s="33" t="n">
        <v>115</v>
      </c>
      <c r="D72" s="22" t="n"/>
      <c r="E72" s="34" t="n">
        <v>0.1495</v>
      </c>
      <c r="F72" s="35" t="n">
        <v>0.1964</v>
      </c>
      <c r="G72" s="102">
        <f>IF(E72="","",E72*X72)</f>
        <v/>
      </c>
      <c r="H72" s="37" t="n">
        <v>0.177</v>
      </c>
      <c r="I72" s="22" t="n"/>
      <c r="J72" s="53" t="n">
        <v>0.1484</v>
      </c>
      <c r="K72" s="53" t="n">
        <v>0.1861</v>
      </c>
      <c r="L72" s="53" t="n"/>
      <c r="M72" s="53" t="n"/>
      <c r="N72" s="22" t="n"/>
      <c r="O72" s="57" t="n">
        <v>0.875</v>
      </c>
      <c r="P72" s="57" t="n">
        <v>0.3758</v>
      </c>
      <c r="Q72" s="57" t="n">
        <v>0.3573</v>
      </c>
      <c r="R72" s="62">
        <f>IF(P72="","",P72-Q72)</f>
        <v/>
      </c>
      <c r="S72" s="57" t="n">
        <v>0.4013</v>
      </c>
      <c r="T72" s="22" t="n"/>
      <c r="U72" s="68" t="n">
        <v>0.1966</v>
      </c>
      <c r="V72" s="68" t="n">
        <v>0.9693000000000001</v>
      </c>
      <c r="W72" s="103" t="n">
        <v>149</v>
      </c>
      <c r="X72" s="103" t="n">
        <v>197</v>
      </c>
      <c r="Y72" s="22" t="n"/>
      <c r="Z72" s="104">
        <f>IF(U72="","",W72/U72-W72)</f>
        <v/>
      </c>
      <c r="AA72" s="104">
        <f>IF(U72="","",(W72/U72-W72)*Q72)</f>
        <v/>
      </c>
      <c r="AB72" s="104">
        <f>IF(W72="","",W72*P72)</f>
        <v/>
      </c>
      <c r="AC72" s="86" t="n"/>
      <c r="AD72" s="84" t="inlineStr">
        <is>
          <t>截止日期</t>
        </is>
      </c>
      <c r="AE72" s="85" t="n"/>
    </row>
    <row customHeight="1" hidden="1" ht="14.25" outlineLevel="1" r="73" s="18">
      <c r="A73" s="101" t="n">
        <v>20190805</v>
      </c>
      <c r="B73" s="32" t="n"/>
      <c r="C73" s="33" t="n">
        <v>125</v>
      </c>
      <c r="D73" s="22" t="n"/>
      <c r="E73" s="34" t="n">
        <v>0.216</v>
      </c>
      <c r="F73" s="35" t="n">
        <v>0.2486</v>
      </c>
      <c r="G73" s="102">
        <f>IF(E73="","",E73*X73)</f>
        <v/>
      </c>
      <c r="H73" s="37" t="n">
        <v>0.2609</v>
      </c>
      <c r="I73" s="22" t="n"/>
      <c r="J73" s="53" t="n">
        <v>0.1319</v>
      </c>
      <c r="K73" s="53" t="n">
        <v>0.191</v>
      </c>
      <c r="L73" s="53" t="n"/>
      <c r="M73" s="53" t="n"/>
      <c r="N73" s="22" t="n"/>
      <c r="O73" s="57" t="n">
        <v>0.5</v>
      </c>
      <c r="P73" s="57" t="n">
        <v>0.3544</v>
      </c>
      <c r="Q73" s="57" t="n">
        <v>0.2679</v>
      </c>
      <c r="R73" s="62">
        <f>IF(P73="","",P73-Q73)</f>
        <v/>
      </c>
      <c r="S73" s="57" t="n">
        <v>0.3941</v>
      </c>
      <c r="T73" s="22" t="n"/>
      <c r="U73" s="68" t="n">
        <v>0.1769</v>
      </c>
      <c r="V73" s="68" t="n">
        <v>0.9764</v>
      </c>
      <c r="W73" s="103" t="n">
        <v>206</v>
      </c>
      <c r="X73" s="103" t="n">
        <v>289</v>
      </c>
      <c r="Y73" s="22" t="n"/>
      <c r="Z73" s="104">
        <f>IF(U73="","",W73/U73-W73)</f>
        <v/>
      </c>
      <c r="AA73" s="104">
        <f>IF(U73="","",(W73/U73-W73)*Q73)</f>
        <v/>
      </c>
      <c r="AB73" s="104">
        <f>IF(W73="","",W73*P73)</f>
        <v/>
      </c>
      <c r="AC73" s="86" t="n"/>
      <c r="AD73" s="84" t="inlineStr">
        <is>
          <t>截止日期</t>
        </is>
      </c>
      <c r="AE73" s="85" t="n"/>
    </row>
    <row customHeight="1" hidden="1" ht="14.25" outlineLevel="1" r="74" s="18">
      <c r="A74" s="101" t="n">
        <v>20190806</v>
      </c>
      <c r="B74" s="32" t="n"/>
      <c r="C74" s="33" t="n">
        <v>130</v>
      </c>
      <c r="D74" s="22" t="n"/>
      <c r="E74" s="34" t="n">
        <v>0.2217</v>
      </c>
      <c r="F74" s="35" t="n">
        <v>0.2183</v>
      </c>
      <c r="G74" s="102">
        <f>IF(E74="","",E74*X74)</f>
        <v/>
      </c>
      <c r="H74" s="37" t="n">
        <v>0.2263</v>
      </c>
      <c r="I74" s="22" t="n"/>
      <c r="J74" s="53" t="n">
        <v>0.1275</v>
      </c>
      <c r="K74" s="53" t="n">
        <v>0.1759</v>
      </c>
      <c r="L74" s="53" t="n"/>
      <c r="M74" s="53" t="n"/>
      <c r="N74" s="22" t="n"/>
      <c r="O74" s="57" t="n">
        <v>0.8571</v>
      </c>
      <c r="P74" s="57" t="n">
        <v>0.3491</v>
      </c>
      <c r="Q74" s="57" t="n">
        <v>0.3798</v>
      </c>
      <c r="R74" s="62">
        <f>IF(P74="","",P74-Q74)</f>
        <v/>
      </c>
      <c r="S74" s="57" t="n">
        <v>0.4501</v>
      </c>
      <c r="T74" s="22" t="n"/>
      <c r="U74" s="68" t="n">
        <v>0.1891</v>
      </c>
      <c r="V74" s="68" t="n">
        <v>0.9663</v>
      </c>
      <c r="W74" s="103" t="n">
        <v>169</v>
      </c>
      <c r="X74" s="103" t="n">
        <v>227</v>
      </c>
      <c r="Y74" s="22" t="n"/>
      <c r="Z74" s="104">
        <f>IF(U74="","",W74/U74-W74)</f>
        <v/>
      </c>
      <c r="AA74" s="104">
        <f>IF(U74="","",(W74/U74-W74)*Q74)</f>
        <v/>
      </c>
      <c r="AB74" s="104">
        <f>IF(W74="","",W74*P74)</f>
        <v/>
      </c>
      <c r="AC74" s="86" t="n"/>
      <c r="AD74" s="84" t="inlineStr">
        <is>
          <t>截止日期</t>
        </is>
      </c>
      <c r="AE74" s="85" t="n"/>
    </row>
    <row customHeight="1" hidden="1" ht="14.25" outlineLevel="1" r="75" s="18">
      <c r="A75" s="101" t="n">
        <v>20190807</v>
      </c>
      <c r="B75" s="32" t="n"/>
      <c r="C75" s="33" t="n">
        <v>49</v>
      </c>
      <c r="D75" s="22" t="n"/>
      <c r="E75" s="34" t="n">
        <v>0.2316</v>
      </c>
      <c r="F75" s="35" t="n">
        <v>0.1918</v>
      </c>
      <c r="G75" s="102">
        <f>IF(E75="","",E75*X75)</f>
        <v/>
      </c>
      <c r="H75" s="37" t="n">
        <v>0.2748</v>
      </c>
      <c r="I75" s="22" t="n"/>
      <c r="J75" s="53" t="n">
        <v>0.2164</v>
      </c>
      <c r="K75" s="53" t="n">
        <v>0.19</v>
      </c>
      <c r="L75" s="53" t="n"/>
      <c r="M75" s="53" t="n"/>
      <c r="N75" s="22" t="n"/>
      <c r="O75" s="57" t="n">
        <v>0.6986</v>
      </c>
      <c r="P75" s="57" t="n">
        <v>0.3639</v>
      </c>
      <c r="Q75" s="57" t="n">
        <v>0.3878</v>
      </c>
      <c r="R75" s="62">
        <f>IF(P75="","",P75-Q75)</f>
        <v/>
      </c>
      <c r="S75" s="57" t="n">
        <v>0.3939</v>
      </c>
      <c r="T75" s="22" t="n"/>
      <c r="U75" s="68" t="n">
        <v>0.2718</v>
      </c>
      <c r="V75" s="68" t="n">
        <v>0.9533</v>
      </c>
      <c r="W75" s="103" t="n">
        <v>327</v>
      </c>
      <c r="X75" s="103" t="n">
        <v>384</v>
      </c>
      <c r="Y75" s="22" t="n"/>
      <c r="Z75" s="104">
        <f>IF(U75="","",W75/U75-W75)</f>
        <v/>
      </c>
      <c r="AA75" s="104">
        <f>IF(U75="","",(W75/U75-W75)*Q75)</f>
        <v/>
      </c>
      <c r="AB75" s="104">
        <f>IF(W75="","",W75*P75)</f>
        <v/>
      </c>
      <c r="AC75" s="86" t="n"/>
      <c r="AD75" s="84" t="inlineStr">
        <is>
          <t>截止日期</t>
        </is>
      </c>
      <c r="AE75" s="85" t="n"/>
    </row>
    <row customHeight="1" hidden="1" ht="14.25" outlineLevel="1" r="76" s="18">
      <c r="A76" s="101" t="n">
        <v>20190808</v>
      </c>
      <c r="B76" s="32" t="n"/>
      <c r="C76" s="33" t="n">
        <v>84</v>
      </c>
      <c r="D76" s="22" t="n"/>
      <c r="E76" s="34" t="n">
        <v>0.2323</v>
      </c>
      <c r="F76" s="35" t="n">
        <v>0.1604</v>
      </c>
      <c r="G76" s="102">
        <f>IF(E76="","",E76*X76)</f>
        <v/>
      </c>
      <c r="H76" s="37" t="n">
        <v>0.3153</v>
      </c>
      <c r="I76" s="22" t="n"/>
      <c r="J76" s="53" t="n">
        <v>0.2759</v>
      </c>
      <c r="K76" s="53" t="n">
        <v>0.1628</v>
      </c>
      <c r="L76" s="53" t="n"/>
      <c r="M76" s="53" t="n"/>
      <c r="N76" s="22" t="n"/>
      <c r="O76" s="57" t="n">
        <v>0.7619</v>
      </c>
      <c r="P76" s="57" t="n">
        <v>0.4696</v>
      </c>
      <c r="Q76" s="57" t="n">
        <v>0.4303</v>
      </c>
      <c r="R76" s="62">
        <f>IF(P76="","",P76-Q76)</f>
        <v/>
      </c>
      <c r="S76" s="57" t="n">
        <v>0.4116</v>
      </c>
      <c r="T76" s="22" t="n"/>
      <c r="U76" s="68" t="n">
        <v>0.1447</v>
      </c>
      <c r="V76" s="68" t="n">
        <v>0.9475</v>
      </c>
      <c r="W76" s="103" t="n">
        <v>313</v>
      </c>
      <c r="X76" s="103" t="n">
        <v>398</v>
      </c>
      <c r="Y76" s="22" t="n"/>
      <c r="Z76" s="104">
        <f>IF(U76="","",W76/U76-W76)</f>
        <v/>
      </c>
      <c r="AA76" s="104">
        <f>IF(U76="","",(W76/U76-W76)*Q76)</f>
        <v/>
      </c>
      <c r="AB76" s="104">
        <f>IF(W76="","",W76*P76)</f>
        <v/>
      </c>
      <c r="AC76" s="86" t="n"/>
      <c r="AD76" s="84" t="inlineStr">
        <is>
          <t>截止日期</t>
        </is>
      </c>
      <c r="AE76" s="85" t="n"/>
    </row>
    <row customHeight="1" hidden="1" ht="14.25" outlineLevel="1" r="77" s="18">
      <c r="A77" s="101" t="n">
        <v>20190809</v>
      </c>
      <c r="B77" s="32" t="n"/>
      <c r="C77" s="33" t="n">
        <v>173</v>
      </c>
      <c r="D77" s="22" t="n"/>
      <c r="E77" s="34" t="n">
        <v>0.2086</v>
      </c>
      <c r="F77" s="35" t="n">
        <v>0.1891</v>
      </c>
      <c r="G77" s="102">
        <f>IF(E77="","",E77*X77)</f>
        <v/>
      </c>
      <c r="H77" s="37" t="n">
        <v>0.3333</v>
      </c>
      <c r="I77" s="22" t="n"/>
      <c r="J77" s="53" t="n">
        <v>0.2273</v>
      </c>
      <c r="K77" s="53" t="n">
        <v>0.1172</v>
      </c>
      <c r="L77" s="53" t="n"/>
      <c r="M77" s="53" t="n"/>
      <c r="N77" s="22" t="n"/>
      <c r="O77" s="57" t="n">
        <v>0.7869</v>
      </c>
      <c r="P77" s="57" t="n">
        <v>0.5185</v>
      </c>
      <c r="Q77" s="57" t="n">
        <v>0.3845</v>
      </c>
      <c r="R77" s="62">
        <f>IF(P77="","",P77-Q77)</f>
        <v/>
      </c>
      <c r="S77" s="57" t="n">
        <v>0.4163</v>
      </c>
      <c r="T77" s="22" t="n"/>
      <c r="U77" s="68" t="n">
        <v>0.0944</v>
      </c>
      <c r="V77" s="68" t="n">
        <v>0.9639</v>
      </c>
      <c r="W77" s="103" t="n">
        <v>135</v>
      </c>
      <c r="X77" s="103" t="n">
        <v>197</v>
      </c>
      <c r="Y77" s="22" t="n"/>
      <c r="Z77" s="104">
        <f>IF(U77="","",W77/U77-W77)</f>
        <v/>
      </c>
      <c r="AA77" s="104">
        <f>IF(U77="","",(W77/U77-W77)*Q77)</f>
        <v/>
      </c>
      <c r="AB77" s="104">
        <f>IF(W77="","",W77*P77)</f>
        <v/>
      </c>
      <c r="AC77" s="86" t="n"/>
      <c r="AD77" s="84" t="inlineStr">
        <is>
          <t>截止日期</t>
        </is>
      </c>
      <c r="AE77" s="85" t="n"/>
    </row>
    <row customHeight="1" hidden="1" ht="14.25" outlineLevel="1" r="78" s="18">
      <c r="A78" s="101" t="n">
        <v>20190810</v>
      </c>
      <c r="B78" s="32" t="n"/>
      <c r="C78" s="33" t="n">
        <v>129</v>
      </c>
      <c r="D78" s="22" t="n"/>
      <c r="E78" s="34" t="n">
        <v>0.2289</v>
      </c>
      <c r="F78" s="35" t="n">
        <v>0.2056</v>
      </c>
      <c r="G78" s="102">
        <f>IF(E78="","",E78*X78)</f>
        <v/>
      </c>
      <c r="H78" s="37" t="n">
        <v>0.1481</v>
      </c>
      <c r="I78" s="22" t="n"/>
      <c r="J78" s="53" t="n">
        <v>0.1429</v>
      </c>
      <c r="K78" s="53" t="n">
        <v>0.1586</v>
      </c>
      <c r="L78" s="53" t="n"/>
      <c r="M78" s="53" t="n"/>
      <c r="N78" s="22" t="n"/>
      <c r="O78" s="57" t="n">
        <v>0.7778</v>
      </c>
      <c r="P78" s="57" t="n">
        <v>0.2923</v>
      </c>
      <c r="Q78" s="57" t="n">
        <v>0.362</v>
      </c>
      <c r="R78" s="62">
        <f>IF(P78="","",P78-Q78)</f>
        <v/>
      </c>
      <c r="S78" s="57" t="n">
        <v>0.4224</v>
      </c>
      <c r="T78" s="22" t="n"/>
      <c r="U78" s="68" t="n">
        <v>0.2059</v>
      </c>
      <c r="V78" s="68" t="n">
        <v>0.9557</v>
      </c>
      <c r="W78" s="103" t="n">
        <v>130</v>
      </c>
      <c r="X78" s="103" t="n">
        <v>201</v>
      </c>
      <c r="Y78" s="22" t="n"/>
      <c r="Z78" s="104">
        <f>IF(U78="","",W78/U78-W78)</f>
        <v/>
      </c>
      <c r="AA78" s="104">
        <f>IF(U78="","",(W78/U78-W78)*Q78)</f>
        <v/>
      </c>
      <c r="AB78" s="104">
        <f>IF(W78="","",W78*P78)</f>
        <v/>
      </c>
      <c r="AC78" s="86" t="n"/>
      <c r="AD78" s="84" t="inlineStr">
        <is>
          <t>截止日期</t>
        </is>
      </c>
      <c r="AE78" s="85" t="n"/>
    </row>
    <row customHeight="1" hidden="1" ht="14.25" outlineLevel="1" r="79" s="18">
      <c r="A79" s="101" t="n">
        <v>20190811</v>
      </c>
      <c r="B79" s="32" t="n"/>
      <c r="C79" s="33" t="n">
        <v>167</v>
      </c>
      <c r="D79" s="22" t="n"/>
      <c r="E79" s="34" t="n">
        <v>0.2529</v>
      </c>
      <c r="F79" s="35" t="n">
        <v>0.1905</v>
      </c>
      <c r="G79" s="102">
        <f>IF(E79="","",E79*X79)</f>
        <v/>
      </c>
      <c r="H79" s="37" t="n">
        <v>0.2065</v>
      </c>
      <c r="I79" s="22" t="n"/>
      <c r="J79" s="53" t="n">
        <v>0.1083</v>
      </c>
      <c r="K79" s="53" t="n">
        <v>0.1802</v>
      </c>
      <c r="L79" s="53" t="n"/>
      <c r="M79" s="53" t="n"/>
      <c r="N79" s="22" t="n"/>
      <c r="O79" s="57" t="n">
        <v>0.8</v>
      </c>
      <c r="P79" s="57" t="n">
        <v>0.2925</v>
      </c>
      <c r="Q79" s="57" t="n">
        <v>0.406</v>
      </c>
      <c r="R79" s="62">
        <f>IF(P79="","",P79-Q79)</f>
        <v/>
      </c>
      <c r="S79" s="57" t="n">
        <v>0.4474</v>
      </c>
      <c r="T79" s="22" t="n"/>
      <c r="U79" s="68" t="n">
        <v>0.1818</v>
      </c>
      <c r="V79" s="68" t="n">
        <v>0.9693000000000001</v>
      </c>
      <c r="W79" s="103" t="n">
        <v>106</v>
      </c>
      <c r="X79" s="103" t="n">
        <v>172</v>
      </c>
      <c r="Y79" s="22" t="n"/>
      <c r="Z79" s="104">
        <f>IF(U79="","",W79/U79-W79)</f>
        <v/>
      </c>
      <c r="AA79" s="104">
        <f>IF(U79="","",(W79/U79-W79)*Q79)</f>
        <v/>
      </c>
      <c r="AB79" s="104">
        <f>IF(W79="","",W79*P79)</f>
        <v/>
      </c>
      <c r="AC79" s="86" t="n"/>
      <c r="AD79" s="84" t="inlineStr">
        <is>
          <t>截止日期</t>
        </is>
      </c>
      <c r="AE79" s="85" t="n"/>
    </row>
    <row customHeight="1" hidden="1" ht="14.25" outlineLevel="1" r="80" s="18">
      <c r="A80" s="101" t="n">
        <v>20190812</v>
      </c>
      <c r="B80" s="32" t="n"/>
      <c r="C80" s="33" t="n">
        <v>170</v>
      </c>
      <c r="D80" s="22" t="n"/>
      <c r="E80" s="34" t="n">
        <v>0.2564</v>
      </c>
      <c r="F80" s="35" t="n">
        <v>0.1991</v>
      </c>
      <c r="G80" s="102">
        <f>IF(E80="","",E80*X80)</f>
        <v/>
      </c>
      <c r="H80" s="37" t="n">
        <v>0.1829</v>
      </c>
      <c r="I80" s="22" t="n"/>
      <c r="J80" s="53" t="n">
        <v>0.1088</v>
      </c>
      <c r="K80" s="53" t="n">
        <v>0.1602</v>
      </c>
      <c r="L80" s="53" t="n"/>
      <c r="M80" s="53" t="n"/>
      <c r="N80" s="22" t="n"/>
      <c r="O80" s="57" t="n">
        <v>0.7188</v>
      </c>
      <c r="P80" s="57" t="n">
        <v>0.3421</v>
      </c>
      <c r="Q80" s="57" t="n">
        <v>0.3892</v>
      </c>
      <c r="R80" s="62">
        <f>IF(P80="","",P80-Q80)</f>
        <v/>
      </c>
      <c r="S80" s="57" t="n">
        <v>0.4494</v>
      </c>
      <c r="T80" s="22" t="n"/>
      <c r="U80" s="68" t="n">
        <v>0.1519</v>
      </c>
      <c r="V80" s="68" t="n">
        <v>0.9636</v>
      </c>
      <c r="W80" s="103" t="n">
        <v>114</v>
      </c>
      <c r="X80" s="103" t="n">
        <v>157</v>
      </c>
      <c r="Y80" s="22" t="n"/>
      <c r="Z80" s="104">
        <f>IF(U80="","",W80/U80-W80)</f>
        <v/>
      </c>
      <c r="AA80" s="104">
        <f>IF(U80="","",(W80/U80-W80)*Q80)</f>
        <v/>
      </c>
      <c r="AB80" s="104">
        <f>IF(W80="","",W80*P80)</f>
        <v/>
      </c>
      <c r="AC80" s="86" t="n"/>
      <c r="AD80" s="84" t="inlineStr">
        <is>
          <t>截止日期</t>
        </is>
      </c>
      <c r="AE80" s="85" t="n"/>
    </row>
    <row customHeight="1" hidden="1" ht="14.25" outlineLevel="1" r="81" s="18">
      <c r="A81" s="101" t="n">
        <v>20190813</v>
      </c>
      <c r="B81" s="32" t="n"/>
      <c r="C81" s="33" t="n">
        <v>172</v>
      </c>
      <c r="D81" s="22" t="n"/>
      <c r="E81" s="34" t="n">
        <v>0.2541</v>
      </c>
      <c r="F81" s="35" t="n">
        <v>0.2153</v>
      </c>
      <c r="G81" s="102">
        <f>IF(E81="","",E81*X81)</f>
        <v/>
      </c>
      <c r="H81" s="37" t="n">
        <v>0.2329</v>
      </c>
      <c r="I81" s="22" t="n"/>
      <c r="J81" s="53" t="n">
        <v>0.1429</v>
      </c>
      <c r="K81" s="53" t="n">
        <v>0.1916</v>
      </c>
      <c r="L81" s="53" t="n"/>
      <c r="M81" s="53" t="n"/>
      <c r="N81" s="22" t="n"/>
      <c r="O81" s="57" t="n">
        <v>0.8125</v>
      </c>
      <c r="P81" s="57" t="n">
        <v>0.3294</v>
      </c>
      <c r="Q81" s="57" t="n">
        <v>0.3413</v>
      </c>
      <c r="R81" s="62">
        <f>IF(P81="","",P81-Q81)</f>
        <v/>
      </c>
      <c r="S81" s="57" t="n">
        <v>0.3654</v>
      </c>
      <c r="T81" s="22" t="n"/>
      <c r="U81" s="68" t="n">
        <v>0.09379999999999999</v>
      </c>
      <c r="V81" s="68" t="n">
        <v>0.9578</v>
      </c>
      <c r="W81" s="103" t="n">
        <v>85</v>
      </c>
      <c r="X81" s="103" t="n">
        <v>123</v>
      </c>
      <c r="Y81" s="22" t="n"/>
      <c r="Z81" s="104">
        <f>IF(U81="","",W81/U81-W81)</f>
        <v/>
      </c>
      <c r="AA81" s="104">
        <f>IF(U81="","",(W81/U81-W81)*Q81)</f>
        <v/>
      </c>
      <c r="AB81" s="104">
        <f>IF(W81="","",W81*P81)</f>
        <v/>
      </c>
      <c r="AC81" s="86" t="n"/>
      <c r="AD81" s="84" t="inlineStr">
        <is>
          <t>截止日期</t>
        </is>
      </c>
      <c r="AE81" s="85" t="n"/>
    </row>
    <row customHeight="1" hidden="1" ht="14.25" outlineLevel="1" r="82" s="18">
      <c r="A82" s="101" t="n">
        <v>20190814</v>
      </c>
      <c r="B82" s="32" t="n"/>
      <c r="C82" s="33" t="n">
        <v>123</v>
      </c>
      <c r="D82" s="22" t="n"/>
      <c r="E82" s="34" t="n">
        <v>0.203</v>
      </c>
      <c r="F82" s="35" t="n">
        <v>0.205</v>
      </c>
      <c r="G82" s="102">
        <f>IF(E82="","",E82*X82)</f>
        <v/>
      </c>
      <c r="H82" s="37" t="n">
        <v>0.2048</v>
      </c>
      <c r="I82" s="22" t="n"/>
      <c r="J82" s="53" t="n">
        <v>0.1829</v>
      </c>
      <c r="K82" s="53" t="n">
        <v>0.1807</v>
      </c>
      <c r="L82" s="53" t="n"/>
      <c r="M82" s="53" t="n"/>
      <c r="N82" s="22" t="n"/>
      <c r="O82" s="57" t="n">
        <v>0.7619</v>
      </c>
      <c r="P82" s="57" t="n">
        <v>0.3317</v>
      </c>
      <c r="Q82" s="57" t="n">
        <v>0.2915</v>
      </c>
      <c r="R82" s="62">
        <f>IF(P82="","",P82-Q82)</f>
        <v/>
      </c>
      <c r="S82" s="57" t="n">
        <v>0.4096</v>
      </c>
      <c r="T82" s="22" t="n"/>
      <c r="U82" s="68" t="n">
        <v>0.1733</v>
      </c>
      <c r="V82" s="68" t="n">
        <v>0.8796</v>
      </c>
      <c r="W82" s="103" t="n">
        <v>202</v>
      </c>
      <c r="X82" s="103" t="n">
        <v>270</v>
      </c>
      <c r="Y82" s="22" t="n"/>
      <c r="Z82" s="104">
        <f>IF(U82="","",W82/U82-W82)</f>
        <v/>
      </c>
      <c r="AA82" s="104">
        <f>IF(U82="","",(W82/U82-W82)*Q82)</f>
        <v/>
      </c>
      <c r="AB82" s="104">
        <f>IF(W82="","",W82*P82)</f>
        <v/>
      </c>
      <c r="AC82" s="86" t="n"/>
      <c r="AD82" s="84" t="inlineStr">
        <is>
          <t>截止日期</t>
        </is>
      </c>
      <c r="AE82" s="85" t="n"/>
    </row>
    <row customHeight="1" hidden="1" ht="14.25" outlineLevel="1" r="83" s="18">
      <c r="A83" s="101" t="n">
        <v>20190815</v>
      </c>
      <c r="B83" s="32" t="n"/>
      <c r="C83" s="33" t="n">
        <v>98</v>
      </c>
      <c r="D83" s="22" t="n"/>
      <c r="E83" s="34" t="n">
        <v>0.2043</v>
      </c>
      <c r="F83" s="35" t="n">
        <v>0.2016</v>
      </c>
      <c r="G83" s="102">
        <f>IF(E83="","",E83*X83)</f>
        <v/>
      </c>
      <c r="H83" s="37" t="n">
        <v>0.2488</v>
      </c>
      <c r="I83" s="22" t="n"/>
      <c r="J83" s="53" t="n">
        <v>0.2435</v>
      </c>
      <c r="K83" s="53" t="n">
        <v>0.1981</v>
      </c>
      <c r="L83" s="53" t="n"/>
      <c r="M83" s="53" t="n"/>
      <c r="N83" s="22" t="n"/>
      <c r="O83" s="57" t="n">
        <v>0.7447</v>
      </c>
      <c r="P83" s="57" t="n">
        <v>0.3518</v>
      </c>
      <c r="Q83" s="57" t="n">
        <v>0.4031</v>
      </c>
      <c r="R83" s="62">
        <f>IF(P83="","",P83-Q83)</f>
        <v/>
      </c>
      <c r="S83" s="57" t="n">
        <v>0.3973</v>
      </c>
      <c r="T83" s="22" t="n"/>
      <c r="U83" s="68" t="n">
        <v>0.1974</v>
      </c>
      <c r="V83" s="68" t="n">
        <v>0.9463</v>
      </c>
      <c r="W83" s="103" t="n">
        <v>253</v>
      </c>
      <c r="X83" s="103" t="n">
        <v>326</v>
      </c>
      <c r="Y83" s="22" t="n"/>
      <c r="Z83" s="104">
        <f>IF(U83="","",W83/U83-W83)</f>
        <v/>
      </c>
      <c r="AA83" s="104">
        <f>IF(U83="","",(W83/U83-W83)*Q83)</f>
        <v/>
      </c>
      <c r="AB83" s="104">
        <f>IF(W83="","",W83*P83)</f>
        <v/>
      </c>
      <c r="AC83" s="86" t="n"/>
      <c r="AD83" s="84" t="inlineStr">
        <is>
          <t>截止日期</t>
        </is>
      </c>
      <c r="AE83" s="85" t="n"/>
    </row>
    <row customHeight="1" hidden="1" ht="14.25" outlineLevel="1" r="84" s="18">
      <c r="A84" s="101" t="n">
        <v>20190816</v>
      </c>
      <c r="B84" s="32" t="n"/>
      <c r="C84" s="33" t="n">
        <v>163</v>
      </c>
      <c r="D84" s="22" t="n"/>
      <c r="E84" s="34" t="n">
        <v>0.2593</v>
      </c>
      <c r="F84" s="35" t="n">
        <v>0.1884</v>
      </c>
      <c r="G84" s="102">
        <f>IF(E84="","",E84*X84)</f>
        <v/>
      </c>
      <c r="H84" s="37" t="n">
        <v>0.3889</v>
      </c>
      <c r="I84" s="22" t="n"/>
      <c r="J84" s="53" t="n">
        <v>0.2188</v>
      </c>
      <c r="K84" s="53" t="n">
        <v>0.1877</v>
      </c>
      <c r="L84" s="53" t="n"/>
      <c r="M84" s="53" t="n"/>
      <c r="N84" s="22" t="n"/>
      <c r="O84" s="57" t="n">
        <v>0.8485</v>
      </c>
      <c r="P84" s="57" t="n">
        <v>0.54</v>
      </c>
      <c r="Q84" s="57" t="n">
        <v>0.4599</v>
      </c>
      <c r="R84" s="62">
        <f>IF(P84="","",P84-Q84)</f>
        <v/>
      </c>
      <c r="S84" s="57" t="n">
        <v>0.4768</v>
      </c>
      <c r="T84" s="22" t="n"/>
      <c r="U84" s="68" t="n">
        <v>0.099</v>
      </c>
      <c r="V84" s="68" t="n">
        <v>0.959</v>
      </c>
      <c r="W84" s="103" t="n">
        <v>100</v>
      </c>
      <c r="X84" s="103" t="n">
        <v>134</v>
      </c>
      <c r="Y84" s="22" t="n"/>
      <c r="Z84" s="104">
        <f>IF(U84="","",W84/U84-W84)</f>
        <v/>
      </c>
      <c r="AA84" s="104">
        <f>IF(U84="","",(W84/U84-W84)*Q84)</f>
        <v/>
      </c>
      <c r="AB84" s="104">
        <f>IF(W84="","",W84*P84)</f>
        <v/>
      </c>
      <c r="AC84" s="86" t="n"/>
      <c r="AD84" s="84" t="inlineStr">
        <is>
          <t>截止日期</t>
        </is>
      </c>
      <c r="AE84" s="85" t="n"/>
    </row>
    <row customHeight="1" hidden="1" ht="14.25" outlineLevel="1" r="85" s="18">
      <c r="A85" s="101" t="n">
        <v>20190817</v>
      </c>
      <c r="B85" s="32" t="n"/>
      <c r="C85" s="33" t="n">
        <v>127</v>
      </c>
      <c r="D85" s="22" t="n"/>
      <c r="E85" s="34" t="n">
        <v>0.1549</v>
      </c>
      <c r="F85" s="35" t="n">
        <v>0.1934</v>
      </c>
      <c r="G85" s="102">
        <f>IF(E85="","",E85*X85)</f>
        <v/>
      </c>
      <c r="H85" s="37" t="n">
        <v>0.219</v>
      </c>
      <c r="I85" s="22" t="n"/>
      <c r="J85" s="53" t="n">
        <v>0.2117</v>
      </c>
      <c r="K85" s="53" t="n">
        <v>0.1966</v>
      </c>
      <c r="L85" s="53" t="n"/>
      <c r="M85" s="53" t="n"/>
      <c r="N85" s="22" t="n"/>
      <c r="O85" s="57" t="n">
        <v>0.6933</v>
      </c>
      <c r="P85" s="57" t="n">
        <v>0.4152</v>
      </c>
      <c r="Q85" s="57" t="n">
        <v>0.3935</v>
      </c>
      <c r="R85" s="62">
        <f>IF(P85="","",P85-Q85)</f>
        <v/>
      </c>
      <c r="S85" s="57" t="n">
        <v>0.3956</v>
      </c>
      <c r="T85" s="22" t="n"/>
      <c r="U85" s="68" t="n">
        <v>0.189</v>
      </c>
      <c r="V85" s="68" t="n">
        <v>0.9775</v>
      </c>
      <c r="W85" s="103" t="n">
        <v>171</v>
      </c>
      <c r="X85" s="103" t="n">
        <v>231</v>
      </c>
      <c r="Y85" s="22" t="n"/>
      <c r="Z85" s="104">
        <f>IF(U85="","",W85/U85-W85)</f>
        <v/>
      </c>
      <c r="AA85" s="104">
        <f>IF(U85="","",(W85/U85-W85)*Q85)</f>
        <v/>
      </c>
      <c r="AB85" s="104">
        <f>IF(W85="","",W85*P85)</f>
        <v/>
      </c>
      <c r="AC85" s="86" t="n"/>
      <c r="AD85" s="84" t="inlineStr">
        <is>
          <t>截止日期</t>
        </is>
      </c>
      <c r="AE85" s="85" t="n"/>
    </row>
    <row customHeight="1" hidden="1" ht="14.25" outlineLevel="1" r="86" s="18">
      <c r="A86" s="101" t="n">
        <v>20190818</v>
      </c>
      <c r="B86" s="32" t="n"/>
      <c r="C86" s="33" t="n">
        <v>120</v>
      </c>
      <c r="D86" s="22" t="n"/>
      <c r="E86" s="34" t="n">
        <v>0.221</v>
      </c>
      <c r="F86" s="35" t="n">
        <v>0.168</v>
      </c>
      <c r="G86" s="102">
        <f>IF(E86="","",E86*X86)</f>
        <v/>
      </c>
      <c r="H86" s="37" t="n">
        <v>0.4085</v>
      </c>
      <c r="I86" s="22" t="n"/>
      <c r="J86" s="53" t="n">
        <v>0.2311</v>
      </c>
      <c r="K86" s="53" t="n">
        <v>0.1926</v>
      </c>
      <c r="L86" s="53" t="n"/>
      <c r="M86" s="53" t="n"/>
      <c r="N86" s="22" t="n"/>
      <c r="O86" s="57" t="n">
        <v>0.8667</v>
      </c>
      <c r="P86" s="57" t="n">
        <v>0.505</v>
      </c>
      <c r="Q86" s="57" t="n">
        <v>0.523</v>
      </c>
      <c r="R86" s="62">
        <f>IF(P86="","",P86-Q86)</f>
        <v/>
      </c>
      <c r="S86" s="57" t="n">
        <v>0.4509</v>
      </c>
      <c r="T86" s="22" t="n"/>
      <c r="U86" s="68" t="n">
        <v>0.204</v>
      </c>
      <c r="V86" s="68" t="n">
        <v>0.9699</v>
      </c>
      <c r="W86" s="103" t="n">
        <v>202</v>
      </c>
      <c r="X86" s="103" t="n">
        <v>278</v>
      </c>
      <c r="Y86" s="22" t="n"/>
      <c r="Z86" s="104">
        <f>IF(U86="","",W86/U86-W86)</f>
        <v/>
      </c>
      <c r="AA86" s="104">
        <f>IF(U86="","",(W86/U86-W86)*Q86)</f>
        <v/>
      </c>
      <c r="AB86" s="104">
        <f>IF(W86="","",W86*P86)</f>
        <v/>
      </c>
      <c r="AC86" s="86" t="n"/>
      <c r="AD86" s="84" t="inlineStr">
        <is>
          <t>截止日期</t>
        </is>
      </c>
      <c r="AE86" s="85" t="n"/>
    </row>
    <row customHeight="1" hidden="1" ht="14.25" outlineLevel="1" r="87" s="18">
      <c r="A87" s="101" t="n">
        <v>20190819</v>
      </c>
      <c r="B87" s="32" t="n"/>
      <c r="C87" s="33" t="n">
        <v>89</v>
      </c>
      <c r="D87" s="22" t="n"/>
      <c r="E87" s="34" t="n">
        <v>0.2394</v>
      </c>
      <c r="F87" s="35" t="n">
        <v>0.1798</v>
      </c>
      <c r="G87" s="102">
        <f>IF(E87="","",E87*X87)</f>
        <v/>
      </c>
      <c r="H87" s="37" t="n">
        <v>0.3318</v>
      </c>
      <c r="I87" s="22" t="n"/>
      <c r="J87" s="53" t="n">
        <v>0.232</v>
      </c>
      <c r="K87" s="53" t="n">
        <v>0.1982</v>
      </c>
      <c r="L87" s="53" t="n"/>
      <c r="M87" s="53" t="n"/>
      <c r="N87" s="22" t="n"/>
      <c r="O87" s="57" t="n">
        <v>0.85</v>
      </c>
      <c r="P87" s="57" t="n">
        <v>0.4664</v>
      </c>
      <c r="Q87" s="57" t="n">
        <v>0.4922</v>
      </c>
      <c r="R87" s="62">
        <f>IF(P87="","",P87-Q87)</f>
        <v/>
      </c>
      <c r="S87" s="57" t="n">
        <v>0.4555</v>
      </c>
      <c r="T87" s="22" t="n"/>
      <c r="U87" s="68" t="n">
        <v>0.2609</v>
      </c>
      <c r="V87" s="68" t="n">
        <v>0.9572000000000001</v>
      </c>
      <c r="W87" s="103" t="n">
        <v>283</v>
      </c>
      <c r="X87" s="103" t="n">
        <v>382</v>
      </c>
      <c r="Y87" s="22" t="n"/>
      <c r="Z87" s="104">
        <f>IF(U87="","",W87/U87-W87)</f>
        <v/>
      </c>
      <c r="AA87" s="104">
        <f>IF(U87="","",(W87/U87-W87)*Q87)</f>
        <v/>
      </c>
      <c r="AB87" s="104">
        <f>IF(W87="","",W87*P87)</f>
        <v/>
      </c>
      <c r="AC87" s="86" t="n"/>
      <c r="AD87" s="84" t="inlineStr">
        <is>
          <t>截止日期</t>
        </is>
      </c>
      <c r="AE87" s="85" t="n"/>
    </row>
    <row customHeight="1" hidden="1" ht="14.25" outlineLevel="1" r="88" s="18">
      <c r="A88" s="101" t="n">
        <v>20190820</v>
      </c>
      <c r="B88" s="32" t="n"/>
      <c r="C88" s="33" t="n">
        <v>110</v>
      </c>
      <c r="D88" s="22" t="n"/>
      <c r="E88" s="34" t="n">
        <v>0.2525</v>
      </c>
      <c r="F88" s="35" t="n">
        <v>0.1877</v>
      </c>
      <c r="G88" s="102">
        <f>IF(E88="","",E88*X88)</f>
        <v/>
      </c>
      <c r="H88" s="37" t="n">
        <v>0.2079</v>
      </c>
      <c r="I88" s="22" t="n"/>
      <c r="J88" s="53" t="n">
        <v>0.2676</v>
      </c>
      <c r="K88" s="53" t="n">
        <v>0.1611</v>
      </c>
      <c r="L88" s="53" t="n"/>
      <c r="M88" s="53" t="n"/>
      <c r="N88" s="22" t="n"/>
      <c r="O88" s="57" t="n">
        <v>0.7255</v>
      </c>
      <c r="P88" s="57" t="n">
        <v>0.3363</v>
      </c>
      <c r="Q88" s="57" t="n">
        <v>0.3419</v>
      </c>
      <c r="R88" s="62">
        <f>IF(P88="","",P88-Q88)</f>
        <v/>
      </c>
      <c r="S88" s="57" t="n">
        <v>0.3937</v>
      </c>
      <c r="T88" s="22" t="n"/>
      <c r="U88" s="68" t="n">
        <v>0.2335</v>
      </c>
      <c r="V88" s="68" t="n">
        <v>0.9643</v>
      </c>
      <c r="W88" s="103" t="n">
        <v>223</v>
      </c>
      <c r="X88" s="103" t="n">
        <v>303</v>
      </c>
      <c r="Y88" s="22" t="n"/>
      <c r="Z88" s="104">
        <f>IF(U88="","",W88/U88-W88)</f>
        <v/>
      </c>
      <c r="AA88" s="104">
        <f>IF(U88="","",(W88/U88-W88)*Q88)</f>
        <v/>
      </c>
      <c r="AB88" s="104">
        <f>IF(W88="","",W88*P88)</f>
        <v/>
      </c>
      <c r="AC88" s="86" t="n"/>
      <c r="AD88" s="84" t="inlineStr">
        <is>
          <t>截止日期</t>
        </is>
      </c>
      <c r="AE88" s="85" t="n"/>
    </row>
    <row customHeight="1" hidden="1" ht="14.25" outlineLevel="1" r="89" s="18">
      <c r="A89" s="101" t="n">
        <v>20190821</v>
      </c>
      <c r="B89" s="32" t="n"/>
      <c r="C89" s="33" t="n">
        <v>36</v>
      </c>
      <c r="D89" s="22" t="n"/>
      <c r="E89" s="34" t="n">
        <v>0.2136</v>
      </c>
      <c r="F89" s="35" t="n">
        <v>0.2083</v>
      </c>
      <c r="G89" s="102">
        <f>IF(E89="","",E89*X89)</f>
        <v/>
      </c>
      <c r="H89" s="37" t="n">
        <v>0.2725</v>
      </c>
      <c r="I89" s="22" t="n"/>
      <c r="J89" s="53" t="n">
        <v>0.2157</v>
      </c>
      <c r="K89" s="53" t="n">
        <v>0.194</v>
      </c>
      <c r="L89" s="53" t="n"/>
      <c r="M89" s="53" t="n"/>
      <c r="N89" s="22" t="n"/>
      <c r="O89" s="57" t="n">
        <v>0.8621</v>
      </c>
      <c r="P89" s="57" t="n">
        <v>0.494</v>
      </c>
      <c r="Q89" s="57" t="n">
        <v>0.3689</v>
      </c>
      <c r="R89" s="62">
        <f>IF(P89="","",P89-Q89)</f>
        <v/>
      </c>
      <c r="S89" s="57" t="n">
        <v>0.4642</v>
      </c>
      <c r="T89" s="22" t="n"/>
      <c r="U89" s="68" t="n">
        <v>0.331</v>
      </c>
      <c r="V89" s="68" t="n">
        <v>0.970533333333333</v>
      </c>
      <c r="W89" s="103" t="n">
        <v>998</v>
      </c>
      <c r="X89" s="103" t="n">
        <v>1276</v>
      </c>
      <c r="Y89" s="22" t="n"/>
      <c r="Z89" s="104">
        <f>IF(U89="","",W89/U89-W89)</f>
        <v/>
      </c>
      <c r="AA89" s="104">
        <f>IF(U89="","",(W89/U89-W89)*Q89)</f>
        <v/>
      </c>
      <c r="AB89" s="104">
        <f>IF(W89="","",W89*P89)</f>
        <v/>
      </c>
      <c r="AC89" s="86" t="n"/>
      <c r="AD89" s="84" t="inlineStr">
        <is>
          <t>截止日期</t>
        </is>
      </c>
      <c r="AE89" s="85" t="n"/>
    </row>
    <row customHeight="1" hidden="1" ht="14.25" outlineLevel="1" r="90" s="18">
      <c r="A90" s="101" t="n">
        <v>20190822</v>
      </c>
      <c r="B90" s="32" t="n"/>
      <c r="C90" s="33" t="n">
        <v>37</v>
      </c>
      <c r="D90" s="22" t="n"/>
      <c r="E90" s="34" t="n">
        <v>0.2454</v>
      </c>
      <c r="F90" s="35" t="n">
        <v>0.1952</v>
      </c>
      <c r="G90" s="102">
        <f>IF(E90="","",E90*X90)</f>
        <v/>
      </c>
      <c r="H90" s="37" t="n">
        <v>0.3096</v>
      </c>
      <c r="I90" s="22" t="n"/>
      <c r="J90" s="53" t="n">
        <v>0.2039</v>
      </c>
      <c r="K90" s="53" t="n">
        <v>0.1744</v>
      </c>
      <c r="L90" s="53" t="n"/>
      <c r="M90" s="53" t="n"/>
      <c r="N90" s="22" t="n"/>
      <c r="O90" s="57" t="n">
        <v>0.8117</v>
      </c>
      <c r="P90" s="57" t="n">
        <v>0.4593</v>
      </c>
      <c r="Q90" s="57" t="n">
        <v>0.4426</v>
      </c>
      <c r="R90" s="62">
        <f>IF(P90="","",P90-Q90)</f>
        <v/>
      </c>
      <c r="S90" s="57" t="n">
        <v>0.4433</v>
      </c>
      <c r="T90" s="22" t="n"/>
      <c r="U90" s="68" t="n">
        <v>0.3578</v>
      </c>
      <c r="V90" s="68" t="n">
        <v>0.9587</v>
      </c>
      <c r="W90" s="103" t="n">
        <v>516</v>
      </c>
      <c r="X90" s="103" t="n">
        <v>715</v>
      </c>
      <c r="Y90" s="22" t="n"/>
      <c r="Z90" s="104">
        <f>IF(U90="","",W90/U90-W90)</f>
        <v/>
      </c>
      <c r="AA90" s="104">
        <f>IF(U90="","",(W90/U90-W90)*Q90)</f>
        <v/>
      </c>
      <c r="AB90" s="104">
        <f>IF(W90="","",W90*P90)</f>
        <v/>
      </c>
      <c r="AC90" s="86" t="n"/>
      <c r="AD90" s="84" t="inlineStr">
        <is>
          <t>截止日期</t>
        </is>
      </c>
      <c r="AE90" s="85" t="n"/>
    </row>
    <row customHeight="1" hidden="1" ht="14.25" outlineLevel="1" r="91" s="18">
      <c r="A91" s="101" t="n">
        <v>20190823</v>
      </c>
      <c r="B91" s="32" t="n"/>
      <c r="C91" s="33" t="n"/>
      <c r="D91" s="22" t="n"/>
      <c r="E91" s="34" t="n">
        <v>0.2311</v>
      </c>
      <c r="F91" s="35" t="n">
        <v>0.179</v>
      </c>
      <c r="G91" s="102">
        <f>IF(E91="","",E91*X91)</f>
        <v/>
      </c>
      <c r="H91" s="37" t="n">
        <v>0.2928</v>
      </c>
      <c r="I91" s="22" t="n"/>
      <c r="J91" s="53" t="n">
        <v>0.2231</v>
      </c>
      <c r="K91" s="53" t="n">
        <v>0.1512</v>
      </c>
      <c r="L91" s="53" t="n"/>
      <c r="M91" s="53" t="n"/>
      <c r="N91" s="22" t="n"/>
      <c r="O91" s="57" t="n">
        <v>0.8036</v>
      </c>
      <c r="P91" s="57" t="n">
        <v>0.4007</v>
      </c>
      <c r="Q91" s="57" t="n">
        <v>0.407</v>
      </c>
      <c r="R91" s="62">
        <f>IF(P91="","",P91-Q91)</f>
        <v/>
      </c>
      <c r="S91" s="57" t="n">
        <v>0.4017</v>
      </c>
      <c r="T91" s="22" t="n"/>
      <c r="U91" s="68" t="n">
        <v>0.2963</v>
      </c>
      <c r="V91" s="68" t="n">
        <v>0.9016999999999999</v>
      </c>
      <c r="W91" s="103" t="n">
        <v>267</v>
      </c>
      <c r="X91" s="103" t="n">
        <v>424</v>
      </c>
      <c r="Y91" s="22" t="n"/>
      <c r="Z91" s="104">
        <f>IF(U91="","",W91/U91-W91)</f>
        <v/>
      </c>
      <c r="AA91" s="104">
        <f>IF(U91="","",(W91/U91-W91)*Q91)</f>
        <v/>
      </c>
      <c r="AB91" s="104">
        <f>IF(W91="","",W91*P91)</f>
        <v/>
      </c>
      <c r="AC91" s="86" t="n"/>
      <c r="AD91" s="84" t="inlineStr">
        <is>
          <t>截止日期</t>
        </is>
      </c>
      <c r="AE91" s="85" t="n"/>
    </row>
    <row customHeight="1" hidden="1" ht="14.25" outlineLevel="1" r="92" s="18">
      <c r="A92" s="101" t="n">
        <v>20190824</v>
      </c>
      <c r="B92" s="32" t="n"/>
      <c r="C92" s="33" t="n">
        <v>95</v>
      </c>
      <c r="D92" s="22" t="n"/>
      <c r="E92" s="34" t="n">
        <v>0.2306</v>
      </c>
      <c r="F92" s="35" t="n">
        <v>0.2085</v>
      </c>
      <c r="G92" s="102">
        <f>IF(E92="","",E92*X92)</f>
        <v/>
      </c>
      <c r="H92" s="37" t="n">
        <v>0.2386</v>
      </c>
      <c r="I92" s="22" t="n"/>
      <c r="J92" s="53" t="n">
        <v>0.2701</v>
      </c>
      <c r="K92" s="53" t="n">
        <v>0.1755</v>
      </c>
      <c r="L92" s="53" t="n"/>
      <c r="M92" s="53" t="n"/>
      <c r="N92" s="22" t="n"/>
      <c r="O92" s="57" t="n">
        <v>0.8070000000000001</v>
      </c>
      <c r="P92" s="57" t="n">
        <v>0.3689</v>
      </c>
      <c r="Q92" s="57" t="n">
        <v>0.3681</v>
      </c>
      <c r="R92" s="62">
        <f>IF(P92="","",P92-Q92)</f>
        <v/>
      </c>
      <c r="S92" s="57" t="n">
        <v>0.4061</v>
      </c>
      <c r="T92" s="22" t="n"/>
      <c r="U92" s="68" t="n">
        <v>0.2908</v>
      </c>
      <c r="V92" s="68" t="n">
        <v>0.9587</v>
      </c>
      <c r="W92" s="103" t="n">
        <v>244</v>
      </c>
      <c r="X92" s="103" t="n">
        <v>367</v>
      </c>
      <c r="Y92" s="22" t="n"/>
      <c r="Z92" s="104">
        <f>IF(U92="","",W92/U92-W92)</f>
        <v/>
      </c>
      <c r="AA92" s="104">
        <f>IF(U92="","",(W92/U92-W92)*Q92)</f>
        <v/>
      </c>
      <c r="AB92" s="104">
        <f>IF(W92="","",W92*P92)</f>
        <v/>
      </c>
      <c r="AC92" s="86" t="n"/>
      <c r="AD92" s="84" t="inlineStr">
        <is>
          <t>截止日期</t>
        </is>
      </c>
      <c r="AE92" s="85" t="n"/>
    </row>
    <row customHeight="1" hidden="1" ht="14.25" outlineLevel="1" r="93" s="18">
      <c r="A93" s="101" t="n">
        <v>20190825</v>
      </c>
      <c r="B93" s="32" t="n"/>
      <c r="C93" s="33" t="n">
        <v>64</v>
      </c>
      <c r="D93" s="22" t="n"/>
      <c r="E93" s="34" t="n">
        <v>0.2667</v>
      </c>
      <c r="F93" s="35" t="n">
        <v>0.1652</v>
      </c>
      <c r="G93" s="102">
        <f>IF(E93="","",E93*X93)</f>
        <v/>
      </c>
      <c r="H93" s="37" t="n">
        <v>0.2438</v>
      </c>
      <c r="I93" s="22" t="n"/>
      <c r="J93" s="53" t="n">
        <v>0.2783</v>
      </c>
      <c r="K93" s="53" t="n">
        <v>0.2011</v>
      </c>
      <c r="L93" s="53" t="n"/>
      <c r="M93" s="53" t="n"/>
      <c r="N93" s="22" t="n"/>
      <c r="O93" s="57" t="n">
        <v>0.8356</v>
      </c>
      <c r="P93" s="57" t="n">
        <v>0.3994</v>
      </c>
      <c r="Q93" s="57" t="n">
        <v>0.285</v>
      </c>
      <c r="R93" s="62">
        <f>IF(P93="","",P93-Q93)</f>
        <v/>
      </c>
      <c r="S93" s="57" t="n">
        <v>0.4151</v>
      </c>
      <c r="T93" s="22" t="n"/>
      <c r="U93" s="68" t="n">
        <v>0.2992</v>
      </c>
      <c r="V93" s="68" t="n">
        <v>0.9419999999999999</v>
      </c>
      <c r="W93" s="103" t="n">
        <v>308</v>
      </c>
      <c r="X93" s="103" t="n">
        <v>474</v>
      </c>
      <c r="Y93" s="22" t="n"/>
      <c r="Z93" s="104">
        <f>IF(U93="","",W93/U93-W93)</f>
        <v/>
      </c>
      <c r="AA93" s="104">
        <f>IF(U93="","",(W93/U93-W93)*Q93)</f>
        <v/>
      </c>
      <c r="AB93" s="104">
        <f>IF(W93="","",W93*P93)</f>
        <v/>
      </c>
      <c r="AC93" s="86" t="n"/>
      <c r="AD93" s="84" t="inlineStr">
        <is>
          <t>截止日期</t>
        </is>
      </c>
      <c r="AE93" s="85" t="n"/>
    </row>
    <row customHeight="1" hidden="1" ht="14.25" outlineLevel="1" r="94" s="18">
      <c r="A94" s="101" t="n">
        <v>20190826</v>
      </c>
      <c r="B94" s="32" t="n"/>
      <c r="C94" s="33" t="n">
        <v>140</v>
      </c>
      <c r="D94" s="22" t="n"/>
      <c r="E94" s="34" t="n">
        <v>0.2338</v>
      </c>
      <c r="F94" s="35" t="n">
        <v>0.1845</v>
      </c>
      <c r="G94" s="102">
        <f>IF(E94="","",E94*X94)</f>
        <v/>
      </c>
      <c r="H94" s="37" t="n">
        <v>0.2438</v>
      </c>
      <c r="I94" s="22" t="n"/>
      <c r="J94" s="53" t="n">
        <v>0.203</v>
      </c>
      <c r="K94" s="53" t="n">
        <v>0.2035</v>
      </c>
      <c r="L94" s="53" t="n"/>
      <c r="M94" s="53" t="n"/>
      <c r="N94" s="22" t="n"/>
      <c r="O94" s="57" t="n">
        <v>0.75</v>
      </c>
      <c r="P94" s="57" t="n">
        <v>0.383</v>
      </c>
      <c r="Q94" s="57" t="n">
        <v>0.2723</v>
      </c>
      <c r="R94" s="62">
        <f>IF(P94="","",P94-Q94)</f>
        <v/>
      </c>
      <c r="S94" s="57" t="n">
        <v>0.3968</v>
      </c>
      <c r="T94" s="22" t="n"/>
      <c r="U94" s="68" t="n">
        <v>0.1477</v>
      </c>
      <c r="V94" s="68" t="n">
        <v>0.9688</v>
      </c>
      <c r="W94" s="103" t="n">
        <v>188</v>
      </c>
      <c r="X94" s="103" t="n">
        <v>282</v>
      </c>
      <c r="Y94" s="22" t="n"/>
      <c r="Z94" s="104">
        <f>IF(U94="","",W94/U94-W94)</f>
        <v/>
      </c>
      <c r="AA94" s="104">
        <f>IF(U94="","",(W94/U94-W94)*Q94)</f>
        <v/>
      </c>
      <c r="AB94" s="104">
        <f>IF(W94="","",W94*P94)</f>
        <v/>
      </c>
      <c r="AC94" s="86" t="n"/>
      <c r="AD94" s="84" t="inlineStr">
        <is>
          <t>截止日期</t>
        </is>
      </c>
      <c r="AE94" s="85" t="n"/>
    </row>
    <row customHeight="1" hidden="1" ht="14.25" outlineLevel="1" r="95" s="18">
      <c r="A95" s="101" t="n">
        <v>20190827</v>
      </c>
      <c r="B95" s="32" t="n"/>
      <c r="C95" s="33" t="n">
        <v>126</v>
      </c>
      <c r="D95" s="22" t="n"/>
      <c r="E95" s="34" t="n">
        <v>0.1826</v>
      </c>
      <c r="F95" s="35" t="n">
        <v>0.192</v>
      </c>
      <c r="G95" s="102">
        <f>IF(E95="","",E95*X95)</f>
        <v/>
      </c>
      <c r="H95" s="37" t="n">
        <v>0.1374</v>
      </c>
      <c r="I95" s="22" t="n"/>
      <c r="J95" s="53" t="n">
        <v>0.1974</v>
      </c>
      <c r="K95" s="53" t="n">
        <v>0.1407</v>
      </c>
      <c r="L95" s="53" t="n"/>
      <c r="M95" s="53" t="n"/>
      <c r="N95" s="22" t="n"/>
      <c r="O95" s="57" t="n">
        <v>0.7272999999999999</v>
      </c>
      <c r="P95" s="57" t="n">
        <v>0.2133</v>
      </c>
      <c r="Q95" s="57" t="n">
        <v>0.1805</v>
      </c>
      <c r="R95" s="62">
        <f>IF(P95="","",P95-Q95)</f>
        <v/>
      </c>
      <c r="S95" s="57" t="n">
        <v>0.3521</v>
      </c>
      <c r="T95" s="22" t="n"/>
      <c r="U95" s="68" t="n">
        <v>0.1587</v>
      </c>
      <c r="V95" s="68" t="n">
        <v>0.9096</v>
      </c>
      <c r="W95" s="103" t="n">
        <v>150</v>
      </c>
      <c r="X95" s="103" t="n">
        <v>241</v>
      </c>
      <c r="Y95" s="22" t="n"/>
      <c r="Z95" s="104">
        <f>IF(U95="","",W95/U95-W95)</f>
        <v/>
      </c>
      <c r="AA95" s="104">
        <f>IF(U95="","",(W95/U95-W95)*Q95)</f>
        <v/>
      </c>
      <c r="AB95" s="104">
        <f>IF(W95="","",W95*P95)</f>
        <v/>
      </c>
      <c r="AC95" s="86" t="n"/>
      <c r="AD95" s="84" t="inlineStr">
        <is>
          <t>截止日期</t>
        </is>
      </c>
      <c r="AE95" s="85" t="n"/>
    </row>
    <row customHeight="1" hidden="1" ht="14.25" outlineLevel="1" r="96" s="18">
      <c r="A96" s="101" t="n">
        <v>20190828</v>
      </c>
      <c r="B96" s="32" t="n"/>
      <c r="C96" s="33" t="n">
        <v>46</v>
      </c>
      <c r="D96" s="22" t="n"/>
      <c r="E96" s="34" t="n">
        <v>0.2069</v>
      </c>
      <c r="F96" s="35" t="n">
        <v>0.2015</v>
      </c>
      <c r="G96" s="102">
        <f>IF(E96="","",E96*X96)</f>
        <v/>
      </c>
      <c r="H96" s="37" t="n">
        <v>0.2805</v>
      </c>
      <c r="I96" s="22" t="n"/>
      <c r="J96" s="53" t="n">
        <v>0.2194</v>
      </c>
      <c r="K96" s="53" t="n">
        <v>0.2021</v>
      </c>
      <c r="L96" s="53" t="n"/>
      <c r="M96" s="53" t="n"/>
      <c r="N96" s="22" t="n"/>
      <c r="O96" s="57" t="n">
        <v>0.8309</v>
      </c>
      <c r="P96" s="57" t="n">
        <v>0.4511</v>
      </c>
      <c r="Q96" s="57" t="n">
        <v>0.4749</v>
      </c>
      <c r="R96" s="62">
        <f>IF(P96="","",P96-Q96)</f>
        <v/>
      </c>
      <c r="S96" s="57" t="n">
        <v>0.2015</v>
      </c>
      <c r="T96" s="22" t="n"/>
      <c r="U96" s="68" t="n">
        <v>0.3407</v>
      </c>
      <c r="V96" s="68" t="n">
        <v>0.9520999999999999</v>
      </c>
      <c r="W96" s="103" t="n">
        <v>470</v>
      </c>
      <c r="X96" s="103" t="n">
        <v>675</v>
      </c>
      <c r="Y96" s="22" t="n"/>
      <c r="Z96" s="104">
        <f>IF(U96="","",W96/U96-W96)</f>
        <v/>
      </c>
      <c r="AA96" s="104">
        <f>IF(U96="","",(W96/U96-W96)*Q96)</f>
        <v/>
      </c>
      <c r="AB96" s="104">
        <f>IF(W96="","",W96*P96)</f>
        <v/>
      </c>
      <c r="AC96" s="86" t="n"/>
      <c r="AD96" s="84" t="inlineStr">
        <is>
          <t>截止日期</t>
        </is>
      </c>
      <c r="AE96" s="85" t="n"/>
    </row>
    <row customHeight="1" hidden="1" ht="14.25" outlineLevel="1" r="97" s="18">
      <c r="A97" s="101" t="n">
        <v>20190829</v>
      </c>
      <c r="B97" s="32" t="n"/>
      <c r="C97" s="33" t="n">
        <v>48</v>
      </c>
      <c r="D97" s="22" t="n"/>
      <c r="E97" s="34" t="n">
        <v>0.2332</v>
      </c>
      <c r="F97" s="35" t="n">
        <v>0.1926</v>
      </c>
      <c r="G97" s="102">
        <f>IF(E97="","",E97*X97)</f>
        <v/>
      </c>
      <c r="H97" s="37" t="n">
        <v>0.2643</v>
      </c>
      <c r="I97" s="22" t="n"/>
      <c r="J97" s="53" t="n">
        <v>0.2138</v>
      </c>
      <c r="K97" s="53" t="n">
        <v>0.1826</v>
      </c>
      <c r="L97" s="53" t="n"/>
      <c r="M97" s="53" t="n"/>
      <c r="N97" s="22" t="n"/>
      <c r="O97" s="57" t="n">
        <v>0.8784999999999999</v>
      </c>
      <c r="P97" s="57" t="n">
        <v>0.4212</v>
      </c>
      <c r="Q97" s="57" t="n">
        <v>0.3952</v>
      </c>
      <c r="R97" s="62">
        <f>IF(P97="","",P97-Q97)</f>
        <v/>
      </c>
      <c r="S97" s="57" t="n">
        <v>0.4786</v>
      </c>
      <c r="T97" s="22" t="n"/>
      <c r="U97" s="68" t="n">
        <v>0.3818</v>
      </c>
      <c r="V97" s="68" t="n">
        <v>0.9248</v>
      </c>
      <c r="W97" s="103" t="n">
        <v>425</v>
      </c>
      <c r="X97" s="103" t="n">
        <v>605</v>
      </c>
      <c r="Y97" s="22" t="n"/>
      <c r="Z97" s="104">
        <f>IF(U97="","",W97/U97-W97)</f>
        <v/>
      </c>
      <c r="AA97" s="104">
        <f>IF(U97="","",(W97/U97-W97)*Q97)</f>
        <v/>
      </c>
      <c r="AB97" s="104">
        <f>IF(W97="","",W97*P97)</f>
        <v/>
      </c>
      <c r="AC97" s="86" t="n"/>
      <c r="AD97" s="84" t="inlineStr">
        <is>
          <t>截止日期</t>
        </is>
      </c>
      <c r="AE97" s="85" t="n"/>
    </row>
    <row customHeight="1" hidden="1" ht="14.25" outlineLevel="1" r="98" s="18">
      <c r="A98" s="101" t="n">
        <v>20190830</v>
      </c>
      <c r="B98" s="32" t="n"/>
      <c r="C98" s="33" t="n">
        <v>49</v>
      </c>
      <c r="D98" s="22" t="n"/>
      <c r="E98" s="34" t="n">
        <v>0.2275</v>
      </c>
      <c r="F98" s="35" t="n">
        <v>0.1964</v>
      </c>
      <c r="G98" s="102">
        <f>IF(E98="","",E98*X98)</f>
        <v/>
      </c>
      <c r="H98" s="37" t="n">
        <v>0.2742</v>
      </c>
      <c r="I98" s="22" t="n"/>
      <c r="J98" s="53" t="n">
        <v>0.1935</v>
      </c>
      <c r="K98" s="53" t="n">
        <v>0.188</v>
      </c>
      <c r="L98" s="53" t="n"/>
      <c r="M98" s="53" t="n"/>
      <c r="N98" s="22" t="n"/>
      <c r="O98" s="57" t="n">
        <v>0.8462</v>
      </c>
      <c r="P98" s="57" t="n">
        <v>0.4426</v>
      </c>
      <c r="Q98" s="57" t="n">
        <v>0.44</v>
      </c>
      <c r="R98" s="62">
        <f>IF(P98="","",P98-Q98)</f>
        <v/>
      </c>
      <c r="S98" s="57" t="n">
        <v>0.5076000000000001</v>
      </c>
      <c r="T98" s="22" t="n"/>
      <c r="U98" s="68" t="n">
        <v>0.2931</v>
      </c>
      <c r="V98" s="68" t="n">
        <v>0.9223</v>
      </c>
      <c r="W98" s="103" t="n">
        <v>296</v>
      </c>
      <c r="X98" s="103" t="n">
        <v>447</v>
      </c>
      <c r="Y98" s="22" t="n"/>
      <c r="Z98" s="104">
        <f>IF(U98="","",W98/U98-W98)</f>
        <v/>
      </c>
      <c r="AA98" s="104">
        <f>IF(U98="","",(W98/U98-W98)*Q98)</f>
        <v/>
      </c>
      <c r="AB98" s="104">
        <f>IF(W98="","",W98*P98)</f>
        <v/>
      </c>
      <c r="AC98" s="86" t="n"/>
      <c r="AD98" s="84" t="inlineStr">
        <is>
          <t>截止日期</t>
        </is>
      </c>
      <c r="AE98" s="85" t="n"/>
    </row>
    <row customHeight="1" hidden="1" ht="14.25" outlineLevel="1" r="99" s="18">
      <c r="A99" s="110" t="n">
        <v>20190831</v>
      </c>
      <c r="B99" s="38" t="n"/>
      <c r="C99" s="39" t="n">
        <v>83</v>
      </c>
      <c r="D99" s="22" t="n"/>
      <c r="E99" s="94" t="n">
        <v>0.2133</v>
      </c>
      <c r="F99" s="40" t="n">
        <v>0.1952</v>
      </c>
      <c r="G99" s="102">
        <f>IF(E99="","",E99*X99)</f>
        <v/>
      </c>
      <c r="H99" s="41" t="n">
        <v>0.2356</v>
      </c>
      <c r="I99" s="22" t="n"/>
      <c r="J99" s="58" t="n">
        <v>0.2659</v>
      </c>
      <c r="K99" s="58" t="n">
        <v>0.1835</v>
      </c>
      <c r="L99" s="58" t="n"/>
      <c r="M99" s="58" t="n"/>
      <c r="N99" s="22" t="n"/>
      <c r="O99" s="59" t="n">
        <v>0.9375</v>
      </c>
      <c r="P99" s="59" t="n">
        <v>0.4343</v>
      </c>
      <c r="Q99" s="59" t="n">
        <v>0.4188</v>
      </c>
      <c r="R99" s="62">
        <f>IF(P99="","",P99-Q99)</f>
        <v/>
      </c>
      <c r="S99" s="59" t="n">
        <v>0.429</v>
      </c>
      <c r="T99" s="22" t="n"/>
      <c r="U99" s="70" t="n">
        <v>0.2954</v>
      </c>
      <c r="V99" s="70" t="n">
        <v>0.9648</v>
      </c>
      <c r="W99" s="105" t="n">
        <v>251</v>
      </c>
      <c r="X99" s="105" t="n">
        <v>362</v>
      </c>
      <c r="Y99" s="22" t="n"/>
      <c r="Z99" s="104">
        <f>IF(U99="","",W99/U99-W99)</f>
        <v/>
      </c>
      <c r="AA99" s="104">
        <f>IF(U99="","",(W99/U99-W99)*Q99)</f>
        <v/>
      </c>
      <c r="AB99" s="104">
        <f>IF(W99="","",W99*P99)</f>
        <v/>
      </c>
      <c r="AC99" s="87" t="n"/>
      <c r="AD99" s="88" t="inlineStr">
        <is>
          <t>截止日期</t>
        </is>
      </c>
      <c r="AE99" s="89" t="n"/>
    </row>
    <row collapsed="1" customHeight="1" ht="14.25" r="100" s="18">
      <c r="A100" s="106">
        <f>ROUNDDOWN(MOD(A69,10000)/100,0)&amp;"月均值"</f>
        <v/>
      </c>
      <c r="B100" s="43" t="n"/>
      <c r="C100" s="43" t="n"/>
      <c r="D100" s="44" t="n"/>
      <c r="E100" s="45">
        <f>AVERAGE(E$69:E$99)</f>
        <v/>
      </c>
      <c r="F100" s="45">
        <f>AVERAGE(F$69:F$99)</f>
        <v/>
      </c>
      <c r="G100" s="45">
        <f>SUM(G69:G99)/SUM(X69:X99)</f>
        <v/>
      </c>
      <c r="H100" s="45">
        <f>AVERAGE(H$69:H$99)</f>
        <v/>
      </c>
      <c r="I100" s="45" t="n"/>
      <c r="J100" s="45">
        <f>AVERAGE(J$69:J$99)</f>
        <v/>
      </c>
      <c r="K100" s="45">
        <f>AVERAGE(K$69:K$99)</f>
        <v/>
      </c>
      <c r="L100" s="45">
        <f>AVERAGE(L$69:L$99)</f>
        <v/>
      </c>
      <c r="M100" s="45">
        <f>AVERAGE(M$69:M$99)</f>
        <v/>
      </c>
      <c r="N100" s="45" t="n"/>
      <c r="O100" s="45">
        <f>AVERAGE(O$69:O$99)</f>
        <v/>
      </c>
      <c r="P100" s="45">
        <f>AVERAGE(P$69:P$99)</f>
        <v/>
      </c>
      <c r="Q100" s="45">
        <f>AVERAGE(Q$69:Q$99)</f>
        <v/>
      </c>
      <c r="R100" s="45">
        <f>AVERAGE(R$69:R$99)</f>
        <v/>
      </c>
      <c r="S100" s="45">
        <f>AVERAGE(S$69:S$99)</f>
        <v/>
      </c>
      <c r="T100" s="45" t="n"/>
      <c r="U100" s="45">
        <f>AVERAGE(U$69:U$99)</f>
        <v/>
      </c>
      <c r="V100" s="45">
        <f>AVERAGE(V$69:V$99)</f>
        <v/>
      </c>
      <c r="W100" s="107">
        <f>AVERAGE(W69:W99)</f>
        <v/>
      </c>
      <c r="X100" s="107">
        <f>AVERAGE(X69:X99)</f>
        <v/>
      </c>
      <c r="Y100" s="44" t="n"/>
      <c r="Z100" s="45" t="inlineStr">
        <is>
          <t>人工</t>
        </is>
      </c>
      <c r="AA100" s="45">
        <f>SUM(AA69:AA99)/SUM(Z69:Z99)</f>
        <v/>
      </c>
      <c r="AB100" s="90" t="inlineStr">
        <is>
          <t>店小蜜</t>
        </is>
      </c>
      <c r="AC100" s="91">
        <f>SUM(AB69:AB99)/SUM(W69:W99)</f>
        <v/>
      </c>
      <c r="AD100" s="92" t="inlineStr">
        <is>
          <t>差值</t>
        </is>
      </c>
      <c r="AE100" s="90" t="n"/>
    </row>
    <row customHeight="1" hidden="1" ht="14.25" r="101" s="18">
      <c r="A101" s="108" t="inlineStr">
        <is>
          <t>本月方差</t>
        </is>
      </c>
      <c r="B101" s="47" t="n"/>
      <c r="C101" s="48" t="n"/>
      <c r="D101" s="49" t="n"/>
      <c r="E101" s="49">
        <f>VARP(E$69:E$99)</f>
        <v/>
      </c>
      <c r="F101" s="49">
        <f>VARP(F$69:F$99)</f>
        <v/>
      </c>
      <c r="G101" s="49" t="n"/>
      <c r="H101" s="49" t="n"/>
      <c r="I101" s="49" t="n"/>
      <c r="J101" s="49">
        <f>VARP(J$69:J$99)</f>
        <v/>
      </c>
      <c r="K101" s="49">
        <f>VARP(K$69:K$99)</f>
        <v/>
      </c>
      <c r="L101" s="49">
        <f>VARP(L$69:L$99)</f>
        <v/>
      </c>
      <c r="M101" s="49">
        <f>VARP(M$69:M$99)</f>
        <v/>
      </c>
      <c r="N101" s="49" t="n"/>
      <c r="O101" s="49">
        <f>VARP(O$69:O$99)</f>
        <v/>
      </c>
      <c r="P101" s="49">
        <f>VARP(P$69:P$99)</f>
        <v/>
      </c>
      <c r="Q101" s="49">
        <f>VARP(Q$69:Q$99)</f>
        <v/>
      </c>
      <c r="R101" s="49">
        <f>VARP(R$69:R$99)</f>
        <v/>
      </c>
      <c r="S101" s="49">
        <f>VARP(S$69:S$99)</f>
        <v/>
      </c>
      <c r="T101" s="49" t="n"/>
      <c r="U101" s="49">
        <f>VARP(U$69:U$99)</f>
        <v/>
      </c>
      <c r="V101" s="49">
        <f>VARP(V$69:V$99)</f>
        <v/>
      </c>
      <c r="W101" s="109" t="n"/>
      <c r="X101" s="109" t="n"/>
      <c r="Y101" s="49" t="n"/>
      <c r="Z101" s="109" t="n"/>
      <c r="AA101" s="109" t="n"/>
      <c r="AB101" s="109" t="n"/>
      <c r="AC101" s="109" t="n"/>
      <c r="AD101" s="109" t="n"/>
      <c r="AE101" s="109" t="n"/>
    </row>
    <row customHeight="1" hidden="1" ht="14.25" outlineLevel="1" r="102" s="18">
      <c r="A102" s="101" t="n">
        <v>20190901</v>
      </c>
      <c r="B102" s="32" t="n"/>
      <c r="C102" s="33" t="n">
        <v>38</v>
      </c>
      <c r="D102" s="22" t="n"/>
      <c r="E102" s="34" t="n">
        <v>0.1886</v>
      </c>
      <c r="F102" s="35" t="n">
        <v>0.205</v>
      </c>
      <c r="G102" s="102">
        <f>IF(E102="","",E102*X102)</f>
        <v/>
      </c>
      <c r="H102" s="37" t="n">
        <v>0.2766</v>
      </c>
      <c r="I102" s="22" t="n"/>
      <c r="J102" s="53" t="n">
        <v>0.2759</v>
      </c>
      <c r="K102" s="53" t="n">
        <v>0.1135</v>
      </c>
      <c r="L102" s="53" t="n"/>
      <c r="M102" s="53" t="n"/>
      <c r="N102" s="22" t="n"/>
      <c r="O102" s="57" t="n">
        <v>0.9221</v>
      </c>
      <c r="P102" s="57" t="n">
        <v>0.5537</v>
      </c>
      <c r="Q102" s="57" t="n">
        <v>0.4113</v>
      </c>
      <c r="R102" s="62">
        <f>IF(P102="","",P102-Q102)</f>
        <v/>
      </c>
      <c r="S102" s="57" t="n">
        <v>0.4265</v>
      </c>
      <c r="T102" s="22" t="n"/>
      <c r="U102" s="68" t="n">
        <v>0.2117</v>
      </c>
      <c r="V102" s="68" t="n">
        <v>0.9656</v>
      </c>
      <c r="W102" s="103" t="n">
        <v>540</v>
      </c>
      <c r="X102" s="103" t="n">
        <v>757</v>
      </c>
      <c r="Y102" s="22" t="n"/>
      <c r="Z102" s="104">
        <f>IF(U102="","",W102/U102-W102)</f>
        <v/>
      </c>
      <c r="AA102" s="104">
        <f>IF(U102="","",(W102/U102-W102)*Q102)</f>
        <v/>
      </c>
      <c r="AB102" s="104">
        <f>IF(W102="","",W102*P102)</f>
        <v/>
      </c>
      <c r="AC102" s="86" t="n"/>
      <c r="AD102" s="86" t="inlineStr">
        <is>
          <t>截止日期</t>
        </is>
      </c>
      <c r="AE102" s="85" t="n"/>
    </row>
    <row customHeight="1" hidden="1" ht="14.25" outlineLevel="1" r="103" s="18">
      <c r="A103" s="101" t="n">
        <v>20190902</v>
      </c>
      <c r="B103" s="32" t="n"/>
      <c r="C103" s="33" t="n">
        <v>45</v>
      </c>
      <c r="D103" s="22" t="n"/>
      <c r="E103" s="34" t="n">
        <v>0.2421</v>
      </c>
      <c r="F103" s="35" t="n">
        <v>0.2069</v>
      </c>
      <c r="G103" s="102">
        <f>IF(E103="","",E103*X103)</f>
        <v/>
      </c>
      <c r="H103" s="37" t="n">
        <v>0.2761</v>
      </c>
      <c r="I103" s="22" t="n"/>
      <c r="J103" s="53" t="n">
        <v>0.2179</v>
      </c>
      <c r="K103" s="53" t="n">
        <v>0.214</v>
      </c>
      <c r="L103" s="53" t="n"/>
      <c r="M103" s="53" t="n"/>
      <c r="N103" s="22" t="n"/>
      <c r="O103" s="57" t="n">
        <v>0.8739</v>
      </c>
      <c r="P103" s="57" t="n">
        <v>0.4528</v>
      </c>
      <c r="Q103" s="57" t="n">
        <v>0.3975</v>
      </c>
      <c r="R103" s="62">
        <f>IF(P103="","",P103-Q103)</f>
        <v/>
      </c>
      <c r="S103" s="57" t="n">
        <v>0.486</v>
      </c>
      <c r="T103" s="22" t="n"/>
      <c r="U103" s="68" t="n">
        <v>0.3153</v>
      </c>
      <c r="V103" s="68" t="n">
        <v>0.972</v>
      </c>
      <c r="W103" s="103" t="n">
        <v>371</v>
      </c>
      <c r="X103" s="103" t="n">
        <v>549</v>
      </c>
      <c r="Y103" s="22" t="n"/>
      <c r="Z103" s="104">
        <f>IF(U103="","",W103/U103-W103)</f>
        <v/>
      </c>
      <c r="AA103" s="104">
        <f>IF(U103="","",(W103/U103-W103)*Q103)</f>
        <v/>
      </c>
      <c r="AB103" s="104">
        <f>IF(W103="","",W103*P103)</f>
        <v/>
      </c>
      <c r="AC103" s="86" t="n"/>
      <c r="AD103" s="84" t="inlineStr">
        <is>
          <t>截止日期</t>
        </is>
      </c>
      <c r="AE103" s="85" t="n"/>
    </row>
    <row customHeight="1" hidden="1" ht="14.25" outlineLevel="1" r="104" s="18">
      <c r="A104" s="101" t="n">
        <v>20190903</v>
      </c>
      <c r="B104" s="32" t="n"/>
      <c r="C104" s="33" t="n">
        <v>59</v>
      </c>
      <c r="D104" s="22" t="n"/>
      <c r="E104" s="34" t="n">
        <v>0.2844</v>
      </c>
      <c r="F104" s="35" t="n">
        <v>0.2121</v>
      </c>
      <c r="G104" s="102">
        <f>IF(E104="","",E104*X104)</f>
        <v/>
      </c>
      <c r="H104" s="37" t="n">
        <v>0.2719</v>
      </c>
      <c r="I104" s="22" t="n"/>
      <c r="J104" s="53" t="n">
        <v>0.2573</v>
      </c>
      <c r="K104" s="53" t="n">
        <v>0.2031</v>
      </c>
      <c r="L104" s="53" t="n"/>
      <c r="M104" s="53" t="n"/>
      <c r="N104" s="22" t="n"/>
      <c r="O104" s="57" t="n">
        <v>0.8108</v>
      </c>
      <c r="P104" s="57" t="n">
        <v>0.4181</v>
      </c>
      <c r="Q104" s="57" t="n">
        <v>0.3533</v>
      </c>
      <c r="R104" s="62">
        <f>IF(P104="","",P104-Q104)</f>
        <v/>
      </c>
      <c r="S104" s="57" t="n">
        <v>0.4444</v>
      </c>
      <c r="T104" s="22" t="n"/>
      <c r="U104" s="68" t="n">
        <v>0.3128</v>
      </c>
      <c r="V104" s="68" t="n">
        <v>0.9594</v>
      </c>
      <c r="W104" s="103" t="n">
        <v>287</v>
      </c>
      <c r="X104" s="103" t="n">
        <v>450</v>
      </c>
      <c r="Y104" s="22" t="n"/>
      <c r="Z104" s="104">
        <f>IF(U104="","",W104/U104-W104)</f>
        <v/>
      </c>
      <c r="AA104" s="104">
        <f>IF(U104="","",(W104/U104-W104)*Q104)</f>
        <v/>
      </c>
      <c r="AB104" s="104">
        <f>IF(W104="","",W104*P104)</f>
        <v/>
      </c>
      <c r="AC104" s="86" t="n"/>
      <c r="AD104" s="84" t="inlineStr">
        <is>
          <t>截止日期</t>
        </is>
      </c>
      <c r="AE104" s="85" t="n"/>
    </row>
    <row customHeight="1" hidden="1" ht="14.25" outlineLevel="1" r="105" s="18">
      <c r="A105" s="101" t="n">
        <v>20190904</v>
      </c>
      <c r="B105" s="32" t="n"/>
      <c r="C105" s="33" t="n">
        <v>49</v>
      </c>
      <c r="D105" s="22" t="n"/>
      <c r="E105" s="34" t="n">
        <v>0.2682</v>
      </c>
      <c r="F105" s="35" t="n">
        <v>0.2012</v>
      </c>
      <c r="G105" s="102">
        <f>IF(E105="","",E105*X105)</f>
        <v/>
      </c>
      <c r="H105" s="37" t="n">
        <v>0.25</v>
      </c>
      <c r="I105" s="22" t="n"/>
      <c r="J105" s="53" t="n">
        <v>0.2174</v>
      </c>
      <c r="K105" s="53" t="n">
        <v>0.168</v>
      </c>
      <c r="L105" s="53" t="n"/>
      <c r="M105" s="53" t="n"/>
      <c r="N105" s="22" t="n"/>
      <c r="O105" s="57" t="n">
        <v>0.7736</v>
      </c>
      <c r="P105" s="57" t="n">
        <v>0.3333</v>
      </c>
      <c r="Q105" s="57" t="n">
        <v>0.3094</v>
      </c>
      <c r="R105" s="62">
        <f>IF(P105="","",P105-Q105)</f>
        <v/>
      </c>
      <c r="S105" s="57" t="n">
        <v>0.48</v>
      </c>
      <c r="T105" s="22" t="n"/>
      <c r="U105" s="68" t="n">
        <v>0.3553</v>
      </c>
      <c r="V105" s="68" t="n">
        <v>0.891</v>
      </c>
      <c r="W105" s="103" t="n">
        <v>324</v>
      </c>
      <c r="X105" s="103" t="n">
        <v>535</v>
      </c>
      <c r="Y105" s="22" t="n"/>
      <c r="Z105" s="104">
        <f>IF(U105="","",W105/U105-W105)</f>
        <v/>
      </c>
      <c r="AA105" s="104">
        <f>IF(U105="","",(W105/U105-W105)*Q105)</f>
        <v/>
      </c>
      <c r="AB105" s="104">
        <f>IF(W105="","",W105*P105)</f>
        <v/>
      </c>
      <c r="AC105" s="86" t="n"/>
      <c r="AD105" s="84" t="inlineStr">
        <is>
          <t>截止日期</t>
        </is>
      </c>
      <c r="AE105" s="85" t="n"/>
    </row>
    <row customHeight="1" hidden="1" ht="14.25" outlineLevel="1" r="106" s="18">
      <c r="A106" s="101" t="n">
        <v>20190905</v>
      </c>
      <c r="B106" s="32" t="n"/>
      <c r="C106" s="33" t="n">
        <v>61</v>
      </c>
      <c r="D106" s="22" t="n"/>
      <c r="E106" s="34" t="n">
        <v>0.2528</v>
      </c>
      <c r="F106" s="35" t="n">
        <v>0.22</v>
      </c>
      <c r="G106" s="102">
        <f>IF(E106="","",E106*X106)</f>
        <v/>
      </c>
      <c r="H106" s="37" t="n">
        <v>0.1167</v>
      </c>
      <c r="I106" s="22" t="n"/>
      <c r="J106" s="53" t="n">
        <v>0.2</v>
      </c>
      <c r="K106" s="53" t="n">
        <v>0.1336</v>
      </c>
      <c r="L106" s="53" t="n"/>
      <c r="M106" s="53" t="n"/>
      <c r="N106" s="22" t="n"/>
      <c r="O106" s="57" t="n">
        <v>0.8333</v>
      </c>
      <c r="P106" s="57" t="n">
        <v>0.2302</v>
      </c>
      <c r="Q106" s="57" t="n">
        <v>0.2033</v>
      </c>
      <c r="R106" s="62">
        <f>IF(P106="","",P106-Q106)</f>
        <v/>
      </c>
      <c r="S106" s="57" t="n">
        <v>0.3517</v>
      </c>
      <c r="T106" s="22" t="n"/>
      <c r="U106" s="68" t="n">
        <v>0.2669</v>
      </c>
      <c r="V106" s="68" t="n">
        <v>0.9258999999999999</v>
      </c>
      <c r="W106" s="103" t="n">
        <v>278</v>
      </c>
      <c r="X106" s="103" t="n">
        <v>446</v>
      </c>
      <c r="Y106" s="22" t="n"/>
      <c r="Z106" s="104">
        <f>IF(U106="","",W106/U106-W106)</f>
        <v/>
      </c>
      <c r="AA106" s="104">
        <f>IF(U106="","",(W106/U106-W106)*Q106)</f>
        <v/>
      </c>
      <c r="AB106" s="104">
        <f>IF(W106="","",W106*P106)</f>
        <v/>
      </c>
      <c r="AC106" s="86" t="n"/>
      <c r="AD106" s="84" t="inlineStr">
        <is>
          <t>截止日期</t>
        </is>
      </c>
      <c r="AE106" s="85" t="n"/>
    </row>
    <row customHeight="1" hidden="1" ht="14.25" outlineLevel="1" r="107" s="18">
      <c r="A107" s="101" t="n">
        <v>20190906</v>
      </c>
      <c r="B107" s="32" t="n"/>
      <c r="C107" s="33" t="n">
        <v>96</v>
      </c>
      <c r="D107" s="22" t="n"/>
      <c r="E107" s="34" t="n">
        <v>0.2684</v>
      </c>
      <c r="F107" s="35" t="n">
        <v>0.2399</v>
      </c>
      <c r="G107" s="102">
        <f>IF(E107="","",E107*X107)</f>
        <v/>
      </c>
      <c r="H107" s="37" t="n">
        <v>0.0936</v>
      </c>
      <c r="I107" s="22" t="n"/>
      <c r="J107" s="53" t="n">
        <v>0.1888</v>
      </c>
      <c r="K107" s="53" t="n">
        <v>0.09089999999999999</v>
      </c>
      <c r="L107" s="53" t="n"/>
      <c r="M107" s="53" t="n"/>
      <c r="N107" s="22" t="n"/>
      <c r="O107" s="57" t="n">
        <v>0.6897</v>
      </c>
      <c r="P107" s="57" t="n">
        <v>0.1747</v>
      </c>
      <c r="Q107" s="57" t="n">
        <v>0.1898</v>
      </c>
      <c r="R107" s="62">
        <f>IF(P107="","",P107-Q107)</f>
        <v/>
      </c>
      <c r="S107" s="57" t="n">
        <v>0.2625</v>
      </c>
      <c r="T107" s="22" t="n"/>
      <c r="U107" s="68" t="n">
        <v>0.3263</v>
      </c>
      <c r="V107" s="68" t="n">
        <v>0.9749</v>
      </c>
      <c r="W107" s="103" t="n">
        <v>229</v>
      </c>
      <c r="X107" s="103" t="n">
        <v>357</v>
      </c>
      <c r="Y107" s="22" t="n"/>
      <c r="Z107" s="104">
        <f>IF(U107="","",W107/U107-W107)</f>
        <v/>
      </c>
      <c r="AA107" s="104">
        <f>IF(U107="","",(W107/U107-W107)*Q107)</f>
        <v/>
      </c>
      <c r="AB107" s="104">
        <f>IF(W107="","",W107*P107)</f>
        <v/>
      </c>
      <c r="AC107" s="86" t="n"/>
      <c r="AD107" s="84" t="inlineStr">
        <is>
          <t>截止日期</t>
        </is>
      </c>
      <c r="AE107" s="85" t="n"/>
    </row>
    <row customHeight="1" hidden="1" ht="14.25" outlineLevel="1" r="108" s="18">
      <c r="A108" s="101" t="n">
        <v>20190907</v>
      </c>
      <c r="B108" s="32" t="n"/>
      <c r="C108" s="33" t="n">
        <v>99</v>
      </c>
      <c r="D108" s="22" t="n"/>
      <c r="E108" s="34" t="n">
        <v>0.2709</v>
      </c>
      <c r="F108" s="35" t="n">
        <v>0.2306</v>
      </c>
      <c r="G108" s="102">
        <f>IF(E108="","",E108*X108)</f>
        <v/>
      </c>
      <c r="H108" s="37" t="n">
        <v>0.08890000000000001</v>
      </c>
      <c r="I108" s="22" t="n"/>
      <c r="J108" s="53" t="n">
        <v>0.2219</v>
      </c>
      <c r="K108" s="53" t="n">
        <v>0.1542</v>
      </c>
      <c r="L108" s="53" t="n"/>
      <c r="M108" s="53" t="n"/>
      <c r="N108" s="22" t="n"/>
      <c r="O108" s="57" t="n">
        <v>0.5152</v>
      </c>
      <c r="P108" s="57" t="n">
        <v>0.1365</v>
      </c>
      <c r="Q108" s="57" t="n">
        <v>0.1446</v>
      </c>
      <c r="R108" s="62">
        <f>IF(P108="","",P108-Q108)</f>
        <v/>
      </c>
      <c r="S108" s="57" t="n">
        <v>0.3786</v>
      </c>
      <c r="T108" s="22" t="n"/>
      <c r="U108" s="68" t="n">
        <v>0.3358</v>
      </c>
      <c r="V108" s="68" t="n">
        <v>0.8493000000000001</v>
      </c>
      <c r="W108" s="103" t="n">
        <v>249</v>
      </c>
      <c r="X108" s="103" t="n">
        <v>368</v>
      </c>
      <c r="Y108" s="22" t="n"/>
      <c r="Z108" s="104">
        <f>IF(U108="","",W108/U108-W108)</f>
        <v/>
      </c>
      <c r="AA108" s="104">
        <f>IF(U108="","",(W108/U108-W108)*Q108)</f>
        <v/>
      </c>
      <c r="AB108" s="104">
        <f>IF(W108="","",W108*P108)</f>
        <v/>
      </c>
      <c r="AC108" s="86" t="n"/>
      <c r="AD108" s="84" t="inlineStr">
        <is>
          <t>截止日期</t>
        </is>
      </c>
      <c r="AE108" s="85" t="n"/>
    </row>
    <row customHeight="1" hidden="1" ht="14.25" outlineLevel="1" r="109" s="18">
      <c r="A109" s="101" t="n">
        <v>20190908</v>
      </c>
      <c r="B109" s="32" t="n"/>
      <c r="C109" s="33" t="n">
        <v>74</v>
      </c>
      <c r="D109" s="22" t="n"/>
      <c r="E109" s="34" t="n">
        <v>0.2155</v>
      </c>
      <c r="F109" s="35" t="n">
        <v>0.2076</v>
      </c>
      <c r="G109" s="102">
        <f>IF(E109="","",E109*X109)</f>
        <v/>
      </c>
      <c r="H109" s="37" t="n">
        <v>0.0334</v>
      </c>
      <c r="I109" s="22" t="n"/>
      <c r="J109" s="53" t="n">
        <v>0.2701</v>
      </c>
      <c r="K109" s="53" t="n">
        <v>0.1385</v>
      </c>
      <c r="L109" s="53" t="n"/>
      <c r="M109" s="53" t="n"/>
      <c r="N109" s="22" t="n"/>
      <c r="O109" s="57" t="n">
        <v>0.3023</v>
      </c>
      <c r="P109" s="57" t="n">
        <v>0.0516</v>
      </c>
      <c r="Q109" s="57" t="n">
        <v>0.0479</v>
      </c>
      <c r="R109" s="62">
        <f>IF(P109="","",P109-Q109)</f>
        <v/>
      </c>
      <c r="S109" s="57" t="n">
        <v>0.0503</v>
      </c>
      <c r="T109" s="22" t="n"/>
      <c r="U109" s="68" t="n">
        <v>0.2297</v>
      </c>
      <c r="V109" s="68" t="n">
        <v>0.9651</v>
      </c>
      <c r="W109" s="103" t="n">
        <v>368</v>
      </c>
      <c r="X109" s="103" t="n">
        <v>473</v>
      </c>
      <c r="Y109" s="22" t="n"/>
      <c r="Z109" s="104">
        <f>IF(U109="","",W109/U109-W109)</f>
        <v/>
      </c>
      <c r="AA109" s="104">
        <f>IF(U109="","",(W109/U109-W109)*Q109)</f>
        <v/>
      </c>
      <c r="AB109" s="104">
        <f>IF(W109="","",W109*P109)</f>
        <v/>
      </c>
      <c r="AC109" s="86" t="n"/>
      <c r="AD109" s="84" t="inlineStr">
        <is>
          <t>截止日期</t>
        </is>
      </c>
      <c r="AE109" s="85" t="n"/>
    </row>
    <row customHeight="1" hidden="1" ht="14.25" outlineLevel="1" r="110" s="18">
      <c r="A110" s="101" t="n">
        <v>20190909</v>
      </c>
      <c r="B110" s="32" t="n"/>
      <c r="C110" s="33" t="n">
        <v>68</v>
      </c>
      <c r="D110" s="22" t="n"/>
      <c r="E110" s="34" t="n">
        <v>0.2417</v>
      </c>
      <c r="F110" s="35" t="n">
        <v>0.1909</v>
      </c>
      <c r="G110" s="102">
        <f>IF(E110="","",E110*X110)</f>
        <v/>
      </c>
      <c r="H110" s="37" t="n">
        <v>0.4364</v>
      </c>
      <c r="I110" s="22" t="n"/>
      <c r="J110" s="53" t="n">
        <v>0.2789</v>
      </c>
      <c r="K110" s="53" t="n">
        <v>0.2035</v>
      </c>
      <c r="L110" s="53" t="n"/>
      <c r="M110" s="53" t="n"/>
      <c r="N110" s="22" t="n"/>
      <c r="O110" s="57" t="n">
        <v>0.9419999999999999</v>
      </c>
      <c r="P110" s="57" t="n">
        <v>0.6504</v>
      </c>
      <c r="Q110" s="57" t="n">
        <v>0.4285</v>
      </c>
      <c r="R110" s="62">
        <f>IF(P110="","",P110-Q110)</f>
        <v/>
      </c>
      <c r="S110" s="57" t="n">
        <v>0.5784</v>
      </c>
      <c r="T110" s="22" t="n"/>
      <c r="U110" s="68" t="n">
        <v>0.2909</v>
      </c>
      <c r="V110" s="68" t="n">
        <v>0.9401</v>
      </c>
      <c r="W110" s="103" t="n">
        <v>841</v>
      </c>
      <c r="X110" s="103" t="n">
        <v>1337</v>
      </c>
      <c r="Y110" s="22" t="n"/>
      <c r="Z110" s="104">
        <f>IF(U110="","",W110/U110-W110)</f>
        <v/>
      </c>
      <c r="AA110" s="104">
        <f>IF(U110="","",(W110/U110-W110)*Q110)</f>
        <v/>
      </c>
      <c r="AB110" s="104">
        <f>IF(W110="","",W110*P110)</f>
        <v/>
      </c>
      <c r="AC110" s="86" t="n"/>
      <c r="AD110" s="84" t="inlineStr">
        <is>
          <t>截止日期</t>
        </is>
      </c>
      <c r="AE110" s="85" t="n"/>
    </row>
    <row customHeight="1" hidden="1" ht="14.25" outlineLevel="1" r="111" s="18">
      <c r="A111" s="101" t="n">
        <v>20190910</v>
      </c>
      <c r="B111" s="32" t="n"/>
      <c r="C111" s="33" t="n">
        <v>38</v>
      </c>
      <c r="D111" s="22" t="n"/>
      <c r="E111" s="34" t="n">
        <v>0.1977</v>
      </c>
      <c r="F111" s="35" t="n">
        <v>0.1946</v>
      </c>
      <c r="G111" s="102">
        <f>IF(E111="","",E111*X111)</f>
        <v/>
      </c>
      <c r="H111" s="37" t="n">
        <v>0.3771</v>
      </c>
      <c r="I111" s="22" t="n"/>
      <c r="J111" s="53" t="n">
        <v>0.2677</v>
      </c>
      <c r="K111" s="53" t="n">
        <v>0.1871</v>
      </c>
      <c r="L111" s="53" t="n"/>
      <c r="M111" s="53" t="n"/>
      <c r="N111" s="22" t="n"/>
      <c r="O111" s="57" t="n">
        <v>0.8851</v>
      </c>
      <c r="P111" s="57" t="n">
        <v>0.544</v>
      </c>
      <c r="Q111" s="57" t="n">
        <v>0.4555</v>
      </c>
      <c r="R111" s="62">
        <f>IF(P111="","",P111-Q111)</f>
        <v/>
      </c>
      <c r="S111" s="57" t="n">
        <v>0.4962</v>
      </c>
      <c r="T111" s="22" t="n"/>
      <c r="U111" s="68" t="n">
        <v>0.3438</v>
      </c>
      <c r="V111" s="68" t="n">
        <v>0.9411</v>
      </c>
      <c r="W111" s="103" t="n">
        <v>693</v>
      </c>
      <c r="X111" s="103" t="n">
        <v>1062</v>
      </c>
      <c r="Y111" s="22" t="n"/>
      <c r="Z111" s="104">
        <f>IF(U111="","",W111/U111-W111)</f>
        <v/>
      </c>
      <c r="AA111" s="104">
        <f>IF(U111="","",(W111/U111-W111)*Q111)</f>
        <v/>
      </c>
      <c r="AB111" s="104">
        <f>IF(W111="","",W111*P111)</f>
        <v/>
      </c>
      <c r="AC111" s="86" t="n"/>
      <c r="AD111" s="84" t="inlineStr">
        <is>
          <t>截止日期</t>
        </is>
      </c>
      <c r="AE111" s="85" t="n"/>
    </row>
    <row customHeight="1" hidden="1" ht="14.25" outlineLevel="1" r="112" s="18">
      <c r="A112" s="101" t="n">
        <v>20190911</v>
      </c>
      <c r="B112" s="32" t="n"/>
      <c r="C112" s="33" t="n">
        <v>43</v>
      </c>
      <c r="D112" s="22" t="n"/>
      <c r="E112" s="34" t="n">
        <v>0.298</v>
      </c>
      <c r="F112" s="35" t="n">
        <v>0.1955</v>
      </c>
      <c r="G112" s="102">
        <f>IF(E112="","",E112*X112)</f>
        <v/>
      </c>
      <c r="H112" s="37" t="n">
        <v>0.1523</v>
      </c>
      <c r="I112" s="22" t="n"/>
      <c r="J112" s="53" t="n">
        <v>0.1724</v>
      </c>
      <c r="K112" s="53" t="n">
        <v>0.1618</v>
      </c>
      <c r="L112" s="53" t="n"/>
      <c r="M112" s="53" t="n"/>
      <c r="N112" s="22" t="n"/>
      <c r="O112" s="57" t="n">
        <v>0.8657</v>
      </c>
      <c r="P112" s="57" t="n">
        <v>0.3465</v>
      </c>
      <c r="Q112" s="57" t="n">
        <v>0.2616</v>
      </c>
      <c r="R112" s="62">
        <f>IF(P112="","",P112-Q112)</f>
        <v/>
      </c>
      <c r="S112" s="57" t="n">
        <v>0.5347</v>
      </c>
      <c r="T112" s="22" t="n"/>
      <c r="U112" s="68" t="n">
        <v>0.3918</v>
      </c>
      <c r="V112" s="68" t="n">
        <v>0.8151</v>
      </c>
      <c r="W112" s="103" t="n">
        <v>254</v>
      </c>
      <c r="X112" s="103" t="n">
        <v>787</v>
      </c>
      <c r="Y112" s="22" t="n"/>
      <c r="Z112" s="104">
        <f>IF(U112="","",W112/U112-W112)</f>
        <v/>
      </c>
      <c r="AA112" s="104">
        <f>IF(U112="","",(W112/U112-W112)*Q112)</f>
        <v/>
      </c>
      <c r="AB112" s="104">
        <f>IF(W112="","",W112*P112)</f>
        <v/>
      </c>
      <c r="AC112" s="86" t="n"/>
      <c r="AD112" s="84" t="inlineStr">
        <is>
          <t>截止日期</t>
        </is>
      </c>
      <c r="AE112" s="85" t="n"/>
    </row>
    <row customHeight="1" hidden="1" ht="14.25" outlineLevel="1" r="113" s="18">
      <c r="A113" s="101" t="n">
        <v>20190912</v>
      </c>
      <c r="B113" s="32" t="n"/>
      <c r="C113" s="33" t="n">
        <v>44</v>
      </c>
      <c r="D113" s="22" t="n"/>
      <c r="E113" s="34" t="n">
        <v>0.2872</v>
      </c>
      <c r="F113" s="35" t="n">
        <v>0.2242</v>
      </c>
      <c r="G113" s="102">
        <f>IF(E113="","",E113*X113)</f>
        <v/>
      </c>
      <c r="H113" s="37" t="n">
        <v>0.2011</v>
      </c>
      <c r="I113" s="22" t="n"/>
      <c r="J113" s="53" t="n">
        <v>0.1678</v>
      </c>
      <c r="K113" s="53" t="n">
        <v>0.1696</v>
      </c>
      <c r="L113" s="53" t="n"/>
      <c r="M113" s="53" t="n"/>
      <c r="N113" s="22" t="n"/>
      <c r="O113" s="57" t="n">
        <v>0.9123</v>
      </c>
      <c r="P113" s="57" t="n">
        <v>0.3782</v>
      </c>
      <c r="Q113" s="57" t="n">
        <v>0.3678</v>
      </c>
      <c r="R113" s="62">
        <f>IF(P113="","",P113-Q113)</f>
        <v/>
      </c>
      <c r="S113" s="57" t="n">
        <v>0.4352</v>
      </c>
      <c r="T113" s="22" t="n"/>
      <c r="U113" s="68" t="n">
        <v>0.4055</v>
      </c>
      <c r="V113" s="68" t="n">
        <v>0.9115</v>
      </c>
      <c r="W113" s="103" t="n">
        <v>238</v>
      </c>
      <c r="X113" s="103" t="n">
        <v>483</v>
      </c>
      <c r="Y113" s="22" t="n"/>
      <c r="Z113" s="104">
        <f>IF(U113="","",W113/U113-W113)</f>
        <v/>
      </c>
      <c r="AA113" s="104">
        <f>IF(U113="","",(W113/U113-W113)*Q113)</f>
        <v/>
      </c>
      <c r="AB113" s="104">
        <f>IF(W113="","",W113*P113)</f>
        <v/>
      </c>
      <c r="AC113" s="86" t="n"/>
      <c r="AD113" s="84" t="inlineStr">
        <is>
          <t>截止日期</t>
        </is>
      </c>
      <c r="AE113" s="85" t="n"/>
    </row>
    <row customHeight="1" hidden="1" ht="14.25" outlineLevel="1" r="114" s="18">
      <c r="A114" s="101" t="n">
        <v>20190913</v>
      </c>
      <c r="B114" s="32" t="n"/>
      <c r="C114" s="33" t="n">
        <v>55</v>
      </c>
      <c r="D114" s="22" t="n"/>
      <c r="E114" s="34" t="n">
        <v>0.2947</v>
      </c>
      <c r="F114" s="35" t="n">
        <v>0.1648</v>
      </c>
      <c r="G114" s="102">
        <f>IF(E114="","",E114*X114)</f>
        <v/>
      </c>
      <c r="H114" s="37" t="n">
        <v>0.2237</v>
      </c>
      <c r="I114" s="22" t="n"/>
      <c r="J114" s="53" t="inlineStr">
        <is>
          <t>15.77%</t>
        </is>
      </c>
      <c r="K114" s="53" t="n">
        <v>0.1656</v>
      </c>
      <c r="L114" s="53" t="n"/>
      <c r="M114" s="53" t="n"/>
      <c r="N114" s="22" t="n"/>
      <c r="O114" s="57" t="n">
        <v>0.7164</v>
      </c>
      <c r="P114" s="57" t="n">
        <v>0.4048</v>
      </c>
      <c r="Q114" s="57" t="n">
        <v>0.3804</v>
      </c>
      <c r="R114" s="62">
        <f>IF(P114="","",P114-Q114)</f>
        <v/>
      </c>
      <c r="S114" s="57" t="n">
        <v>0.4639</v>
      </c>
      <c r="T114" s="22" t="n"/>
      <c r="U114" s="68" t="n">
        <v>0.3525</v>
      </c>
      <c r="V114" s="68" t="n">
        <v>0.7923</v>
      </c>
      <c r="W114" s="103" t="n">
        <v>210</v>
      </c>
      <c r="X114" s="103" t="n">
        <v>384</v>
      </c>
      <c r="Y114" s="22" t="n"/>
      <c r="Z114" s="104">
        <f>IF(U114="","",W114/U114-W114)</f>
        <v/>
      </c>
      <c r="AA114" s="104">
        <f>IF(U114="","",(W114/U114-W114)*Q114)</f>
        <v/>
      </c>
      <c r="AB114" s="104">
        <f>IF(W114="","",W114*P114)</f>
        <v/>
      </c>
      <c r="AC114" s="86" t="n"/>
      <c r="AD114" s="84" t="inlineStr">
        <is>
          <t>截止日期</t>
        </is>
      </c>
      <c r="AE114" s="85" t="n"/>
    </row>
    <row customHeight="1" hidden="1" ht="14.25" outlineLevel="1" r="115" s="18">
      <c r="A115" s="101" t="n">
        <v>20190914</v>
      </c>
      <c r="B115" s="32" t="n"/>
      <c r="C115" s="33" t="n">
        <v>46</v>
      </c>
      <c r="D115" s="22" t="n"/>
      <c r="E115" s="34" t="n">
        <v>0.256</v>
      </c>
      <c r="F115" s="35" t="n">
        <v>0.2231</v>
      </c>
      <c r="G115" s="102">
        <f>IF(E115="","",E115*X115)</f>
        <v/>
      </c>
      <c r="H115" s="37" t="n">
        <v>0.2171</v>
      </c>
      <c r="I115" s="22" t="n"/>
      <c r="J115" s="53" t="n">
        <v>0.165</v>
      </c>
      <c r="K115" s="53" t="n">
        <v>0.1552</v>
      </c>
      <c r="L115" s="53" t="n"/>
      <c r="M115" s="53" t="n"/>
      <c r="N115" s="22" t="n"/>
      <c r="O115" s="57" t="n">
        <v>0.8837</v>
      </c>
      <c r="P115" s="57" t="n">
        <v>0.3679</v>
      </c>
      <c r="Q115" s="57" t="n">
        <v>0.3805</v>
      </c>
      <c r="R115" s="62">
        <f>IF(P115="","",P115-Q115)</f>
        <v/>
      </c>
      <c r="S115" s="57" t="n">
        <v>0.4442</v>
      </c>
      <c r="T115" s="22" t="n"/>
      <c r="U115" s="68" t="n">
        <v>0.3557</v>
      </c>
      <c r="V115" s="68" t="n">
        <v>0.9032</v>
      </c>
      <c r="W115" s="103" t="n">
        <v>193</v>
      </c>
      <c r="X115" s="103" t="n">
        <v>429</v>
      </c>
      <c r="Y115" s="22" t="n"/>
      <c r="Z115" s="104">
        <f>IF(U115="","",W115/U115-W115)</f>
        <v/>
      </c>
      <c r="AA115" s="104">
        <f>IF(U115="","",(W115/U115-W115)*Q115)</f>
        <v/>
      </c>
      <c r="AB115" s="104">
        <f>IF(W115="","",W115*P115)</f>
        <v/>
      </c>
      <c r="AC115" s="86" t="n"/>
      <c r="AD115" s="84" t="inlineStr">
        <is>
          <t>截止日期</t>
        </is>
      </c>
      <c r="AE115" s="85" t="n"/>
    </row>
    <row customHeight="1" hidden="1" ht="14.25" outlineLevel="1" r="116" s="18">
      <c r="A116" s="101" t="n">
        <v>20190915</v>
      </c>
      <c r="B116" s="32" t="n"/>
      <c r="C116" s="33" t="n">
        <v>35</v>
      </c>
      <c r="D116" s="22" t="n"/>
      <c r="E116" s="34" t="n">
        <v>0.2462</v>
      </c>
      <c r="F116" s="35" t="n">
        <v>0.2014</v>
      </c>
      <c r="G116" s="102">
        <f>IF(E116="","",E116*X116)</f>
        <v/>
      </c>
      <c r="H116" s="37" t="n">
        <v>0.2919</v>
      </c>
      <c r="I116" s="22" t="n"/>
      <c r="J116" s="53" t="n">
        <v>0.1644</v>
      </c>
      <c r="K116" s="53" t="n">
        <v>0.1695</v>
      </c>
      <c r="L116" s="53" t="n"/>
      <c r="M116" s="53" t="n"/>
      <c r="N116" s="22" t="n"/>
      <c r="O116" s="57" t="n">
        <v>0.9028</v>
      </c>
      <c r="P116" s="57" t="n">
        <v>0.4762</v>
      </c>
      <c r="Q116" s="57" t="n">
        <v>0.4444</v>
      </c>
      <c r="R116" s="62">
        <f>IF(P116="","",P116-Q116)</f>
        <v/>
      </c>
      <c r="S116" s="57" t="n">
        <v>0.4876</v>
      </c>
      <c r="T116" s="22" t="n"/>
      <c r="U116" s="68" t="n">
        <v>0.3687</v>
      </c>
      <c r="V116" s="68" t="n">
        <v>0.9119</v>
      </c>
      <c r="W116" s="103" t="n">
        <v>252</v>
      </c>
      <c r="X116" s="103" t="n">
        <v>468</v>
      </c>
      <c r="Y116" s="22" t="n"/>
      <c r="Z116" s="104">
        <f>IF(U116="","",W116/U116-W116)</f>
        <v/>
      </c>
      <c r="AA116" s="104">
        <f>IF(U116="","",(W116/U116-W116)*Q116)</f>
        <v/>
      </c>
      <c r="AB116" s="104">
        <f>IF(W116="","",W116*P116)</f>
        <v/>
      </c>
      <c r="AC116" s="86" t="n"/>
      <c r="AD116" s="84" t="inlineStr">
        <is>
          <t>截止日期</t>
        </is>
      </c>
      <c r="AE116" s="85" t="n"/>
    </row>
    <row customHeight="1" hidden="1" ht="14.25" outlineLevel="1" r="117" s="18">
      <c r="A117" s="101" t="n">
        <v>20190916</v>
      </c>
      <c r="B117" s="32" t="n"/>
      <c r="C117" s="33" t="n">
        <v>29</v>
      </c>
      <c r="D117" s="22" t="n"/>
      <c r="E117" s="34" t="n">
        <v>0.2484</v>
      </c>
      <c r="F117" s="35" t="n">
        <v>0.1936</v>
      </c>
      <c r="G117" s="102">
        <f>IF(E117="","",E117*X117)</f>
        <v/>
      </c>
      <c r="H117" s="37" t="n">
        <v>0.27</v>
      </c>
      <c r="I117" s="22" t="n"/>
      <c r="J117" s="53" t="n">
        <v>0.1957</v>
      </c>
      <c r="K117" s="53" t="n">
        <v>0.1555</v>
      </c>
      <c r="L117" s="53" t="n"/>
      <c r="M117" s="53" t="n"/>
      <c r="N117" s="22" t="n"/>
      <c r="O117" s="57" t="n">
        <v>0.8182</v>
      </c>
      <c r="P117" s="57" t="n">
        <v>0.4448</v>
      </c>
      <c r="Q117" s="57" t="n">
        <v>0.3765</v>
      </c>
      <c r="R117" s="62">
        <f>IF(P117="","",P117-Q117)</f>
        <v/>
      </c>
      <c r="S117" s="57" t="n">
        <v>0.4821</v>
      </c>
      <c r="T117" s="22" t="n"/>
      <c r="U117" s="68" t="n">
        <v>0.3809</v>
      </c>
      <c r="V117" s="68" t="n">
        <v>0.9123</v>
      </c>
      <c r="W117" s="103" t="n">
        <v>281</v>
      </c>
      <c r="X117" s="103" t="n">
        <v>487</v>
      </c>
      <c r="Y117" s="22" t="n"/>
      <c r="Z117" s="104">
        <f>IF(U117="","",W117/U117-W117)</f>
        <v/>
      </c>
      <c r="AA117" s="104">
        <f>IF(U117="","",(W117/U117-W117)*Q117)</f>
        <v/>
      </c>
      <c r="AB117" s="104">
        <f>IF(W117="","",W117*P117)</f>
        <v/>
      </c>
      <c r="AC117" s="86" t="n"/>
      <c r="AD117" s="84" t="inlineStr">
        <is>
          <t>截止日期</t>
        </is>
      </c>
      <c r="AE117" s="85" t="n"/>
    </row>
    <row customHeight="1" hidden="1" ht="14.25" outlineLevel="1" r="118" s="18">
      <c r="A118" s="101" t="n">
        <v>20190917</v>
      </c>
      <c r="B118" s="32" t="n"/>
      <c r="C118" s="33" t="n">
        <v>99</v>
      </c>
      <c r="D118" s="22" t="n"/>
      <c r="E118" s="34" t="n">
        <v>0.2787</v>
      </c>
      <c r="F118" s="35" t="n">
        <v>0.2001</v>
      </c>
      <c r="G118" s="102">
        <f>IF(E118="","",E118*X118)</f>
        <v/>
      </c>
      <c r="H118" s="37" t="n">
        <v>0.2155</v>
      </c>
      <c r="I118" s="22" t="n"/>
      <c r="J118" s="53" t="n">
        <v>0.2169</v>
      </c>
      <c r="K118" s="53" t="n">
        <v>0.1199</v>
      </c>
      <c r="L118" s="53" t="n"/>
      <c r="M118" s="53" t="n"/>
      <c r="N118" s="22" t="n"/>
      <c r="O118" s="57" t="n">
        <v>0.8302</v>
      </c>
      <c r="P118" s="57" t="n">
        <v>0.3612</v>
      </c>
      <c r="Q118" s="57" t="n">
        <v>0.3363</v>
      </c>
      <c r="R118" s="62">
        <f>IF(P118="","",P118-Q118)</f>
        <v/>
      </c>
      <c r="S118" s="57" t="n">
        <v>0.4432</v>
      </c>
      <c r="T118" s="22" t="n"/>
      <c r="U118" s="68" t="n">
        <v>0.3086</v>
      </c>
      <c r="V118" s="68" t="n">
        <v>0.9669</v>
      </c>
      <c r="W118" s="103" t="n">
        <v>227</v>
      </c>
      <c r="X118" s="103" t="n">
        <v>374</v>
      </c>
      <c r="Y118" s="22" t="n"/>
      <c r="Z118" s="104">
        <f>IF(U118="","",W118/U118-W118)</f>
        <v/>
      </c>
      <c r="AA118" s="104">
        <f>IF(U118="","",(W118/U118-W118)*Q118)</f>
        <v/>
      </c>
      <c r="AB118" s="104">
        <f>IF(W118="","",W118*P118)</f>
        <v/>
      </c>
      <c r="AC118" s="86" t="n"/>
      <c r="AD118" s="84" t="inlineStr">
        <is>
          <t>截止日期</t>
        </is>
      </c>
      <c r="AE118" s="85" t="n"/>
    </row>
    <row customHeight="1" hidden="1" ht="14.25" outlineLevel="1" r="119" s="18">
      <c r="A119" s="101" t="n">
        <v>20190918</v>
      </c>
      <c r="B119" s="32" t="n"/>
      <c r="C119" s="33" t="n">
        <v>26</v>
      </c>
      <c r="D119" s="22" t="n"/>
      <c r="E119" s="34" t="n">
        <v>0.2656</v>
      </c>
      <c r="F119" s="35" t="n">
        <v>0.213</v>
      </c>
      <c r="G119" s="102">
        <f>IF(E119="","",E119*X119)</f>
        <v/>
      </c>
      <c r="H119" s="37" t="n">
        <v>0.431</v>
      </c>
      <c r="I119" s="22" t="n"/>
      <c r="J119" s="53" t="n">
        <v>0.1886</v>
      </c>
      <c r="K119" s="53" t="n">
        <v>0.1462</v>
      </c>
      <c r="L119" s="53" t="n"/>
      <c r="M119" s="53" t="n"/>
      <c r="N119" s="22" t="n"/>
      <c r="O119" s="57" t="n">
        <v>0.9593</v>
      </c>
      <c r="P119" s="57" t="n">
        <v>0.5688</v>
      </c>
      <c r="Q119" s="57" t="n">
        <v>0.5705</v>
      </c>
      <c r="R119" s="62">
        <f>IF(P119="","",P119-Q119)</f>
        <v/>
      </c>
      <c r="S119" s="57" t="n">
        <v>0.4037</v>
      </c>
      <c r="T119" s="22" t="n"/>
      <c r="U119" s="68" t="n">
        <v>0.4073</v>
      </c>
      <c r="V119" s="68" t="n">
        <v>0.9518</v>
      </c>
      <c r="W119" s="103" t="n">
        <v>378</v>
      </c>
      <c r="X119" s="103" t="n">
        <v>521</v>
      </c>
      <c r="Y119" s="22" t="n"/>
      <c r="Z119" s="104">
        <f>IF(U119="","",W119/U119-W119)</f>
        <v/>
      </c>
      <c r="AA119" s="104">
        <f>IF(U119="","",(W119/U119-W119)*Q119)</f>
        <v/>
      </c>
      <c r="AB119" s="104">
        <f>IF(W119="","",W119*P119)</f>
        <v/>
      </c>
      <c r="AC119" s="86" t="n"/>
      <c r="AD119" s="84" t="inlineStr">
        <is>
          <t>截止日期</t>
        </is>
      </c>
      <c r="AE119" s="85" t="n"/>
    </row>
    <row customHeight="1" hidden="1" ht="14.25" outlineLevel="1" r="120" s="18">
      <c r="A120" s="101" t="n">
        <v>20190919</v>
      </c>
      <c r="B120" s="32" t="n"/>
      <c r="C120" s="33" t="n">
        <v>32</v>
      </c>
      <c r="D120" s="22" t="n"/>
      <c r="E120" s="34" t="n">
        <v>0.2179</v>
      </c>
      <c r="F120" s="35" t="n">
        <v>0.2071</v>
      </c>
      <c r="G120" s="102">
        <f>IF(E120="","",E120*X120)</f>
        <v/>
      </c>
      <c r="H120" s="37" t="n">
        <v>0.3822</v>
      </c>
      <c r="I120" s="22" t="n"/>
      <c r="J120" s="53" t="n">
        <v>0.2561</v>
      </c>
      <c r="K120" s="53" t="n">
        <v>0.2112</v>
      </c>
      <c r="L120" s="53" t="n"/>
      <c r="M120" s="53" t="n"/>
      <c r="N120" s="22" t="n"/>
      <c r="O120" s="57" t="n">
        <v>0.9278999999999999</v>
      </c>
      <c r="P120" s="57" t="n">
        <v>0.5403</v>
      </c>
      <c r="Q120" s="57" t="n">
        <v>0.4271</v>
      </c>
      <c r="R120" s="62">
        <f>IF(P120="","",P120-Q120)</f>
        <v/>
      </c>
      <c r="S120" s="57" t="n">
        <v>0.4744</v>
      </c>
      <c r="T120" s="22" t="n"/>
      <c r="U120" s="68" t="n">
        <v>0.2905</v>
      </c>
      <c r="V120" s="68" t="n">
        <v>0.9769</v>
      </c>
      <c r="W120" s="103" t="n">
        <v>298</v>
      </c>
      <c r="X120" s="103" t="n">
        <v>445</v>
      </c>
      <c r="Y120" s="22" t="n"/>
      <c r="Z120" s="104">
        <f>IF(U120="","",W120/U120-W120)</f>
        <v/>
      </c>
      <c r="AA120" s="104">
        <f>IF(U120="","",(W120/U120-W120)*Q120)</f>
        <v/>
      </c>
      <c r="AB120" s="104">
        <f>IF(W120="","",W120*P120)</f>
        <v/>
      </c>
      <c r="AC120" s="86" t="n"/>
      <c r="AD120" s="84" t="inlineStr">
        <is>
          <t>截止日期</t>
        </is>
      </c>
      <c r="AE120" s="85" t="n"/>
    </row>
    <row customHeight="1" hidden="1" ht="14.25" outlineLevel="1" r="121" s="18">
      <c r="A121" s="101" t="n">
        <v>20190920</v>
      </c>
      <c r="B121" s="32" t="n"/>
      <c r="C121" s="33" t="n">
        <v>45</v>
      </c>
      <c r="D121" s="22" t="n"/>
      <c r="E121" s="34" t="n">
        <v>0.2313</v>
      </c>
      <c r="F121" s="35" t="n">
        <v>0.1944</v>
      </c>
      <c r="G121" s="102">
        <f>IF(E121="","",E121*X121)</f>
        <v/>
      </c>
      <c r="H121" s="37" t="n">
        <v>0.237</v>
      </c>
      <c r="I121" s="22" t="n"/>
      <c r="J121" s="53" t="n">
        <v>0.2</v>
      </c>
      <c r="K121" s="53" t="n">
        <v>0.1674</v>
      </c>
      <c r="L121" s="53" t="n"/>
      <c r="M121" s="53" t="n"/>
      <c r="N121" s="22" t="n"/>
      <c r="O121" s="57" t="n">
        <v>0.8737</v>
      </c>
      <c r="P121" s="57" t="n">
        <v>0.3908</v>
      </c>
      <c r="Q121" s="57" t="n">
        <v>0.2681</v>
      </c>
      <c r="R121" s="62">
        <f>IF(P121="","",P121-Q121)</f>
        <v/>
      </c>
      <c r="S121" s="57" t="n">
        <v>0.4546</v>
      </c>
      <c r="T121" s="22" t="n"/>
      <c r="U121" s="68" t="n">
        <v>0.3209</v>
      </c>
      <c r="V121" s="68" t="n">
        <v>0.9145</v>
      </c>
      <c r="W121" s="103" t="n">
        <v>348</v>
      </c>
      <c r="X121" s="103" t="n">
        <v>566</v>
      </c>
      <c r="Y121" s="22" t="n"/>
      <c r="Z121" s="104">
        <f>IF(U121="","",W121/U121-W121)</f>
        <v/>
      </c>
      <c r="AA121" s="104">
        <f>IF(U121="","",(W121/U121-W121)*Q121)</f>
        <v/>
      </c>
      <c r="AB121" s="104">
        <f>IF(W121="","",W121*P121)</f>
        <v/>
      </c>
      <c r="AC121" s="86" t="n"/>
      <c r="AD121" s="84" t="inlineStr">
        <is>
          <t>截止日期</t>
        </is>
      </c>
      <c r="AE121" s="85" t="n"/>
    </row>
    <row customHeight="1" hidden="1" ht="14.25" outlineLevel="1" r="122" s="18">
      <c r="A122" s="101" t="n">
        <v>20190921</v>
      </c>
      <c r="B122" s="32" t="n"/>
      <c r="C122" s="33" t="n">
        <v>26</v>
      </c>
      <c r="D122" s="22" t="n"/>
      <c r="E122" s="34" t="n">
        <v>0.1946</v>
      </c>
      <c r="F122" s="35" t="n">
        <v>0.2028</v>
      </c>
      <c r="G122" s="102">
        <f>IF(E122="","",E122*X122)</f>
        <v/>
      </c>
      <c r="H122" s="37" t="n">
        <v>0.2852</v>
      </c>
      <c r="I122" s="22" t="n"/>
      <c r="J122" s="53" t="n">
        <v>0.2138</v>
      </c>
      <c r="K122" s="53" t="n">
        <v>0.1694</v>
      </c>
      <c r="L122" s="53" t="n"/>
      <c r="M122" s="53" t="n"/>
      <c r="N122" s="22" t="n"/>
      <c r="O122" s="57" t="n">
        <v>0.8182</v>
      </c>
      <c r="P122" s="57" t="n">
        <v>0.3988</v>
      </c>
      <c r="Q122" s="57" t="n">
        <v>0.3496</v>
      </c>
      <c r="R122" s="62">
        <f>IF(P122="","",P122-Q122)</f>
        <v/>
      </c>
      <c r="S122" s="57" t="n">
        <v>0.4741</v>
      </c>
      <c r="T122" s="22" t="n"/>
      <c r="U122" s="68" t="n">
        <v>0.4082</v>
      </c>
      <c r="V122" s="68" t="n">
        <v>0.9854000000000001</v>
      </c>
      <c r="W122" s="103" t="n">
        <v>321</v>
      </c>
      <c r="X122" s="103" t="n">
        <v>484</v>
      </c>
      <c r="Y122" s="22" t="n"/>
      <c r="Z122" s="104">
        <f>IF(U122="","",W122/U122-W122)</f>
        <v/>
      </c>
      <c r="AA122" s="104">
        <f>IF(U122="","",(W122/U122-W122)*Q122)</f>
        <v/>
      </c>
      <c r="AB122" s="104">
        <f>IF(W122="","",W122*P122)</f>
        <v/>
      </c>
      <c r="AC122" s="86" t="n"/>
      <c r="AD122" s="84" t="inlineStr">
        <is>
          <t>截止日期</t>
        </is>
      </c>
      <c r="AE122" s="85" t="n"/>
    </row>
    <row customHeight="1" hidden="1" ht="14.25" outlineLevel="1" r="123" s="18">
      <c r="A123" s="101" t="n">
        <v>20190922</v>
      </c>
      <c r="B123" s="32" t="n"/>
      <c r="C123" s="33" t="n">
        <v>45</v>
      </c>
      <c r="D123" s="22" t="n"/>
      <c r="E123" s="34" t="n">
        <v>0.2308</v>
      </c>
      <c r="F123" s="35" t="n">
        <v>0.1866</v>
      </c>
      <c r="G123" s="102">
        <f>IF(E123="","",E123*X123)</f>
        <v/>
      </c>
      <c r="H123" s="37" t="n">
        <v>0.2563</v>
      </c>
      <c r="I123" s="22" t="n"/>
      <c r="J123" s="53" t="n">
        <v>0.1814</v>
      </c>
      <c r="K123" s="53" t="n">
        <v>0.1818</v>
      </c>
      <c r="L123" s="53" t="n"/>
      <c r="M123" s="53" t="n"/>
      <c r="N123" s="22" t="n"/>
      <c r="O123" s="57" t="n">
        <v>0.907</v>
      </c>
      <c r="P123" s="57" t="n">
        <v>0.4327</v>
      </c>
      <c r="Q123" s="57" t="n">
        <v>0.2838</v>
      </c>
      <c r="R123" s="62">
        <f>IF(P123="","",P123-Q123)</f>
        <v/>
      </c>
      <c r="S123" s="57" t="n">
        <v>0.4842</v>
      </c>
      <c r="T123" s="22" t="n"/>
      <c r="U123" s="68" t="n">
        <v>0.293</v>
      </c>
      <c r="V123" s="68" t="n">
        <v>0.9734</v>
      </c>
      <c r="W123" s="103" t="n">
        <v>312</v>
      </c>
      <c r="X123" s="103" t="n">
        <v>455</v>
      </c>
      <c r="Y123" s="22" t="n"/>
      <c r="Z123" s="104">
        <f>IF(U123="","",W123/U123-W123)</f>
        <v/>
      </c>
      <c r="AA123" s="104">
        <f>IF(U123="","",(W123/U123-W123)*Q123)</f>
        <v/>
      </c>
      <c r="AB123" s="104">
        <f>IF(W123="","",W123*P123)</f>
        <v/>
      </c>
      <c r="AC123" s="86" t="n"/>
      <c r="AD123" s="84" t="inlineStr">
        <is>
          <t>截止日期</t>
        </is>
      </c>
      <c r="AE123" s="85" t="n"/>
    </row>
    <row customHeight="1" hidden="1" ht="14.25" outlineLevel="1" r="124" s="18">
      <c r="A124" s="101" t="n">
        <v>20190923</v>
      </c>
      <c r="B124" s="32" t="n"/>
      <c r="C124" s="33" t="n">
        <v>31</v>
      </c>
      <c r="D124" s="22" t="n"/>
      <c r="E124" s="34" t="n">
        <v>0.2166</v>
      </c>
      <c r="F124" s="35" t="n">
        <v>0.2202</v>
      </c>
      <c r="G124" s="102">
        <f>IF(E124="","",E124*X124)</f>
        <v/>
      </c>
      <c r="H124" s="37" t="n">
        <v>0.2447</v>
      </c>
      <c r="I124" s="22" t="n"/>
      <c r="J124" s="53" t="n">
        <v>0.1993</v>
      </c>
      <c r="K124" s="53" t="n">
        <v>0.1292</v>
      </c>
      <c r="L124" s="53" t="n"/>
      <c r="M124" s="53" t="n"/>
      <c r="N124" s="22" t="n"/>
      <c r="O124" s="57" t="n">
        <v>0.735</v>
      </c>
      <c r="P124" s="57" t="n">
        <v>0.4475</v>
      </c>
      <c r="Q124" s="57" t="n">
        <v>0.3807</v>
      </c>
      <c r="R124" s="62">
        <f>IF(P124="","",P124-Q124)</f>
        <v/>
      </c>
      <c r="S124" s="57" t="n">
        <v>0.4158</v>
      </c>
      <c r="T124" s="22" t="n"/>
      <c r="U124" s="68" t="n">
        <v>0.3456</v>
      </c>
      <c r="V124" s="68" t="n">
        <v>0.9802999999999999</v>
      </c>
      <c r="W124" s="103" t="n">
        <v>695</v>
      </c>
      <c r="X124" s="103" t="n">
        <v>937</v>
      </c>
      <c r="Y124" s="22" t="n"/>
      <c r="Z124" s="104">
        <f>IF(U124="","",W124/U124-W124)</f>
        <v/>
      </c>
      <c r="AA124" s="104">
        <f>IF(U124="","",(W124/U124-W124)*Q124)</f>
        <v/>
      </c>
      <c r="AB124" s="104">
        <f>IF(W124="","",W124*P124)</f>
        <v/>
      </c>
      <c r="AC124" s="86" t="n"/>
      <c r="AD124" s="84" t="inlineStr">
        <is>
          <t>截止日期</t>
        </is>
      </c>
      <c r="AE124" s="85" t="n"/>
    </row>
    <row customHeight="1" hidden="1" ht="14.25" outlineLevel="1" r="125" s="18">
      <c r="A125" s="101" t="n">
        <v>20190924</v>
      </c>
      <c r="B125" s="32" t="n"/>
      <c r="C125" s="33" t="n">
        <v>32</v>
      </c>
      <c r="D125" s="22" t="n"/>
      <c r="E125" s="34" t="n">
        <v>0.237</v>
      </c>
      <c r="F125" s="35" t="n">
        <v>0.2256</v>
      </c>
      <c r="G125" s="102">
        <f>IF(E125="","",E125*X125)</f>
        <v/>
      </c>
      <c r="H125" s="37" t="n">
        <v>0.3058</v>
      </c>
      <c r="I125" s="22" t="n"/>
      <c r="J125" s="53" t="n">
        <v>0.2373</v>
      </c>
      <c r="K125" s="53" t="n">
        <v>0.1821</v>
      </c>
      <c r="L125" s="53" t="n"/>
      <c r="M125" s="53" t="n"/>
      <c r="N125" s="22" t="n"/>
      <c r="O125" s="57" t="n">
        <v>0.9104</v>
      </c>
      <c r="P125" s="57" t="n">
        <v>0.4945</v>
      </c>
      <c r="Q125" s="57" t="n">
        <v>0.3931</v>
      </c>
      <c r="R125" s="62">
        <f>IF(P125="","",P125-Q125)</f>
        <v/>
      </c>
      <c r="S125" s="57" t="n">
        <v>0.4323</v>
      </c>
      <c r="T125" s="22" t="n"/>
      <c r="U125" s="68" t="n">
        <v>0.35</v>
      </c>
      <c r="V125" s="68" t="n">
        <v>0.9786</v>
      </c>
      <c r="W125" s="103" t="n">
        <v>451</v>
      </c>
      <c r="X125" s="103" t="n">
        <v>637</v>
      </c>
      <c r="Y125" s="22" t="n"/>
      <c r="Z125" s="104">
        <f>IF(U125="","",W125/U125-W125)</f>
        <v/>
      </c>
      <c r="AA125" s="104">
        <f>IF(U125="","",(W125/U125-W125)*Q125)</f>
        <v/>
      </c>
      <c r="AB125" s="104">
        <f>IF(W125="","",W125*P125)</f>
        <v/>
      </c>
      <c r="AC125" s="86" t="n"/>
      <c r="AD125" s="84" t="inlineStr">
        <is>
          <t>截止日期</t>
        </is>
      </c>
      <c r="AE125" s="85" t="n"/>
    </row>
    <row customHeight="1" hidden="1" ht="14.25" outlineLevel="1" r="126" s="18">
      <c r="A126" s="101" t="n">
        <v>20190925</v>
      </c>
      <c r="B126" s="32" t="n"/>
      <c r="C126" s="33" t="n">
        <v>25</v>
      </c>
      <c r="D126" s="22" t="n"/>
      <c r="E126" s="34" t="n">
        <v>0.269</v>
      </c>
      <c r="F126" s="35" t="n">
        <v>0.2168</v>
      </c>
      <c r="G126" s="102">
        <f>IF(E126="","",E126*X126)</f>
        <v/>
      </c>
      <c r="H126" s="37" t="n">
        <v>0.2598</v>
      </c>
      <c r="I126" s="22" t="n"/>
      <c r="J126" s="53" t="n">
        <v>0.1871</v>
      </c>
      <c r="K126" s="53" t="n">
        <v>0.1645</v>
      </c>
      <c r="L126" s="53" t="n"/>
      <c r="M126" s="53" t="n"/>
      <c r="N126" s="22" t="n"/>
      <c r="O126" s="57" t="n">
        <v>0.837</v>
      </c>
      <c r="P126" s="57" t="n">
        <v>0.4063</v>
      </c>
      <c r="Q126" s="57" t="n">
        <v>0.3226</v>
      </c>
      <c r="R126" s="62">
        <f>IF(P126="","",P126-Q126)</f>
        <v/>
      </c>
      <c r="S126" s="57" t="n">
        <v>0.4596</v>
      </c>
      <c r="T126" s="22" t="n"/>
      <c r="U126" s="68" t="n">
        <v>0.5265</v>
      </c>
      <c r="V126" s="68" t="n">
        <v>0.9724</v>
      </c>
      <c r="W126" s="103" t="n">
        <v>411</v>
      </c>
      <c r="X126" s="103" t="n">
        <v>606</v>
      </c>
      <c r="Y126" s="22" t="n"/>
      <c r="Z126" s="104">
        <f>IF(U126="","",W126/U126-W126)</f>
        <v/>
      </c>
      <c r="AA126" s="104">
        <f>IF(U126="","",(W126/U126-W126)*Q126)</f>
        <v/>
      </c>
      <c r="AB126" s="104">
        <f>IF(W126="","",W126*P126)</f>
        <v/>
      </c>
      <c r="AC126" s="86" t="n"/>
      <c r="AD126" s="84" t="inlineStr">
        <is>
          <t>截止日期</t>
        </is>
      </c>
      <c r="AE126" s="85" t="n"/>
    </row>
    <row customHeight="1" hidden="1" ht="14.25" outlineLevel="1" r="127" s="18">
      <c r="A127" s="101" t="n">
        <v>20190926</v>
      </c>
      <c r="B127" s="32" t="n"/>
      <c r="C127" s="33" t="n">
        <v>54</v>
      </c>
      <c r="D127" s="22" t="n"/>
      <c r="E127" s="34" t="n">
        <v>0.2825</v>
      </c>
      <c r="F127" s="35" t="n">
        <v>0.2335</v>
      </c>
      <c r="G127" s="102">
        <f>IF(E127="","",E127*X127)</f>
        <v/>
      </c>
      <c r="H127" s="37" t="n">
        <v>0.2085</v>
      </c>
      <c r="I127" s="22" t="n"/>
      <c r="J127" s="53" t="inlineStr">
        <is>
          <t>17.62%</t>
        </is>
      </c>
      <c r="K127" s="53" t="n">
        <v>0.1501</v>
      </c>
      <c r="L127" s="53" t="n"/>
      <c r="M127" s="53" t="n"/>
      <c r="N127" s="22" t="n"/>
      <c r="O127" s="57" t="n">
        <v>0.3716</v>
      </c>
      <c r="P127" s="57" t="n">
        <v>0.2934</v>
      </c>
      <c r="Q127" s="57" t="n">
        <v>0.2833</v>
      </c>
      <c r="R127" s="62">
        <f>IF(P127="","",P127-Q127)</f>
        <v/>
      </c>
      <c r="S127" s="57" t="n">
        <v>0.4314</v>
      </c>
      <c r="T127" s="22" t="n"/>
      <c r="U127" s="68" t="n">
        <v>0.4726</v>
      </c>
      <c r="V127" s="68" t="n">
        <v>0.9563</v>
      </c>
      <c r="W127" s="103" t="n">
        <v>409</v>
      </c>
      <c r="X127" s="103" t="n">
        <v>630</v>
      </c>
      <c r="Y127" s="22" t="n"/>
      <c r="Z127" s="104">
        <f>IF(U127="","",W127/U127-W127)</f>
        <v/>
      </c>
      <c r="AA127" s="104">
        <f>IF(U127="","",(W127/U127-W127)*Q127)</f>
        <v/>
      </c>
      <c r="AB127" s="104">
        <f>IF(W127="","",W127*P127)</f>
        <v/>
      </c>
      <c r="AC127" s="86" t="n"/>
      <c r="AD127" s="84" t="inlineStr">
        <is>
          <t>截止日期</t>
        </is>
      </c>
      <c r="AE127" s="85" t="n"/>
    </row>
    <row customHeight="1" hidden="1" ht="14.25" outlineLevel="1" r="128" s="18">
      <c r="A128" s="101" t="n">
        <v>20190927</v>
      </c>
      <c r="B128" s="32" t="n"/>
      <c r="C128" s="33" t="n">
        <v>40</v>
      </c>
      <c r="D128" s="22" t="n"/>
      <c r="E128" s="34" t="n">
        <v>0.2192</v>
      </c>
      <c r="F128" s="35" t="n">
        <v>0.1898</v>
      </c>
      <c r="G128" s="102">
        <f>IF(E128="","",E128*X128)</f>
        <v/>
      </c>
      <c r="H128" s="37" t="n">
        <v>0.1952</v>
      </c>
      <c r="I128" s="22" t="n"/>
      <c r="J128" s="53" t="n">
        <v>0.168</v>
      </c>
      <c r="K128" s="53" t="n">
        <v>0.1624</v>
      </c>
      <c r="L128" s="53" t="n"/>
      <c r="M128" s="53" t="n"/>
      <c r="N128" s="22" t="n"/>
      <c r="O128" s="57" t="n">
        <v>0.7662</v>
      </c>
      <c r="P128" s="57" t="n">
        <v>0.3153</v>
      </c>
      <c r="Q128" s="57" t="n">
        <v>0.3195</v>
      </c>
      <c r="R128" s="62">
        <f>IF(P128="","",P128-Q128)</f>
        <v/>
      </c>
      <c r="S128" s="57" t="n">
        <v>0.3494</v>
      </c>
      <c r="T128" s="22" t="n"/>
      <c r="U128" s="68" t="n">
        <v>0.3785</v>
      </c>
      <c r="V128" s="68" t="n">
        <v>0.9493</v>
      </c>
      <c r="W128" s="103" t="n">
        <v>352</v>
      </c>
      <c r="X128" s="103" t="n">
        <v>520</v>
      </c>
      <c r="Y128" s="22" t="n"/>
      <c r="Z128" s="104">
        <f>IF(U128="","",W128/U128-W128)</f>
        <v/>
      </c>
      <c r="AA128" s="104">
        <f>IF(U128="","",(W128/U128-W128)*Q128)</f>
        <v/>
      </c>
      <c r="AB128" s="104">
        <f>IF(W128="","",W128*P128)</f>
        <v/>
      </c>
      <c r="AC128" s="86" t="n"/>
      <c r="AD128" s="84" t="inlineStr">
        <is>
          <t>截止日期</t>
        </is>
      </c>
      <c r="AE128" s="85" t="n"/>
    </row>
    <row customHeight="1" hidden="1" ht="14.25" outlineLevel="1" r="129" s="18">
      <c r="A129" s="101" t="n">
        <v>20190928</v>
      </c>
      <c r="B129" s="32" t="n"/>
      <c r="C129" s="33" t="n">
        <v>39</v>
      </c>
      <c r="D129" s="22" t="n"/>
      <c r="E129" s="34" t="n">
        <v>0.267</v>
      </c>
      <c r="F129" s="35" t="n">
        <v>0.1929</v>
      </c>
      <c r="G129" s="102">
        <f>IF(E129="","",E129*X129)</f>
        <v/>
      </c>
      <c r="H129" s="37" t="n">
        <v>0.2321</v>
      </c>
      <c r="I129" s="22" t="n"/>
      <c r="J129" s="53" t="n">
        <v>0.1762</v>
      </c>
      <c r="K129" s="53" t="n">
        <v>0.1504</v>
      </c>
      <c r="L129" s="53" t="n"/>
      <c r="M129" s="53" t="n"/>
      <c r="N129" s="22" t="n"/>
      <c r="O129" s="57" t="n">
        <v>0.4899</v>
      </c>
      <c r="P129" s="57" t="n">
        <v>0.3333</v>
      </c>
      <c r="Q129" s="57" t="n">
        <v>0.3149</v>
      </c>
      <c r="R129" s="62">
        <f>IF(P129="","",P129-Q129)</f>
        <v/>
      </c>
      <c r="S129" s="57" t="n">
        <v>0.3957</v>
      </c>
      <c r="T129" s="22" t="n"/>
      <c r="U129" s="68" t="n">
        <v>0.4606</v>
      </c>
      <c r="V129" s="68" t="n">
        <v>0.9535</v>
      </c>
      <c r="W129" s="103" t="n">
        <v>477</v>
      </c>
      <c r="X129" s="103" t="n">
        <v>648</v>
      </c>
      <c r="Y129" s="22" t="n"/>
      <c r="Z129" s="104">
        <f>IF(U129="","",W129/U129-W129)</f>
        <v/>
      </c>
      <c r="AA129" s="104">
        <f>IF(U129="","",(W129/U129-W129)*Q129)</f>
        <v/>
      </c>
      <c r="AB129" s="104">
        <f>IF(W129="","",W129*P129)</f>
        <v/>
      </c>
      <c r="AC129" s="86" t="n"/>
      <c r="AD129" s="84" t="inlineStr">
        <is>
          <t>截止日期</t>
        </is>
      </c>
      <c r="AE129" s="85" t="n"/>
    </row>
    <row customHeight="1" hidden="1" ht="14.25" outlineLevel="1" r="130" s="18">
      <c r="A130" s="101" t="n">
        <v>20190929</v>
      </c>
      <c r="B130" s="32" t="n"/>
      <c r="C130" s="33" t="n">
        <v>62</v>
      </c>
      <c r="D130" s="22" t="n"/>
      <c r="E130" s="34" t="n">
        <v>0.2713</v>
      </c>
      <c r="F130" s="35" t="n">
        <v>0.2246</v>
      </c>
      <c r="G130" s="102">
        <f>IF(E130="","",E130*X130)</f>
        <v/>
      </c>
      <c r="H130" s="37" t="n">
        <v>0.1491</v>
      </c>
      <c r="I130" s="22" t="n"/>
      <c r="J130" s="53" t="n">
        <v>0.1573</v>
      </c>
      <c r="K130" s="53" t="n">
        <v>0.1321</v>
      </c>
      <c r="L130" s="53" t="n"/>
      <c r="M130" s="53" t="n"/>
      <c r="N130" s="22" t="n"/>
      <c r="O130" s="57" t="n">
        <v>0.7612</v>
      </c>
      <c r="P130" s="57" t="n">
        <v>0.2487</v>
      </c>
      <c r="Q130" s="57" t="n">
        <v>0.1979</v>
      </c>
      <c r="R130" s="62">
        <f>IF(P130="","",P130-Q130)</f>
        <v/>
      </c>
      <c r="S130" s="57" t="n">
        <v>0.4282</v>
      </c>
      <c r="T130" s="22" t="n"/>
      <c r="U130" s="68" t="n">
        <v>0.3168</v>
      </c>
      <c r="V130" s="68" t="n">
        <v>0.9752</v>
      </c>
      <c r="W130" s="103" t="n">
        <v>378</v>
      </c>
      <c r="X130" s="103" t="n">
        <v>505</v>
      </c>
      <c r="Y130" s="22" t="n"/>
      <c r="Z130" s="104">
        <f>IF(U130="","",W130/U130-W130)</f>
        <v/>
      </c>
      <c r="AA130" s="104">
        <f>IF(U130="","",(W130/U130-W130)*Q130)</f>
        <v/>
      </c>
      <c r="AB130" s="104">
        <f>IF(W130="","",W130*P130)</f>
        <v/>
      </c>
      <c r="AC130" s="86" t="n"/>
      <c r="AD130" s="84" t="inlineStr">
        <is>
          <t>截止日期</t>
        </is>
      </c>
      <c r="AE130" s="85" t="n"/>
    </row>
    <row customHeight="1" hidden="1" ht="14.25" outlineLevel="1" r="131" s="18">
      <c r="A131" s="101" t="n">
        <v>20190930</v>
      </c>
      <c r="B131" s="32" t="n"/>
      <c r="C131" s="33" t="n">
        <v>17</v>
      </c>
      <c r="D131" s="22" t="n"/>
      <c r="E131" s="34" t="n">
        <v>0.2317</v>
      </c>
      <c r="F131" s="35" t="n">
        <v>0.1774</v>
      </c>
      <c r="G131" s="102">
        <f>IF(E131="","",E131*X131)</f>
        <v/>
      </c>
      <c r="H131" s="37" t="n">
        <v>0.3906</v>
      </c>
      <c r="I131" s="22" t="n"/>
      <c r="J131" s="53" t="n">
        <v>0.2491</v>
      </c>
      <c r="K131" s="53" t="n">
        <v>0.1344</v>
      </c>
      <c r="L131" s="53" t="n"/>
      <c r="M131" s="53" t="n"/>
      <c r="N131" s="22" t="n"/>
      <c r="O131" s="57" t="n">
        <v>0.4305</v>
      </c>
      <c r="P131" s="57" t="n">
        <v>0.4268</v>
      </c>
      <c r="Q131" s="57" t="n">
        <v>0.3889</v>
      </c>
      <c r="R131" s="62">
        <f>IF(P131="","",P131-Q131)</f>
        <v/>
      </c>
      <c r="S131" s="57" t="n">
        <v>0.4068</v>
      </c>
      <c r="T131" s="22" t="n"/>
      <c r="U131" s="68" t="n">
        <v>0.5342</v>
      </c>
      <c r="V131" s="68" t="n">
        <v>0.9339</v>
      </c>
      <c r="W131" s="103" t="n">
        <v>1073</v>
      </c>
      <c r="X131" s="103" t="n">
        <v>1368</v>
      </c>
      <c r="Y131" s="22" t="n"/>
      <c r="Z131" s="104">
        <f>IF(U131="","",W131/U131-W131)</f>
        <v/>
      </c>
      <c r="AA131" s="104">
        <f>IF(U131="","",(W131/U131-W131)*Q131)</f>
        <v/>
      </c>
      <c r="AB131" s="104">
        <f>IF(W131="","",W131*P131)</f>
        <v/>
      </c>
      <c r="AC131" s="86" t="n"/>
      <c r="AD131" s="84" t="inlineStr">
        <is>
          <t>截止日期</t>
        </is>
      </c>
      <c r="AE131" s="85" t="n"/>
    </row>
    <row customHeight="1" hidden="1" ht="14.25" outlineLevel="1" r="132" s="18">
      <c r="A132" s="110" t="n"/>
      <c r="B132" s="38" t="n"/>
      <c r="C132" s="39" t="n"/>
      <c r="D132" s="22" t="n"/>
      <c r="E132" s="94" t="n"/>
      <c r="F132" s="40" t="n"/>
      <c r="G132" s="102">
        <f>IF(E132="","",E132*X132)</f>
        <v/>
      </c>
      <c r="H132" s="41" t="n"/>
      <c r="I132" s="22" t="n"/>
      <c r="J132" s="58" t="n"/>
      <c r="K132" s="58" t="n"/>
      <c r="L132" s="58" t="n"/>
      <c r="M132" s="58" t="n"/>
      <c r="N132" s="22" t="n"/>
      <c r="O132" s="59" t="n"/>
      <c r="P132" s="59" t="n"/>
      <c r="Q132" s="59" t="n"/>
      <c r="R132" s="62">
        <f>IF(P132="","",P132-Q132)</f>
        <v/>
      </c>
      <c r="S132" s="59" t="n"/>
      <c r="T132" s="22" t="n"/>
      <c r="U132" s="70" t="n"/>
      <c r="V132" s="70" t="n"/>
      <c r="W132" s="105" t="n"/>
      <c r="X132" s="105" t="n"/>
      <c r="Y132" s="22" t="n"/>
      <c r="Z132" s="104">
        <f>IF(U132="","",W132/U132-W132)</f>
        <v/>
      </c>
      <c r="AA132" s="104">
        <f>IF(U132="","",(W132/U132-W132)*Q132)</f>
        <v/>
      </c>
      <c r="AB132" s="104">
        <f>IF(W132="","",W132*P132)</f>
        <v/>
      </c>
      <c r="AC132" s="87" t="n"/>
      <c r="AD132" s="88" t="inlineStr">
        <is>
          <t>截止日期</t>
        </is>
      </c>
      <c r="AE132" s="89" t="n"/>
    </row>
    <row collapsed="1" customHeight="1" ht="14.25" r="133" s="18">
      <c r="A133" s="106">
        <f>ROUNDDOWN(MOD(A102,10000)/100,0)&amp;"月均值"</f>
        <v/>
      </c>
      <c r="B133" s="43" t="n"/>
      <c r="C133" s="43" t="n"/>
      <c r="D133" s="44" t="n"/>
      <c r="E133" s="45">
        <f>AVERAGE(E$102:E$132)</f>
        <v/>
      </c>
      <c r="F133" s="45">
        <f>AVERAGE(F$102:F$132)</f>
        <v/>
      </c>
      <c r="G133" s="45">
        <f>SUM(G102:G132)/SUM(X102:X132)</f>
        <v/>
      </c>
      <c r="H133" s="45">
        <f>AVERAGE(H$102:H$132)</f>
        <v/>
      </c>
      <c r="I133" s="45" t="n"/>
      <c r="J133" s="45">
        <f>AVERAGE(J$102:J$132)</f>
        <v/>
      </c>
      <c r="K133" s="45">
        <f>AVERAGE(K$102:K$132)</f>
        <v/>
      </c>
      <c r="L133" s="45">
        <f>AVERAGE(L$102:L$132)</f>
        <v/>
      </c>
      <c r="M133" s="45">
        <f>AVERAGE(M$102:M$132)</f>
        <v/>
      </c>
      <c r="N133" s="45" t="n"/>
      <c r="O133" s="45">
        <f>AVERAGE(O$102:O$132)</f>
        <v/>
      </c>
      <c r="P133" s="45">
        <f>AVERAGE(P$102:P$132)</f>
        <v/>
      </c>
      <c r="Q133" s="45">
        <f>AVERAGE(Q$102:Q$132)</f>
        <v/>
      </c>
      <c r="R133" s="45">
        <f>AVERAGE(R$102:R$132)</f>
        <v/>
      </c>
      <c r="S133" s="45">
        <f>AVERAGE(S$102:S$132)</f>
        <v/>
      </c>
      <c r="T133" s="45" t="n"/>
      <c r="U133" s="45">
        <f>AVERAGE(U$102:U$132)</f>
        <v/>
      </c>
      <c r="V133" s="45">
        <f>AVERAGE(V$102:V$132)</f>
        <v/>
      </c>
      <c r="W133" s="107">
        <f>AVERAGE(W102:W132)</f>
        <v/>
      </c>
      <c r="X133" s="107">
        <f>AVERAGE(X102:X132)</f>
        <v/>
      </c>
      <c r="Y133" s="44" t="n"/>
      <c r="Z133" s="45" t="inlineStr">
        <is>
          <t>人工</t>
        </is>
      </c>
      <c r="AA133" s="45">
        <f>SUM(AA102:AA132)/SUM(Z102:Z132)</f>
        <v/>
      </c>
      <c r="AB133" s="90" t="inlineStr">
        <is>
          <t>店小蜜</t>
        </is>
      </c>
      <c r="AC133" s="91">
        <f>SUM(AB102:AB132)/SUM(W102:W132)</f>
        <v/>
      </c>
      <c r="AD133" s="92" t="inlineStr">
        <is>
          <t>差值</t>
        </is>
      </c>
      <c r="AE133" s="90" t="n"/>
    </row>
    <row customHeight="1" hidden="1" ht="14.25" r="134" s="18">
      <c r="A134" s="108" t="inlineStr">
        <is>
          <t>本月方差</t>
        </is>
      </c>
      <c r="B134" s="47" t="n"/>
      <c r="C134" s="48" t="n"/>
      <c r="D134" s="49" t="n"/>
      <c r="E134" s="49">
        <f>VARP(E$102:E$132)</f>
        <v/>
      </c>
      <c r="F134" s="49">
        <f>VARP(F$102:F$132)</f>
        <v/>
      </c>
      <c r="G134" s="49" t="n"/>
      <c r="H134" s="49" t="n"/>
      <c r="I134" s="49" t="n"/>
      <c r="J134" s="49">
        <f>VARP(J$102:J$132)</f>
        <v/>
      </c>
      <c r="K134" s="49">
        <f>VARP(K$102:K$132)</f>
        <v/>
      </c>
      <c r="L134" s="49">
        <f>VARP(L$102:L$132)</f>
        <v/>
      </c>
      <c r="M134" s="49">
        <f>VARP(M$102:M$132)</f>
        <v/>
      </c>
      <c r="N134" s="49" t="n"/>
      <c r="O134" s="49">
        <f>VARP(O$102:O$132)</f>
        <v/>
      </c>
      <c r="P134" s="49">
        <f>VARP(P$102:P$132)</f>
        <v/>
      </c>
      <c r="Q134" s="49">
        <f>VARP(Q$102:Q$132)</f>
        <v/>
      </c>
      <c r="R134" s="49">
        <f>VARP(R$102:R$132)</f>
        <v/>
      </c>
      <c r="S134" s="49">
        <f>VARP(S$102:S$132)</f>
        <v/>
      </c>
      <c r="T134" s="49" t="n"/>
      <c r="U134" s="49">
        <f>VARP(U$102:U$132)</f>
        <v/>
      </c>
      <c r="V134" s="49">
        <f>VARP(V$102:V$132)</f>
        <v/>
      </c>
      <c r="W134" s="109" t="n"/>
      <c r="X134" s="109" t="n"/>
      <c r="Y134" s="49" t="n"/>
      <c r="Z134" s="109" t="n"/>
      <c r="AA134" s="109" t="n"/>
      <c r="AB134" s="109" t="n"/>
      <c r="AC134" s="109" t="n"/>
      <c r="AD134" s="109" t="n"/>
      <c r="AE134" s="109" t="n"/>
    </row>
    <row customHeight="1" hidden="1" ht="14.25" outlineLevel="1" r="135" s="18">
      <c r="A135" s="101" t="n">
        <v>20191001</v>
      </c>
      <c r="B135" s="32" t="n"/>
      <c r="C135" s="33" t="n">
        <v>29</v>
      </c>
      <c r="D135" s="22" t="n"/>
      <c r="E135" s="34" t="n">
        <v>0.1929</v>
      </c>
      <c r="F135" s="35" t="n">
        <v>0.1984</v>
      </c>
      <c r="G135" s="102">
        <f>IF(E135="","",E135*X135)</f>
        <v/>
      </c>
      <c r="H135" s="37" t="n">
        <v>0.2781</v>
      </c>
      <c r="I135" s="22" t="n"/>
      <c r="J135" s="53" t="n">
        <v>0.3169</v>
      </c>
      <c r="K135" s="53" t="n">
        <v>0.1875</v>
      </c>
      <c r="L135" s="53" t="n"/>
      <c r="M135" s="53" t="n"/>
      <c r="N135" s="22" t="n"/>
      <c r="O135" s="57" t="n">
        <v>0.9085</v>
      </c>
      <c r="P135" s="57" t="n">
        <v>0.4943</v>
      </c>
      <c r="Q135" s="57" t="n">
        <v>0.3592</v>
      </c>
      <c r="R135" s="62">
        <f>IF(P135="","",P135-Q135)</f>
        <v/>
      </c>
      <c r="S135" s="57" t="n">
        <v>0.44</v>
      </c>
      <c r="T135" s="22" t="n"/>
      <c r="U135" s="68" t="n">
        <v>0.2862</v>
      </c>
      <c r="V135" s="68" t="n">
        <v>0.9691</v>
      </c>
      <c r="W135" s="103" t="n">
        <v>435</v>
      </c>
      <c r="X135" s="103" t="n">
        <v>560</v>
      </c>
      <c r="Y135" s="22" t="n"/>
      <c r="Z135" s="104">
        <f>IF(U135="","",W135/U135-W135)</f>
        <v/>
      </c>
      <c r="AA135" s="104">
        <f>IF(U135="","",(W135/U135-W135)*Q135)</f>
        <v/>
      </c>
      <c r="AB135" s="104">
        <f>IF(W135="","",W135*P135)</f>
        <v/>
      </c>
      <c r="AC135" s="86" t="n"/>
      <c r="AD135" s="86" t="inlineStr">
        <is>
          <t>截止日期</t>
        </is>
      </c>
      <c r="AE135" s="85" t="n"/>
    </row>
    <row customHeight="1" hidden="1" ht="14.25" outlineLevel="1" r="136" s="18">
      <c r="A136" s="101" t="n">
        <v>20191002</v>
      </c>
      <c r="B136" s="32" t="n"/>
      <c r="C136" s="33" t="n">
        <v>43</v>
      </c>
      <c r="D136" s="22" t="n"/>
      <c r="E136" s="34" t="n">
        <v>0.2486</v>
      </c>
      <c r="F136" s="35" t="n">
        <v>0.1896</v>
      </c>
      <c r="G136" s="102">
        <f>IF(E136="","",E136*X136)</f>
        <v/>
      </c>
      <c r="H136" s="37" t="n">
        <v>0.1779</v>
      </c>
      <c r="I136" s="22" t="n"/>
      <c r="J136" s="53" t="n">
        <v>0.232</v>
      </c>
      <c r="K136" s="53" t="n">
        <v>0.1908</v>
      </c>
      <c r="L136" s="53" t="n"/>
      <c r="M136" s="53" t="n"/>
      <c r="N136" s="22" t="n"/>
      <c r="O136" s="57" t="n">
        <v>0.9146</v>
      </c>
      <c r="P136" s="57" t="n">
        <v>0.3405</v>
      </c>
      <c r="Q136" s="57" t="n">
        <v>0.3109</v>
      </c>
      <c r="R136" s="62">
        <f>IF(P136="","",P136-Q136)</f>
        <v/>
      </c>
      <c r="S136" s="57" t="n">
        <v>0.4387</v>
      </c>
      <c r="T136" s="22" t="n"/>
      <c r="U136" s="68" t="n">
        <v>0.4469</v>
      </c>
      <c r="V136" s="68" t="n">
        <v>0.9715</v>
      </c>
      <c r="W136" s="103" t="n">
        <v>373</v>
      </c>
      <c r="X136" s="103" t="n">
        <v>543</v>
      </c>
      <c r="Y136" s="22" t="n"/>
      <c r="Z136" s="104">
        <f>IF(U136="","",W136/U136-W136)</f>
        <v/>
      </c>
      <c r="AA136" s="104">
        <f>IF(U136="","",(W136/U136-W136)*Q136)</f>
        <v/>
      </c>
      <c r="AB136" s="104">
        <f>IF(W136="","",W136*P136)</f>
        <v/>
      </c>
      <c r="AC136" s="86" t="n"/>
      <c r="AD136" s="84" t="inlineStr">
        <is>
          <t>截止日期</t>
        </is>
      </c>
      <c r="AE136" s="85" t="n"/>
    </row>
    <row customHeight="1" hidden="1" ht="14.25" outlineLevel="1" r="137" s="18">
      <c r="A137" s="101" t="n">
        <v>20191003</v>
      </c>
      <c r="B137" s="32" t="n"/>
      <c r="C137" s="33" t="n">
        <v>39</v>
      </c>
      <c r="D137" s="22" t="n"/>
      <c r="E137" s="34" t="n">
        <v>0.2206</v>
      </c>
      <c r="F137" s="35" t="n">
        <v>0.2143</v>
      </c>
      <c r="G137" s="102">
        <f>IF(E137="","",E137*X137)</f>
        <v/>
      </c>
      <c r="H137" s="37" t="n">
        <v>0.2328</v>
      </c>
      <c r="I137" s="22" t="n"/>
      <c r="J137" s="53" t="n">
        <v>0.1772</v>
      </c>
      <c r="K137" s="53" t="n">
        <v>0.1703</v>
      </c>
      <c r="L137" s="53" t="n"/>
      <c r="M137" s="53" t="n"/>
      <c r="N137" s="22" t="n"/>
      <c r="O137" s="57" t="n">
        <v>0.8929</v>
      </c>
      <c r="P137" s="57" t="n">
        <v>0.346</v>
      </c>
      <c r="Q137" s="57" t="n">
        <v>0.328</v>
      </c>
      <c r="R137" s="62">
        <f>IF(P137="","",P137-Q137)</f>
        <v/>
      </c>
      <c r="S137" s="57" t="n">
        <v>0.4369</v>
      </c>
      <c r="T137" s="22" t="n"/>
      <c r="U137" s="68" t="n">
        <v>0.4163</v>
      </c>
      <c r="V137" s="68" t="n">
        <v>0.9674</v>
      </c>
      <c r="W137" s="103" t="n">
        <v>315</v>
      </c>
      <c r="X137" s="103" t="n">
        <v>485</v>
      </c>
      <c r="Y137" s="22" t="n"/>
      <c r="Z137" s="104">
        <f>IF(U137="","",W137/U137-W137)</f>
        <v/>
      </c>
      <c r="AA137" s="104">
        <f>IF(U137="","",(W137/U137-W137)*Q137)</f>
        <v/>
      </c>
      <c r="AB137" s="104">
        <f>IF(W137="","",W137*P137)</f>
        <v/>
      </c>
      <c r="AC137" s="86" t="n"/>
      <c r="AD137" s="84" t="inlineStr">
        <is>
          <t>截止日期</t>
        </is>
      </c>
      <c r="AE137" s="85" t="n"/>
    </row>
    <row customHeight="1" hidden="1" ht="14.25" outlineLevel="1" r="138" s="18">
      <c r="A138" s="101" t="n">
        <v>20191004</v>
      </c>
      <c r="B138" s="32" t="n"/>
      <c r="C138" s="33" t="n">
        <v>35</v>
      </c>
      <c r="D138" s="22" t="n"/>
      <c r="E138" s="34" t="n">
        <v>0.2151</v>
      </c>
      <c r="F138" s="35" t="n">
        <v>0.2079</v>
      </c>
      <c r="G138" s="102">
        <f>IF(E138="","",E138*X138)</f>
        <v/>
      </c>
      <c r="H138" s="37" t="n">
        <v>0.2381</v>
      </c>
      <c r="I138" s="22" t="n"/>
      <c r="J138" s="53" t="n">
        <v>0.1726</v>
      </c>
      <c r="K138" s="53" t="n">
        <v>0.1695</v>
      </c>
      <c r="L138" s="53" t="n"/>
      <c r="M138" s="53" t="n"/>
      <c r="N138" s="22" t="n"/>
      <c r="O138" s="57" t="n">
        <v>0.8125</v>
      </c>
      <c r="P138" s="57" t="n">
        <v>0.3819</v>
      </c>
      <c r="Q138" s="57" t="n">
        <v>0.3584</v>
      </c>
      <c r="R138" s="62">
        <f>IF(P138="","",P138-Q138)</f>
        <v/>
      </c>
      <c r="S138" s="57" t="n">
        <v>0.5112</v>
      </c>
      <c r="T138" s="22" t="n"/>
      <c r="U138" s="68" t="n">
        <v>0.4166</v>
      </c>
      <c r="V138" s="68" t="n">
        <v>0.9530999999999999</v>
      </c>
      <c r="W138" s="103" t="n">
        <v>343</v>
      </c>
      <c r="X138" s="103" t="n">
        <v>502</v>
      </c>
      <c r="Y138" s="22" t="n"/>
      <c r="Z138" s="104">
        <f>IF(U138="","",W138/U138-W138)</f>
        <v/>
      </c>
      <c r="AA138" s="104">
        <f>IF(U138="","",(W138/U138-W138)*Q138)</f>
        <v/>
      </c>
      <c r="AB138" s="104">
        <f>IF(W138="","",W138*P138)</f>
        <v/>
      </c>
      <c r="AC138" s="86" t="n"/>
      <c r="AD138" s="84" t="inlineStr">
        <is>
          <t>截止日期</t>
        </is>
      </c>
      <c r="AE138" s="85" t="n"/>
    </row>
    <row customHeight="1" hidden="1" ht="14.25" outlineLevel="1" r="139" s="18">
      <c r="A139" s="101" t="n">
        <v>20191005</v>
      </c>
      <c r="B139" s="32" t="n"/>
      <c r="C139" s="33" t="n">
        <v>44</v>
      </c>
      <c r="D139" s="22" t="n"/>
      <c r="E139" s="34" t="n">
        <v>0.2556</v>
      </c>
      <c r="F139" s="35" t="n">
        <v>0.2064</v>
      </c>
      <c r="G139" s="102">
        <f>IF(E139="","",E139*X139)</f>
        <v/>
      </c>
      <c r="H139" s="37" t="n">
        <v>0.2227</v>
      </c>
      <c r="I139" s="22" t="n"/>
      <c r="J139" s="53" t="n">
        <v>0.1976</v>
      </c>
      <c r="K139" s="53" t="n">
        <v>0.1944</v>
      </c>
      <c r="L139" s="53" t="n"/>
      <c r="M139" s="53" t="n"/>
      <c r="N139" s="22" t="n"/>
      <c r="O139" s="57" t="n">
        <v>0.7143</v>
      </c>
      <c r="P139" s="57" t="n">
        <v>0.3531</v>
      </c>
      <c r="Q139" s="57" t="n">
        <v>0.3363</v>
      </c>
      <c r="R139" s="62">
        <f>IF(P139="","",P139-Q139)</f>
        <v/>
      </c>
      <c r="S139" s="57" t="n">
        <v>0.4479</v>
      </c>
      <c r="T139" s="22" t="n"/>
      <c r="U139" s="68" t="n">
        <v>0.3933</v>
      </c>
      <c r="V139" s="68" t="n">
        <v>0.9797</v>
      </c>
      <c r="W139" s="103" t="n">
        <v>303</v>
      </c>
      <c r="X139" s="103" t="n">
        <v>446</v>
      </c>
      <c r="Y139" s="22" t="n"/>
      <c r="Z139" s="104">
        <f>IF(U139="","",W139/U139-W139)</f>
        <v/>
      </c>
      <c r="AA139" s="104">
        <f>IF(U139="","",(W139/U139-W139)*Q139)</f>
        <v/>
      </c>
      <c r="AB139" s="104">
        <f>IF(W139="","",W139*P139)</f>
        <v/>
      </c>
      <c r="AC139" s="86" t="n"/>
      <c r="AD139" s="84" t="inlineStr">
        <is>
          <t>截止日期</t>
        </is>
      </c>
      <c r="AE139" s="85" t="n"/>
    </row>
    <row customHeight="1" hidden="1" ht="14.25" outlineLevel="1" r="140" s="18">
      <c r="A140" s="101" t="n">
        <v>20191006</v>
      </c>
      <c r="B140" s="32" t="n"/>
      <c r="C140" s="33" t="n">
        <v>31</v>
      </c>
      <c r="D140" s="22" t="n"/>
      <c r="E140" s="34" t="n">
        <v>0.2111</v>
      </c>
      <c r="F140" s="35" t="n">
        <v>0.199</v>
      </c>
      <c r="G140" s="102">
        <f>IF(E140="","",E140*X140)</f>
        <v/>
      </c>
      <c r="H140" s="37" t="n">
        <v>0.2375</v>
      </c>
      <c r="I140" s="22" t="n"/>
      <c r="J140" s="53" t="n">
        <v>0.1876</v>
      </c>
      <c r="K140" s="53" t="n">
        <v>0.1497</v>
      </c>
      <c r="L140" s="53" t="n"/>
      <c r="M140" s="53" t="n"/>
      <c r="N140" s="22" t="n"/>
      <c r="O140" s="57" t="n">
        <v>0.8683999999999999</v>
      </c>
      <c r="P140" s="57" t="n">
        <v>0.3848</v>
      </c>
      <c r="Q140" s="57" t="n">
        <v>0.3466</v>
      </c>
      <c r="R140" s="62">
        <f>IF(P140="","",P140-Q140)</f>
        <v/>
      </c>
      <c r="S140" s="57" t="n">
        <v>0.4246</v>
      </c>
      <c r="T140" s="22" t="n"/>
      <c r="U140" s="68" t="n">
        <v>0.4147</v>
      </c>
      <c r="V140" s="68" t="n">
        <v>0.9766</v>
      </c>
      <c r="W140" s="103" t="n">
        <v>330</v>
      </c>
      <c r="X140" s="103" t="n">
        <v>469</v>
      </c>
      <c r="Y140" s="22" t="n"/>
      <c r="Z140" s="104">
        <f>IF(U140="","",W140/U140-W140)</f>
        <v/>
      </c>
      <c r="AA140" s="104">
        <f>IF(U140="","",(W140/U140-W140)*Q140)</f>
        <v/>
      </c>
      <c r="AB140" s="104">
        <f>IF(W140="","",W140*P140)</f>
        <v/>
      </c>
      <c r="AC140" s="86" t="n"/>
      <c r="AD140" s="84" t="inlineStr">
        <is>
          <t>截止日期</t>
        </is>
      </c>
      <c r="AE140" s="85" t="n"/>
    </row>
    <row customHeight="1" hidden="1" ht="14.25" outlineLevel="1" r="141" s="18">
      <c r="A141" s="101" t="n">
        <v>20191007</v>
      </c>
      <c r="B141" s="32" t="n"/>
      <c r="C141" s="33" t="n">
        <v>41</v>
      </c>
      <c r="D141" s="22" t="n"/>
      <c r="E141" s="34" t="n">
        <v>0.244</v>
      </c>
      <c r="F141" s="35" t="n">
        <v>0.198</v>
      </c>
      <c r="G141" s="102">
        <f>IF(E141="","",E141*X141)</f>
        <v/>
      </c>
      <c r="H141" s="37" t="n">
        <v>0.1769</v>
      </c>
      <c r="I141" s="22" t="n"/>
      <c r="J141" s="53" t="n">
        <v>0.1699</v>
      </c>
      <c r="K141" s="53" t="n">
        <v>0.1241</v>
      </c>
      <c r="L141" s="53" t="n"/>
      <c r="M141" s="53" t="n"/>
      <c r="N141" s="22" t="n"/>
      <c r="O141" s="57" t="n">
        <v>0.8617</v>
      </c>
      <c r="P141" s="57" t="n">
        <v>0.3673</v>
      </c>
      <c r="Q141" s="57" t="n">
        <v>0.3131</v>
      </c>
      <c r="R141" s="62">
        <f>IF(P141="","",P141-Q141)</f>
        <v/>
      </c>
      <c r="S141" s="57" t="n">
        <v>0.4186</v>
      </c>
      <c r="T141" s="22" t="n"/>
      <c r="U141" s="68" t="n">
        <v>0.4267</v>
      </c>
      <c r="V141" s="68" t="n">
        <v>0.9758</v>
      </c>
      <c r="W141" s="103" t="n">
        <v>373</v>
      </c>
      <c r="X141" s="103" t="n">
        <v>541</v>
      </c>
      <c r="Y141" s="22" t="n"/>
      <c r="Z141" s="104">
        <f>IF(U141="","",W141/U141-W141)</f>
        <v/>
      </c>
      <c r="AA141" s="104">
        <f>IF(U141="","",(W141/U141-W141)*Q141)</f>
        <v/>
      </c>
      <c r="AB141" s="104">
        <f>IF(W141="","",W141*P141)</f>
        <v/>
      </c>
      <c r="AC141" s="86" t="n"/>
      <c r="AD141" s="84" t="inlineStr">
        <is>
          <t>截止日期</t>
        </is>
      </c>
      <c r="AE141" s="85" t="n"/>
    </row>
    <row customHeight="1" hidden="1" ht="14.25" outlineLevel="1" r="142" s="18">
      <c r="A142" s="101" t="n">
        <v>20191008</v>
      </c>
      <c r="B142" s="32" t="n"/>
      <c r="C142" s="33" t="n">
        <v>30</v>
      </c>
      <c r="D142" s="22" t="n"/>
      <c r="E142" s="34" t="n">
        <v>0.2247</v>
      </c>
      <c r="F142" s="35" t="n">
        <v>0.2176</v>
      </c>
      <c r="G142" s="102">
        <f>IF(E142="","",E142*X142)</f>
        <v/>
      </c>
      <c r="H142" s="37" t="n">
        <v>0.2942</v>
      </c>
      <c r="I142" s="22" t="n"/>
      <c r="J142" s="53" t="n">
        <v>0.2399</v>
      </c>
      <c r="K142" s="53" t="n">
        <v>0.1497</v>
      </c>
      <c r="L142" s="53" t="n"/>
      <c r="M142" s="53" t="n"/>
      <c r="N142" s="22" t="n"/>
      <c r="O142" s="57" t="n">
        <v>0.9321</v>
      </c>
      <c r="P142" s="57" t="n">
        <v>0.4928</v>
      </c>
      <c r="Q142" s="57" t="n">
        <v>0.3983</v>
      </c>
      <c r="R142" s="62">
        <f>IF(P142="","",P142-Q142)</f>
        <v/>
      </c>
      <c r="S142" s="57" t="n">
        <v>0.4674</v>
      </c>
      <c r="T142" s="22" t="n"/>
      <c r="U142" s="68" t="n">
        <v>0.385</v>
      </c>
      <c r="V142" s="68" t="n">
        <v>0.9713000000000001</v>
      </c>
      <c r="W142" s="103" t="n">
        <v>834</v>
      </c>
      <c r="X142" s="103" t="n">
        <v>1095</v>
      </c>
      <c r="Y142" s="22" t="n"/>
      <c r="Z142" s="104">
        <f>IF(U142="","",W142/U142-W142)</f>
        <v/>
      </c>
      <c r="AA142" s="104">
        <f>IF(U142="","",(W142/U142-W142)*Q142)</f>
        <v/>
      </c>
      <c r="AB142" s="104">
        <f>IF(W142="","",W142*P142)</f>
        <v/>
      </c>
      <c r="AC142" s="86" t="n"/>
      <c r="AD142" s="84" t="inlineStr">
        <is>
          <t>截止日期</t>
        </is>
      </c>
      <c r="AE142" s="85" t="n"/>
    </row>
    <row customHeight="1" hidden="1" ht="14.25" outlineLevel="1" r="143" s="18">
      <c r="A143" s="101" t="n">
        <v>20191009</v>
      </c>
      <c r="B143" s="32" t="n"/>
      <c r="C143" s="33" t="n">
        <v>34</v>
      </c>
      <c r="D143" s="22" t="n"/>
      <c r="E143" s="34" t="n">
        <v>0.22</v>
      </c>
      <c r="F143" s="35" t="n">
        <v>0.2221</v>
      </c>
      <c r="G143" s="102">
        <f>IF(E143="","",E143*X143)</f>
        <v/>
      </c>
      <c r="H143" s="37" t="n">
        <v>0.2543</v>
      </c>
      <c r="I143" s="22" t="n"/>
      <c r="J143" s="53" t="n">
        <v>0.2098</v>
      </c>
      <c r="K143" s="53" t="n">
        <v>0.1624</v>
      </c>
      <c r="L143" s="53" t="n"/>
      <c r="M143" s="53" t="n"/>
      <c r="N143" s="22" t="n"/>
      <c r="O143" s="57" t="n">
        <v>0.9078000000000001</v>
      </c>
      <c r="P143" s="57" t="n">
        <v>0.4461</v>
      </c>
      <c r="Q143" s="57" t="n">
        <v>0.3616</v>
      </c>
      <c r="R143" s="62">
        <f>IF(P143="","",P143-Q143)</f>
        <v/>
      </c>
      <c r="S143" s="57" t="n">
        <v>0.4442</v>
      </c>
      <c r="T143" s="22" t="n"/>
      <c r="U143" s="68" t="n">
        <v>0.3437</v>
      </c>
      <c r="V143" s="68" t="n">
        <v>0.9702</v>
      </c>
      <c r="W143" s="103" t="n">
        <v>482</v>
      </c>
      <c r="X143" s="103" t="n">
        <v>650</v>
      </c>
      <c r="Y143" s="22" t="n"/>
      <c r="Z143" s="104">
        <f>IF(U143="","",W143/U143-W143)</f>
        <v/>
      </c>
      <c r="AA143" s="104">
        <f>IF(U143="","",(W143/U143-W143)*Q143)</f>
        <v/>
      </c>
      <c r="AB143" s="104">
        <f>IF(W143="","",W143*P143)</f>
        <v/>
      </c>
      <c r="AC143" s="86" t="n"/>
      <c r="AD143" s="84" t="inlineStr">
        <is>
          <t>截止日期</t>
        </is>
      </c>
      <c r="AE143" s="85" t="n"/>
    </row>
    <row customHeight="1" hidden="1" ht="14.25" outlineLevel="1" r="144" s="18">
      <c r="A144" s="101" t="n">
        <v>20191010</v>
      </c>
      <c r="B144" s="32" t="n"/>
      <c r="C144" s="33" t="n">
        <v>43</v>
      </c>
      <c r="D144" s="22" t="n"/>
      <c r="E144" s="34" t="n">
        <v>0.2983</v>
      </c>
      <c r="F144" s="35" t="n">
        <v>0.2111</v>
      </c>
      <c r="G144" s="102">
        <f>IF(E144="","",E144*X144)</f>
        <v/>
      </c>
      <c r="H144" s="37" t="n">
        <v>0.2311</v>
      </c>
      <c r="I144" s="22" t="n"/>
      <c r="J144" s="53" t="n">
        <v>0.1971</v>
      </c>
      <c r="K144" s="53" t="n">
        <v>0.1401</v>
      </c>
      <c r="L144" s="53" t="n"/>
      <c r="M144" s="53" t="n"/>
      <c r="N144" s="22" t="n"/>
      <c r="O144" s="57" t="n">
        <v>0.8993</v>
      </c>
      <c r="P144" s="57" t="n">
        <v>0.3875</v>
      </c>
      <c r="Q144" s="57" t="n">
        <v>0.334</v>
      </c>
      <c r="R144" s="62">
        <f>IF(P144="","",P144-Q144)</f>
        <v/>
      </c>
      <c r="S144" s="57" t="n">
        <v>0.4356</v>
      </c>
      <c r="T144" s="22" t="n"/>
      <c r="U144" s="68" t="n">
        <v>0.5177</v>
      </c>
      <c r="V144" s="68" t="n">
        <v>0.9026</v>
      </c>
      <c r="W144" s="103" t="n">
        <v>622</v>
      </c>
      <c r="X144" s="103" t="n">
        <v>848</v>
      </c>
      <c r="Y144" s="22" t="n"/>
      <c r="Z144" s="104">
        <f>IF(U144="","",W144/U144-W144)</f>
        <v/>
      </c>
      <c r="AA144" s="104">
        <f>IF(U144="","",(W144/U144-W144)*Q144)</f>
        <v/>
      </c>
      <c r="AB144" s="104">
        <f>IF(W144="","",W144*P144)</f>
        <v/>
      </c>
      <c r="AC144" s="86" t="n"/>
      <c r="AD144" s="84" t="inlineStr">
        <is>
          <t>截止日期</t>
        </is>
      </c>
      <c r="AE144" s="85" t="n"/>
    </row>
    <row customHeight="1" hidden="1" ht="14.25" outlineLevel="1" r="145" s="18">
      <c r="A145" s="101" t="n">
        <v>20191011</v>
      </c>
      <c r="B145" s="32" t="n"/>
      <c r="C145" s="33" t="n">
        <v>54</v>
      </c>
      <c r="D145" s="22" t="n"/>
      <c r="E145" s="34" t="n">
        <v>0.2749</v>
      </c>
      <c r="F145" s="35" t="n">
        <v>0.2103</v>
      </c>
      <c r="G145" s="102">
        <f>IF(E145="","",E145*X145)</f>
        <v/>
      </c>
      <c r="H145" s="37" t="n">
        <v>0.2462</v>
      </c>
      <c r="I145" s="22" t="n"/>
      <c r="J145" s="53" t="n">
        <v>0.1818</v>
      </c>
      <c r="K145" s="53" t="n">
        <v>0.1948</v>
      </c>
      <c r="L145" s="53" t="n"/>
      <c r="M145" s="53" t="n"/>
      <c r="N145" s="22" t="n"/>
      <c r="O145" s="57" t="n">
        <v>0.4071</v>
      </c>
      <c r="P145" s="57" t="n">
        <v>0.2861</v>
      </c>
      <c r="Q145" s="57" t="n">
        <v>0.2927</v>
      </c>
      <c r="R145" s="62">
        <f>IF(P145="","",P145-Q145)</f>
        <v/>
      </c>
      <c r="S145" s="57" t="n">
        <v>0.4446</v>
      </c>
      <c r="T145" s="22" t="n"/>
      <c r="U145" s="68" t="n">
        <v>0.4244</v>
      </c>
      <c r="V145" s="68" t="n">
        <v>0.9698</v>
      </c>
      <c r="W145" s="103" t="n">
        <v>367</v>
      </c>
      <c r="X145" s="103" t="n">
        <v>542</v>
      </c>
      <c r="Y145" s="22" t="n"/>
      <c r="Z145" s="104">
        <f>IF(U145="","",W145/U145-W145)</f>
        <v/>
      </c>
      <c r="AA145" s="104">
        <f>IF(U145="","",(W145/U145-W145)*Q145)</f>
        <v/>
      </c>
      <c r="AB145" s="104">
        <f>IF(W145="","",W145*P145)</f>
        <v/>
      </c>
      <c r="AC145" s="86" t="n"/>
      <c r="AD145" s="84" t="inlineStr">
        <is>
          <t>截止日期</t>
        </is>
      </c>
      <c r="AE145" s="85" t="n"/>
    </row>
    <row customHeight="1" hidden="1" ht="14.25" outlineLevel="1" r="146" s="18">
      <c r="A146" s="101" t="n">
        <v>20191012</v>
      </c>
      <c r="B146" s="32" t="n"/>
      <c r="C146" s="33" t="n">
        <v>63</v>
      </c>
      <c r="D146" s="22" t="n"/>
      <c r="E146" s="34" t="n">
        <v>0.2973</v>
      </c>
      <c r="F146" s="35" t="n">
        <v>0.185</v>
      </c>
      <c r="G146" s="102">
        <f>IF(E146="","",E146*X146)</f>
        <v/>
      </c>
      <c r="H146" s="37" t="n">
        <v>0.1606</v>
      </c>
      <c r="I146" s="22" t="n"/>
      <c r="J146" s="53" t="n">
        <v>0.1619</v>
      </c>
      <c r="K146" s="53" t="n">
        <v>0.2169</v>
      </c>
      <c r="L146" s="53" t="n"/>
      <c r="M146" s="53" t="n"/>
      <c r="N146" s="22" t="n"/>
      <c r="O146" s="57" t="n">
        <v>0.8125</v>
      </c>
      <c r="P146" s="57" t="n">
        <v>0.3007</v>
      </c>
      <c r="Q146" s="57" t="n">
        <v>0.2731</v>
      </c>
      <c r="R146" s="62">
        <f>IF(P146="","",P146-Q146)</f>
        <v/>
      </c>
      <c r="S146" s="57" t="n">
        <v>0.5699</v>
      </c>
      <c r="T146" s="22" t="n"/>
      <c r="U146" s="68" t="n">
        <v>0.3645</v>
      </c>
      <c r="V146" s="68" t="n">
        <v>0.7794</v>
      </c>
      <c r="W146" s="103" t="n">
        <v>306</v>
      </c>
      <c r="X146" s="103" t="n">
        <v>444</v>
      </c>
      <c r="Y146" s="22" t="n"/>
      <c r="Z146" s="104">
        <f>IF(U146="","",W146/U146-W146)</f>
        <v/>
      </c>
      <c r="AA146" s="104">
        <f>IF(U146="","",(W146/U146-W146)*Q146)</f>
        <v/>
      </c>
      <c r="AB146" s="104">
        <f>IF(W146="","",W146*P146)</f>
        <v/>
      </c>
      <c r="AC146" s="86" t="n"/>
      <c r="AD146" s="84" t="inlineStr">
        <is>
          <t>截止日期</t>
        </is>
      </c>
      <c r="AE146" s="85" t="n"/>
    </row>
    <row customHeight="1" hidden="1" ht="14.25" outlineLevel="1" r="147" s="18">
      <c r="A147" s="101" t="n">
        <v>20191013</v>
      </c>
      <c r="B147" s="32" t="n"/>
      <c r="C147" s="33" t="n">
        <v>54</v>
      </c>
      <c r="D147" s="22" t="n"/>
      <c r="E147" s="34" t="n">
        <v>0.268</v>
      </c>
      <c r="F147" s="35" t="n">
        <v>0.181</v>
      </c>
      <c r="G147" s="102">
        <f>IF(E147="","",E147*X147)</f>
        <v/>
      </c>
      <c r="H147" s="37" t="n">
        <v>0.1782</v>
      </c>
      <c r="I147" s="22" t="n"/>
      <c r="J147" s="53" t="n">
        <v>0.1906</v>
      </c>
      <c r="K147" s="53" t="n">
        <v>0.1638</v>
      </c>
      <c r="L147" s="53" t="n"/>
      <c r="M147" s="53" t="n"/>
      <c r="N147" s="22" t="n"/>
      <c r="O147" s="57" t="n">
        <v>0.8077</v>
      </c>
      <c r="P147" s="57" t="n">
        <v>0.312</v>
      </c>
      <c r="Q147" s="57" t="n">
        <v>0.3031</v>
      </c>
      <c r="R147" s="62">
        <f>IF(P147="","",P147-Q147)</f>
        <v/>
      </c>
      <c r="S147" s="57" t="n">
        <v>0.4397</v>
      </c>
      <c r="T147" s="22" t="n"/>
      <c r="U147" s="68" t="n">
        <v>0.3536</v>
      </c>
      <c r="V147" s="68" t="n">
        <v>0.9069</v>
      </c>
      <c r="W147" s="103" t="n">
        <v>343</v>
      </c>
      <c r="X147" s="103" t="n">
        <v>459</v>
      </c>
      <c r="Y147" s="22" t="n"/>
      <c r="Z147" s="104">
        <f>IF(U147="","",W147/U147-W147)</f>
        <v/>
      </c>
      <c r="AA147" s="104">
        <f>IF(U147="","",(W147/U147-W147)*Q147)</f>
        <v/>
      </c>
      <c r="AB147" s="104">
        <f>IF(W147="","",W147*P147)</f>
        <v/>
      </c>
      <c r="AC147" s="86" t="n"/>
      <c r="AD147" s="84" t="inlineStr">
        <is>
          <t>截止日期</t>
        </is>
      </c>
      <c r="AE147" s="85" t="n"/>
    </row>
    <row customHeight="1" hidden="1" ht="14.25" outlineLevel="1" r="148" s="18">
      <c r="A148" s="101" t="n">
        <v>20191014</v>
      </c>
      <c r="B148" s="32" t="n"/>
      <c r="C148" s="33" t="n">
        <v>44</v>
      </c>
      <c r="D148" s="22" t="n"/>
      <c r="E148" s="34" t="n">
        <v>0.2468</v>
      </c>
      <c r="F148" s="35" t="n">
        <v>0.2026</v>
      </c>
      <c r="G148" s="102">
        <f>IF(E148="","",E148*X148)</f>
        <v/>
      </c>
      <c r="H148" s="37" t="n">
        <v>0.1501</v>
      </c>
      <c r="I148" s="22" t="n"/>
      <c r="J148" s="53" t="n">
        <v>0.212</v>
      </c>
      <c r="K148" s="53" t="n">
        <v>0.1837</v>
      </c>
      <c r="L148" s="53" t="n"/>
      <c r="M148" s="53" t="n"/>
      <c r="N148" s="22" t="n"/>
      <c r="O148" s="57" t="n">
        <v>0.866</v>
      </c>
      <c r="P148" s="57" t="n">
        <v>0.2854</v>
      </c>
      <c r="Q148" s="57" t="n">
        <v>0.2325</v>
      </c>
      <c r="R148" s="62">
        <f>IF(P148="","",P148-Q148)</f>
        <v/>
      </c>
      <c r="S148" s="57" t="n">
        <v>0.4517</v>
      </c>
      <c r="T148" s="22" t="n"/>
      <c r="U148" s="68" t="n">
        <v>0.4441</v>
      </c>
      <c r="V148" s="68" t="n">
        <v>0.9705</v>
      </c>
      <c r="W148" s="103" t="n">
        <v>480</v>
      </c>
      <c r="X148" s="103" t="n">
        <v>620</v>
      </c>
      <c r="Y148" s="22" t="n"/>
      <c r="Z148" s="104">
        <f>IF(U148="","",W148/U148-W148)</f>
        <v/>
      </c>
      <c r="AA148" s="104">
        <f>IF(U148="","",(W148/U148-W148)*Q148)</f>
        <v/>
      </c>
      <c r="AB148" s="104">
        <f>IF(W148="","",W148*P148)</f>
        <v/>
      </c>
      <c r="AC148" s="86" t="n"/>
      <c r="AD148" s="84" t="inlineStr">
        <is>
          <t>截止日期</t>
        </is>
      </c>
      <c r="AE148" s="85" t="n"/>
    </row>
    <row customHeight="1" hidden="1" ht="14.25" outlineLevel="1" r="149" s="18">
      <c r="A149" s="101" t="n">
        <v>20191015</v>
      </c>
      <c r="B149" s="32" t="n"/>
      <c r="C149" s="33" t="n">
        <v>44</v>
      </c>
      <c r="D149" s="22" t="n"/>
      <c r="E149" s="34" t="n">
        <v>0.2292</v>
      </c>
      <c r="F149" s="35" t="n">
        <v>0.1969</v>
      </c>
      <c r="G149" s="102">
        <f>IF(E149="","",E149*X149)</f>
        <v/>
      </c>
      <c r="H149" s="37" t="n">
        <v>0.1591</v>
      </c>
      <c r="I149" s="22" t="n"/>
      <c r="J149" s="53" t="n">
        <v>0.1589</v>
      </c>
      <c r="K149" s="53" t="n">
        <v>0.1718</v>
      </c>
      <c r="L149" s="53" t="n"/>
      <c r="M149" s="53" t="n"/>
      <c r="N149" s="22" t="n"/>
      <c r="O149" s="57" t="n">
        <v>0.4153</v>
      </c>
      <c r="P149" s="57" t="n">
        <v>0.2424</v>
      </c>
      <c r="Q149" s="57" t="n">
        <v>0.255</v>
      </c>
      <c r="R149" s="62">
        <f>IF(P149="","",P149-Q149)</f>
        <v/>
      </c>
      <c r="S149" s="57" t="n">
        <v>0.4204</v>
      </c>
      <c r="T149" s="22" t="n"/>
      <c r="U149" s="68" t="n">
        <v>0.4238</v>
      </c>
      <c r="V149" s="68" t="n">
        <v>0.9777</v>
      </c>
      <c r="W149" s="103" t="n">
        <v>330</v>
      </c>
      <c r="X149" s="103" t="n">
        <v>445</v>
      </c>
      <c r="Y149" s="22" t="n"/>
      <c r="Z149" s="104">
        <f>IF(U149="","",W149/U149-W149)</f>
        <v/>
      </c>
      <c r="AA149" s="104">
        <f>IF(U149="","",(W149/U149-W149)*Q149)</f>
        <v/>
      </c>
      <c r="AB149" s="104">
        <f>IF(W149="","",W149*P149)</f>
        <v/>
      </c>
      <c r="AC149" s="86" t="n"/>
      <c r="AD149" s="84" t="inlineStr">
        <is>
          <t>截止日期</t>
        </is>
      </c>
      <c r="AE149" s="85" t="n"/>
    </row>
    <row customHeight="1" hidden="1" ht="14.25" outlineLevel="1" r="150" s="18">
      <c r="A150" s="101" t="n">
        <v>20191016</v>
      </c>
      <c r="B150" s="32" t="n"/>
      <c r="C150" s="33" t="n">
        <v>37</v>
      </c>
      <c r="D150" s="22" t="n"/>
      <c r="E150" s="34" t="n">
        <v>0.2253</v>
      </c>
      <c r="F150" s="35" t="n">
        <v>0.1721</v>
      </c>
      <c r="G150" s="102">
        <f>IF(E150="","",E150*X150)</f>
        <v/>
      </c>
      <c r="H150" s="37" t="n">
        <v>0.2022</v>
      </c>
      <c r="I150" s="22" t="n"/>
      <c r="J150" s="53" t="n">
        <v>0.2146</v>
      </c>
      <c r="K150" s="53" t="n">
        <v>0.1891</v>
      </c>
      <c r="L150" s="53" t="n"/>
      <c r="M150" s="53" t="n"/>
      <c r="N150" s="22" t="n"/>
      <c r="O150" s="57" t="n">
        <v>0.6348</v>
      </c>
      <c r="P150" s="57" t="n">
        <v>0.4061</v>
      </c>
      <c r="Q150" s="57" t="n">
        <v>0.3465</v>
      </c>
      <c r="R150" s="62">
        <f>IF(P150="","",P150-Q150)</f>
        <v/>
      </c>
      <c r="S150" s="57" t="n">
        <v>0.479</v>
      </c>
      <c r="T150" s="22" t="n"/>
      <c r="U150" s="68" t="n">
        <v>0.3801</v>
      </c>
      <c r="V150" s="68" t="n">
        <v>0.8839</v>
      </c>
      <c r="W150" s="103" t="n">
        <v>692</v>
      </c>
      <c r="X150" s="103" t="n">
        <v>910</v>
      </c>
      <c r="Y150" s="22" t="n"/>
      <c r="Z150" s="104">
        <f>IF(U150="","",W150/U150-W150)</f>
        <v/>
      </c>
      <c r="AA150" s="104">
        <f>IF(U150="","",(W150/U150-W150)*Q150)</f>
        <v/>
      </c>
      <c r="AB150" s="104">
        <f>IF(W150="","",W150*P150)</f>
        <v/>
      </c>
      <c r="AC150" s="86" t="n"/>
      <c r="AD150" s="84" t="inlineStr">
        <is>
          <t>截止日期</t>
        </is>
      </c>
      <c r="AE150" s="85" t="n"/>
    </row>
    <row customHeight="1" hidden="1" ht="14.25" outlineLevel="1" r="151" s="18">
      <c r="A151" s="101" t="n">
        <v>20191017</v>
      </c>
      <c r="B151" s="32" t="n"/>
      <c r="C151" s="33" t="n">
        <v>34</v>
      </c>
      <c r="D151" s="22" t="n"/>
      <c r="E151" s="34" t="n">
        <v>0.2183</v>
      </c>
      <c r="F151" s="35" t="n">
        <v>0.1674</v>
      </c>
      <c r="G151" s="102">
        <f>IF(E151="","",E151*X151)</f>
        <v/>
      </c>
      <c r="H151" s="37" t="n">
        <v>0.1935</v>
      </c>
      <c r="I151" s="22" t="n"/>
      <c r="J151" s="53" t="n">
        <v>0.1566</v>
      </c>
      <c r="K151" s="53" t="n">
        <v>0.1747</v>
      </c>
      <c r="L151" s="53" t="n"/>
      <c r="M151" s="53" t="n"/>
      <c r="N151" s="22" t="n"/>
      <c r="O151" s="57" t="n">
        <v>0.8235</v>
      </c>
      <c r="P151" s="57" t="n">
        <v>0.3817</v>
      </c>
      <c r="Q151" s="57" t="n">
        <v>0.3033</v>
      </c>
      <c r="R151" s="62">
        <f>IF(P151="","",P151-Q151)</f>
        <v/>
      </c>
      <c r="S151" s="57" t="n">
        <v>0.4423</v>
      </c>
      <c r="T151" s="22" t="n"/>
      <c r="U151" s="68" t="n">
        <v>0.3746</v>
      </c>
      <c r="V151" s="68" t="n">
        <v>0.8883</v>
      </c>
      <c r="W151" s="103" t="n">
        <v>579</v>
      </c>
      <c r="X151" s="103" t="n">
        <v>756</v>
      </c>
      <c r="Y151" s="22" t="n"/>
      <c r="Z151" s="104">
        <f>IF(U151="","",W151/U151-W151)</f>
        <v/>
      </c>
      <c r="AA151" s="104">
        <f>IF(U151="","",(W151/U151-W151)*Q151)</f>
        <v/>
      </c>
      <c r="AB151" s="104">
        <f>IF(W151="","",W151*P151)</f>
        <v/>
      </c>
      <c r="AC151" s="86" t="n"/>
      <c r="AD151" s="84" t="inlineStr">
        <is>
          <t>截止日期</t>
        </is>
      </c>
      <c r="AE151" s="85" t="n"/>
    </row>
    <row customHeight="1" hidden="1" ht="14.25" outlineLevel="1" r="152" s="18">
      <c r="A152" s="101" t="n">
        <v>20191018</v>
      </c>
      <c r="B152" s="32" t="n"/>
      <c r="C152" s="33" t="n">
        <v>99</v>
      </c>
      <c r="D152" s="22" t="n"/>
      <c r="E152" s="34" t="n">
        <v>0.1988</v>
      </c>
      <c r="F152" s="35" t="n">
        <v>0.1813</v>
      </c>
      <c r="G152" s="102">
        <f>IF(E152="","",E152*X152)</f>
        <v/>
      </c>
      <c r="H152" s="37" t="n">
        <v>0.2013</v>
      </c>
      <c r="I152" s="22" t="n"/>
      <c r="J152" s="53" t="n">
        <v>0.1738</v>
      </c>
      <c r="K152" s="53" t="n">
        <v>0.1781</v>
      </c>
      <c r="L152" s="53" t="n"/>
      <c r="M152" s="53" t="n"/>
      <c r="N152" s="22" t="n"/>
      <c r="O152" s="57" t="n">
        <v>0.8714</v>
      </c>
      <c r="P152" s="57" t="n">
        <v>0.4027</v>
      </c>
      <c r="Q152" s="57" t="n">
        <v>0.365</v>
      </c>
      <c r="R152" s="62">
        <f>IF(P152="","",P152-Q152)</f>
        <v/>
      </c>
      <c r="S152" s="57" t="n">
        <v>0.3951</v>
      </c>
      <c r="T152" s="22" t="n"/>
      <c r="U152" s="68" t="n">
        <v>0.1974</v>
      </c>
      <c r="V152" s="68" t="n">
        <v>0.9707</v>
      </c>
      <c r="W152" s="103" t="n">
        <v>221</v>
      </c>
      <c r="X152" s="103" t="n">
        <v>322</v>
      </c>
      <c r="Y152" s="22" t="n"/>
      <c r="Z152" s="104">
        <f>IF(U152="","",W152/U152-W152)</f>
        <v/>
      </c>
      <c r="AA152" s="104">
        <f>IF(U152="","",(W152/U152-W152)*Q152)</f>
        <v/>
      </c>
      <c r="AB152" s="104">
        <f>IF(W152="","",W152*P152)</f>
        <v/>
      </c>
      <c r="AC152" s="86" t="n"/>
      <c r="AD152" s="84" t="inlineStr">
        <is>
          <t>截止日期</t>
        </is>
      </c>
      <c r="AE152" s="85" t="n"/>
    </row>
    <row customHeight="1" hidden="1" ht="14.25" outlineLevel="1" r="153" s="18">
      <c r="A153" s="101" t="n">
        <v>20191019</v>
      </c>
      <c r="B153" s="32" t="n"/>
      <c r="C153" s="33" t="n">
        <v>50</v>
      </c>
      <c r="D153" s="22" t="n"/>
      <c r="E153" s="34" t="n">
        <v>0.2448</v>
      </c>
      <c r="F153" s="35" t="n">
        <v>0.1837</v>
      </c>
      <c r="G153" s="102">
        <f>IF(E153="","",E153*X153)</f>
        <v/>
      </c>
      <c r="H153" s="37" t="n">
        <v>0.2</v>
      </c>
      <c r="I153" s="22" t="n"/>
      <c r="J153" s="53" t="n">
        <v>0.1771</v>
      </c>
      <c r="K153" s="53" t="n">
        <v>0.1739</v>
      </c>
      <c r="L153" s="53" t="n"/>
      <c r="M153" s="53" t="n"/>
      <c r="N153" s="22" t="n"/>
      <c r="O153" s="57" t="n">
        <v>0.4899</v>
      </c>
      <c r="P153" s="57" t="n">
        <v>0.3341</v>
      </c>
      <c r="Q153" s="57" t="n">
        <v>0.3761</v>
      </c>
      <c r="R153" s="62">
        <f>IF(P153="","",P153-Q153)</f>
        <v/>
      </c>
      <c r="S153" s="57" t="n">
        <v>0.3501</v>
      </c>
      <c r="T153" s="22" t="n"/>
      <c r="U153" s="68" t="n">
        <v>0.3252</v>
      </c>
      <c r="V153" s="68" t="n">
        <v>0.9828</v>
      </c>
      <c r="W153" s="103" t="n">
        <v>419</v>
      </c>
      <c r="X153" s="103" t="n">
        <v>572</v>
      </c>
      <c r="Y153" s="22" t="n"/>
      <c r="Z153" s="104">
        <f>IF(U153="","",W153/U153-W153)</f>
        <v/>
      </c>
      <c r="AA153" s="104">
        <f>IF(U153="","",(W153/U153-W153)*Q153)</f>
        <v/>
      </c>
      <c r="AB153" s="104">
        <f>IF(W153="","",W153*P153)</f>
        <v/>
      </c>
      <c r="AC153" s="86" t="n"/>
      <c r="AD153" s="84" t="inlineStr">
        <is>
          <t>截止日期</t>
        </is>
      </c>
      <c r="AE153" s="85" t="n"/>
    </row>
    <row customHeight="1" hidden="1" ht="14.25" outlineLevel="1" r="154" s="18">
      <c r="A154" s="101" t="n">
        <v>20191020</v>
      </c>
      <c r="B154" s="32" t="n"/>
      <c r="C154" s="33" t="n">
        <v>92</v>
      </c>
      <c r="D154" s="22" t="n"/>
      <c r="E154" s="34" t="n">
        <v>0.2614</v>
      </c>
      <c r="F154" s="35" t="n">
        <v>0.1809</v>
      </c>
      <c r="G154" s="102">
        <f>IF(E154="","",E154*X154)</f>
        <v/>
      </c>
      <c r="H154" s="37" t="n">
        <v>0.0713</v>
      </c>
      <c r="I154" s="22" t="n"/>
      <c r="J154" s="53" t="n">
        <v>0.2356</v>
      </c>
      <c r="K154" s="53" t="n">
        <v>0.2093</v>
      </c>
      <c r="L154" s="53" t="n"/>
      <c r="M154" s="53" t="n"/>
      <c r="N154" s="22" t="n"/>
      <c r="O154" s="57" t="n">
        <v>0.6337</v>
      </c>
      <c r="P154" s="57" t="n">
        <v>0.1556</v>
      </c>
      <c r="Q154" s="57" t="n">
        <v>0.1448</v>
      </c>
      <c r="R154" s="62">
        <f>IF(P154="","",P154-Q154)</f>
        <v/>
      </c>
      <c r="S154" s="57" t="n">
        <v>0.3649</v>
      </c>
      <c r="T154" s="22" t="n"/>
      <c r="U154" s="68" t="n">
        <v>0.3011</v>
      </c>
      <c r="V154" s="68" t="n">
        <v>0.9822</v>
      </c>
      <c r="W154" s="103" t="n">
        <v>662</v>
      </c>
      <c r="X154" s="103" t="n">
        <v>788</v>
      </c>
      <c r="Y154" s="22" t="n"/>
      <c r="Z154" s="104">
        <f>IF(U154="","",W154/U154-W154)</f>
        <v/>
      </c>
      <c r="AA154" s="104">
        <f>IF(U154="","",(W154/U154-W154)*Q154)</f>
        <v/>
      </c>
      <c r="AB154" s="104">
        <f>IF(W154="","",W154*P154)</f>
        <v/>
      </c>
      <c r="AC154" s="86" t="n"/>
      <c r="AD154" s="84" t="inlineStr">
        <is>
          <t>截止日期</t>
        </is>
      </c>
      <c r="AE154" s="85" t="n"/>
    </row>
    <row customHeight="1" hidden="1" ht="14.25" outlineLevel="1" r="155" s="18">
      <c r="A155" s="101" t="n">
        <v>20191021</v>
      </c>
      <c r="B155" s="32" t="n"/>
      <c r="C155" s="33" t="n">
        <v>81</v>
      </c>
      <c r="D155" s="22" t="n"/>
      <c r="E155" s="34" t="n">
        <v>0.2281</v>
      </c>
      <c r="F155" s="35" t="n">
        <v>0.1878</v>
      </c>
      <c r="G155" s="102">
        <f>IF(E155="","",E155*X155)</f>
        <v/>
      </c>
      <c r="H155" s="37" t="n">
        <v>0.1317</v>
      </c>
      <c r="I155" s="22" t="n"/>
      <c r="J155" s="53" t="n">
        <v>0.2195</v>
      </c>
      <c r="K155" s="53" t="n">
        <v>0.1896</v>
      </c>
      <c r="L155" s="53" t="n"/>
      <c r="M155" s="53" t="n"/>
      <c r="N155" s="22" t="n"/>
      <c r="O155" s="57" t="n">
        <v>0.3704</v>
      </c>
      <c r="P155" s="57" t="n">
        <v>0.1317</v>
      </c>
      <c r="Q155" s="57" t="n">
        <v>0.101</v>
      </c>
      <c r="R155" s="62">
        <f>IF(P155="","",P155-Q155)</f>
        <v/>
      </c>
      <c r="S155" s="57" t="n">
        <v>0.2185</v>
      </c>
      <c r="T155" s="22" t="n"/>
      <c r="U155" s="68" t="n">
        <v>0.3555</v>
      </c>
      <c r="V155" s="68" t="n">
        <v>0.9794</v>
      </c>
      <c r="W155" s="103" t="n">
        <v>926</v>
      </c>
      <c r="X155" s="103" t="n">
        <v>1039</v>
      </c>
      <c r="Y155" s="22" t="n"/>
      <c r="Z155" s="104">
        <f>IF(U155="","",W155/U155-W155)</f>
        <v/>
      </c>
      <c r="AA155" s="104">
        <f>IF(U155="","",(W155/U155-W155)*Q155)</f>
        <v/>
      </c>
      <c r="AB155" s="104">
        <f>IF(W155="","",W155*P155)</f>
        <v/>
      </c>
      <c r="AC155" s="86" t="n"/>
      <c r="AD155" s="84" t="inlineStr">
        <is>
          <t>截止日期</t>
        </is>
      </c>
      <c r="AE155" s="85" t="n"/>
    </row>
    <row customHeight="1" hidden="1" ht="14.25" outlineLevel="1" r="156" s="18">
      <c r="A156" s="101" t="n">
        <v>20191022</v>
      </c>
      <c r="B156" s="32" t="n"/>
      <c r="C156" s="33" t="n">
        <v>73</v>
      </c>
      <c r="D156" s="22" t="n"/>
      <c r="E156" s="34" t="n">
        <v>0.2427</v>
      </c>
      <c r="F156" s="35" t="n">
        <v>0.1893</v>
      </c>
      <c r="G156" s="102">
        <f>IF(E156="","",E156*X156)</f>
        <v/>
      </c>
      <c r="H156" s="37" t="n">
        <v>0.1612</v>
      </c>
      <c r="I156" s="22" t="n"/>
      <c r="J156" s="53" t="n">
        <v>0.2106</v>
      </c>
      <c r="K156" s="53" t="n">
        <v>0.1882</v>
      </c>
      <c r="L156" s="53" t="n"/>
      <c r="M156" s="53" t="n"/>
      <c r="N156" s="22" t="n"/>
      <c r="O156" s="57" t="n">
        <v>0.504</v>
      </c>
      <c r="P156" s="57" t="inlineStr">
        <is>
          <t>17.40%</t>
        </is>
      </c>
      <c r="Q156" s="57" t="n">
        <v>0.1525</v>
      </c>
      <c r="R156" s="62">
        <f>IF(P156="","",P156-Q156)</f>
        <v/>
      </c>
      <c r="S156" s="57" t="n">
        <v>0.3002</v>
      </c>
      <c r="T156" s="22" t="n"/>
      <c r="U156" s="68" t="n">
        <v>0.3301</v>
      </c>
      <c r="V156" s="68" t="n">
        <v>0.9901</v>
      </c>
      <c r="W156" s="103" t="n">
        <v>615</v>
      </c>
      <c r="X156" s="103" t="n">
        <v>721</v>
      </c>
      <c r="Y156" s="22" t="n"/>
      <c r="Z156" s="104">
        <f>IF(U156="","",W156/U156-W156)</f>
        <v/>
      </c>
      <c r="AA156" s="104">
        <f>IF(U156="","",(W156/U156-W156)*Q156)</f>
        <v/>
      </c>
      <c r="AB156" s="104">
        <f>IF(W156="","",W156*P156)</f>
        <v/>
      </c>
      <c r="AC156" s="86" t="n"/>
      <c r="AD156" s="84" t="inlineStr">
        <is>
          <t>截止日期</t>
        </is>
      </c>
      <c r="AE156" s="85" t="n"/>
    </row>
    <row customHeight="1" hidden="1" ht="14.25" outlineLevel="1" r="157" s="18">
      <c r="A157" s="101" t="n">
        <v>20191023</v>
      </c>
      <c r="B157" s="32" t="n"/>
      <c r="C157" s="33" t="n">
        <v>73</v>
      </c>
      <c r="D157" s="22" t="n"/>
      <c r="E157" s="34" t="n">
        <v>0.2628</v>
      </c>
      <c r="F157" s="35" t="n">
        <v>0.2023</v>
      </c>
      <c r="G157" s="102">
        <f>IF(E157="","",E157*X157)</f>
        <v/>
      </c>
      <c r="H157" s="37" t="n">
        <v>0.1384</v>
      </c>
      <c r="I157" s="22" t="n"/>
      <c r="J157" s="53" t="n">
        <v>0.2175</v>
      </c>
      <c r="K157" s="53" t="n">
        <v>0.1975</v>
      </c>
      <c r="L157" s="53" t="n"/>
      <c r="M157" s="53" t="n"/>
      <c r="N157" s="22" t="n"/>
      <c r="O157" s="57" t="n">
        <v>0.5143</v>
      </c>
      <c r="P157" s="57" t="n">
        <v>0.1396</v>
      </c>
      <c r="Q157" s="57" t="n">
        <v>0.1109</v>
      </c>
      <c r="R157" s="62">
        <f>IF(P157="","",P157-Q157)</f>
        <v/>
      </c>
      <c r="S157" s="57" t="n">
        <v>0.3521</v>
      </c>
      <c r="T157" s="22" t="n"/>
      <c r="U157" s="68" t="n">
        <v>0.4239</v>
      </c>
      <c r="V157" s="68" t="n">
        <v>0.9762999999999999</v>
      </c>
      <c r="W157" s="103" t="n">
        <v>702</v>
      </c>
      <c r="X157" s="103" t="n">
        <v>822</v>
      </c>
      <c r="Y157" s="22" t="n"/>
      <c r="Z157" s="104">
        <f>IF(U157="","",W157/U157-W157)</f>
        <v/>
      </c>
      <c r="AA157" s="104">
        <f>IF(U157="","",(W157/U157-W157)*Q157)</f>
        <v/>
      </c>
      <c r="AB157" s="104">
        <f>IF(W157="","",W157*P157)</f>
        <v/>
      </c>
      <c r="AC157" s="86" t="n"/>
      <c r="AD157" s="84" t="inlineStr">
        <is>
          <t>截止日期</t>
        </is>
      </c>
      <c r="AE157" s="85" t="n"/>
    </row>
    <row customHeight="1" hidden="1" ht="14.25" outlineLevel="1" r="158" s="18">
      <c r="A158" s="101" t="n">
        <v>20191024</v>
      </c>
      <c r="B158" s="32" t="n"/>
      <c r="C158" s="33" t="n">
        <v>57</v>
      </c>
      <c r="D158" s="22" t="n"/>
      <c r="E158" s="34" t="n">
        <v>0.2449</v>
      </c>
      <c r="F158" s="35" t="n">
        <v>0.1793</v>
      </c>
      <c r="G158" s="102">
        <f>IF(E158="","",E158*X158)</f>
        <v/>
      </c>
      <c r="H158" s="37" t="n">
        <v>0.1287</v>
      </c>
      <c r="I158" s="22" t="n"/>
      <c r="J158" s="53" t="n">
        <v>0.164</v>
      </c>
      <c r="K158" s="53" t="n">
        <v>0.1657</v>
      </c>
      <c r="L158" s="53" t="n"/>
      <c r="M158" s="53" t="n"/>
      <c r="N158" s="22" t="n"/>
      <c r="O158" s="57" t="n">
        <v>0.5285</v>
      </c>
      <c r="P158" s="57" t="n">
        <v>0.157</v>
      </c>
      <c r="Q158" s="57" t="n">
        <v>0.1216</v>
      </c>
      <c r="R158" s="62">
        <f>IF(P158="","",P158-Q158)</f>
        <v/>
      </c>
      <c r="S158" s="57" t="n">
        <v>0.4445</v>
      </c>
      <c r="T158" s="22" t="n"/>
      <c r="U158" s="68" t="n">
        <v>0.4213</v>
      </c>
      <c r="V158" s="68" t="n">
        <v>0.4213</v>
      </c>
      <c r="W158" s="103" t="n">
        <v>688</v>
      </c>
      <c r="X158" s="103" t="n">
        <v>792</v>
      </c>
      <c r="Y158" s="22" t="n"/>
      <c r="Z158" s="104">
        <f>IF(U158="","",W158/U158-W158)</f>
        <v/>
      </c>
      <c r="AA158" s="104">
        <f>IF(U158="","",(W158/U158-W158)*Q158)</f>
        <v/>
      </c>
      <c r="AB158" s="104">
        <f>IF(W158="","",W158*P158)</f>
        <v/>
      </c>
      <c r="AC158" s="86" t="n"/>
      <c r="AD158" s="84" t="inlineStr">
        <is>
          <t>截止日期</t>
        </is>
      </c>
      <c r="AE158" s="85" t="n"/>
    </row>
    <row customHeight="1" hidden="1" ht="14.25" outlineLevel="1" r="159" s="18">
      <c r="A159" s="101" t="n">
        <v>20191025</v>
      </c>
      <c r="B159" s="32" t="n"/>
      <c r="C159" s="33" t="n">
        <v>40</v>
      </c>
      <c r="D159" s="22" t="n"/>
      <c r="E159" s="34" t="n">
        <v>0.2089</v>
      </c>
      <c r="F159" s="35" t="n">
        <v>0.1769</v>
      </c>
      <c r="G159" s="102">
        <f>IF(E159="","",E159*X159)</f>
        <v/>
      </c>
      <c r="H159" s="37" t="n">
        <v>0.145</v>
      </c>
      <c r="I159" s="22" t="n"/>
      <c r="J159" s="53" t="n">
        <v>0.2</v>
      </c>
      <c r="K159" s="53" t="n">
        <v>0.1712</v>
      </c>
      <c r="L159" s="53" t="n"/>
      <c r="M159" s="53" t="n"/>
      <c r="N159" s="22" t="n"/>
      <c r="O159" s="57" t="n">
        <v>0.7014</v>
      </c>
      <c r="P159" s="57" t="n">
        <v>0.2315</v>
      </c>
      <c r="Q159" s="57" t="n">
        <v>0.2094</v>
      </c>
      <c r="R159" s="62">
        <f>IF(P159="","",P159-Q159)</f>
        <v/>
      </c>
      <c r="S159" s="57" t="n">
        <v>0.4226</v>
      </c>
      <c r="T159" s="22" t="n"/>
      <c r="U159" s="68" t="n">
        <v>0.3673</v>
      </c>
      <c r="V159" s="68" t="n">
        <v>0.8008999999999999</v>
      </c>
      <c r="W159" s="103" t="n">
        <v>704</v>
      </c>
      <c r="X159" s="103" t="n">
        <v>833</v>
      </c>
      <c r="Y159" s="22" t="n"/>
      <c r="Z159" s="104">
        <f>IF(U159="","",W159/U159-W159)</f>
        <v/>
      </c>
      <c r="AA159" s="104">
        <f>IF(U159="","",(W159/U159-W159)*Q159)</f>
        <v/>
      </c>
      <c r="AB159" s="104">
        <f>IF(W159="","",W159*P159)</f>
        <v/>
      </c>
      <c r="AC159" s="86" t="n"/>
      <c r="AD159" s="84" t="inlineStr">
        <is>
          <t>截止日期</t>
        </is>
      </c>
      <c r="AE159" s="85" t="n"/>
    </row>
    <row customHeight="1" hidden="1" ht="14.25" outlineLevel="1" r="160" s="18">
      <c r="A160" s="101" t="n">
        <v>20191026</v>
      </c>
      <c r="B160" s="32" t="n"/>
      <c r="C160" s="33" t="n">
        <v>43</v>
      </c>
      <c r="D160" s="22" t="n"/>
      <c r="E160" s="34" t="n">
        <v>0.1923</v>
      </c>
      <c r="F160" s="35" t="n">
        <v>0.1799</v>
      </c>
      <c r="G160" s="102">
        <f>IF(E160="","",E160*X160)</f>
        <v/>
      </c>
      <c r="H160" s="37" t="n">
        <v>0.167</v>
      </c>
      <c r="I160" s="22" t="n"/>
      <c r="J160" s="53" t="n">
        <v>0.2182</v>
      </c>
      <c r="K160" s="53" t="n">
        <v>0.1968</v>
      </c>
      <c r="L160" s="53" t="n"/>
      <c r="M160" s="53" t="n"/>
      <c r="N160" s="22" t="n"/>
      <c r="O160" s="57" t="n">
        <v>0.6644</v>
      </c>
      <c r="P160" s="57" t="n">
        <v>0.2475</v>
      </c>
      <c r="Q160" s="57" t="n">
        <v>0.2106</v>
      </c>
      <c r="R160" s="62">
        <f>IF(P160="","",P160-Q160)</f>
        <v/>
      </c>
      <c r="S160" s="57" t="n">
        <v>0.4026</v>
      </c>
      <c r="T160" s="22" t="n"/>
      <c r="U160" s="68" t="n">
        <v>0.3377</v>
      </c>
      <c r="V160" s="68" t="n">
        <v>0.9227</v>
      </c>
      <c r="W160" s="103" t="n">
        <v>602</v>
      </c>
      <c r="X160" s="103" t="n">
        <v>702</v>
      </c>
      <c r="Y160" s="22" t="n"/>
      <c r="Z160" s="104">
        <f>IF(U160="","",W160/U160-W160)</f>
        <v/>
      </c>
      <c r="AA160" s="104">
        <f>IF(U160="","",(W160/U160-W160)*Q160)</f>
        <v/>
      </c>
      <c r="AB160" s="104">
        <f>IF(W160="","",W160*P160)</f>
        <v/>
      </c>
      <c r="AC160" s="86" t="n"/>
      <c r="AD160" s="84" t="inlineStr">
        <is>
          <t>截止日期</t>
        </is>
      </c>
      <c r="AE160" s="85" t="n"/>
    </row>
    <row customHeight="1" hidden="1" ht="14.25" outlineLevel="1" r="161" s="18">
      <c r="A161" s="101" t="n">
        <v>20191027</v>
      </c>
      <c r="B161" s="32" t="n"/>
      <c r="C161" s="33" t="n">
        <v>68</v>
      </c>
      <c r="D161" s="22" t="n"/>
      <c r="E161" s="34" t="n">
        <v>0.2396</v>
      </c>
      <c r="F161" s="35" t="n">
        <v>0.1609</v>
      </c>
      <c r="G161" s="102">
        <f>IF(E161="","",E161*X161)</f>
        <v/>
      </c>
      <c r="H161" s="37" t="n">
        <v>0.1253</v>
      </c>
      <c r="I161" s="22" t="n"/>
      <c r="J161" s="53" t="n">
        <v>0.2003</v>
      </c>
      <c r="K161" s="53" t="n">
        <v>0.1881</v>
      </c>
      <c r="L161" s="53" t="n"/>
      <c r="M161" s="53" t="n"/>
      <c r="N161" s="22" t="n"/>
      <c r="O161" s="57" t="n">
        <v>0.6466</v>
      </c>
      <c r="P161" s="57" t="inlineStr">
        <is>
          <t>22.49%</t>
        </is>
      </c>
      <c r="Q161" s="57" t="n">
        <v>0.1647</v>
      </c>
      <c r="R161" s="62">
        <f>IF(P161="","",P161-Q161)</f>
        <v/>
      </c>
      <c r="S161" s="57" t="n">
        <v>0.3244</v>
      </c>
      <c r="T161" s="22" t="n"/>
      <c r="U161" s="68" t="n">
        <v>0.3521</v>
      </c>
      <c r="V161" s="68" t="n">
        <v>0.9154</v>
      </c>
      <c r="W161" s="103" t="n">
        <v>507</v>
      </c>
      <c r="X161" s="103" t="n">
        <v>626</v>
      </c>
      <c r="Y161" s="22" t="n"/>
      <c r="Z161" s="104">
        <f>IF(U161="","",W161/U161-W161)</f>
        <v/>
      </c>
      <c r="AA161" s="104">
        <f>IF(U161="","",(W161/U161-W161)*Q161)</f>
        <v/>
      </c>
      <c r="AB161" s="104">
        <f>IF(W161="","",W161*P161)</f>
        <v/>
      </c>
      <c r="AC161" s="86" t="n"/>
      <c r="AD161" s="84" t="inlineStr">
        <is>
          <t>截止日期</t>
        </is>
      </c>
      <c r="AE161" s="85" t="n"/>
    </row>
    <row customHeight="1" hidden="1" ht="14.25" outlineLevel="1" r="162" s="18">
      <c r="A162" s="101" t="n">
        <v>20191028</v>
      </c>
      <c r="B162" s="32" t="n"/>
      <c r="C162" s="33" t="n">
        <v>166</v>
      </c>
      <c r="D162" s="22" t="n"/>
      <c r="E162" s="34" t="n">
        <v>0.1762</v>
      </c>
      <c r="F162" s="35" t="n">
        <v>0.1994</v>
      </c>
      <c r="G162" s="102">
        <f>IF(E162="","",E162*X162)</f>
        <v/>
      </c>
      <c r="H162" s="37" t="n">
        <v>0.1558</v>
      </c>
      <c r="I162" s="22" t="n"/>
      <c r="J162" s="53" t="n">
        <v>0.2071</v>
      </c>
      <c r="K162" s="53" t="n">
        <v>0.1539</v>
      </c>
      <c r="L162" s="53" t="n"/>
      <c r="M162" s="53" t="n"/>
      <c r="N162" s="22" t="n"/>
      <c r="O162" s="57" t="n">
        <v>0.2632</v>
      </c>
      <c r="P162" s="57" t="n">
        <v>0.1292</v>
      </c>
      <c r="Q162" s="57" t="n">
        <v>0.1734</v>
      </c>
      <c r="R162" s="62">
        <f>IF(P162="","",P162-Q162)</f>
        <v/>
      </c>
      <c r="S162" s="57" t="n">
        <v>0.2789</v>
      </c>
      <c r="T162" s="22" t="n"/>
      <c r="U162" s="68" t="n">
        <v>0.1295</v>
      </c>
      <c r="V162" s="68" t="n">
        <v>0.8624000000000001</v>
      </c>
      <c r="W162" s="103" t="n">
        <v>178</v>
      </c>
      <c r="X162" s="103" t="n">
        <v>210</v>
      </c>
      <c r="Y162" s="22" t="n"/>
      <c r="Z162" s="104">
        <f>IF(U162="","",W162/U162-W162)</f>
        <v/>
      </c>
      <c r="AA162" s="104">
        <f>IF(U162="","",(W162/U162-W162)*Q162)</f>
        <v/>
      </c>
      <c r="AB162" s="104">
        <f>IF(W162="","",W162*P162)</f>
        <v/>
      </c>
      <c r="AC162" s="86" t="n"/>
      <c r="AD162" s="84" t="inlineStr">
        <is>
          <t>截止日期</t>
        </is>
      </c>
      <c r="AE162" s="85" t="n"/>
    </row>
    <row customHeight="1" hidden="1" ht="14.25" outlineLevel="1" r="163" s="18">
      <c r="A163" s="101" t="n">
        <v>20191029</v>
      </c>
      <c r="B163" s="32" t="n"/>
      <c r="C163" s="33" t="n">
        <v>42</v>
      </c>
      <c r="D163" s="22" t="n"/>
      <c r="E163" s="34" t="n">
        <v>0.2017</v>
      </c>
      <c r="F163" s="35" t="n">
        <v>0.2278</v>
      </c>
      <c r="G163" s="102">
        <f>IF(E163="","",E163*X163)</f>
        <v/>
      </c>
      <c r="H163" s="37" t="n">
        <v>0.1199</v>
      </c>
      <c r="I163" s="22" t="n"/>
      <c r="J163" s="53" t="n">
        <v>0.1613</v>
      </c>
      <c r="K163" s="53" t="n">
        <v>0.1452</v>
      </c>
      <c r="L163" s="53" t="n"/>
      <c r="M163" s="53" t="n"/>
      <c r="N163" s="22" t="n"/>
      <c r="O163" s="57" t="n">
        <v>0.4397</v>
      </c>
      <c r="P163" s="57" t="n">
        <v>0.1438</v>
      </c>
      <c r="Q163" s="57" t="n">
        <v>0.1267</v>
      </c>
      <c r="R163" s="62">
        <f>IF(P163="","",P163-Q163)</f>
        <v/>
      </c>
      <c r="S163" s="57" t="n">
        <v>0.2692</v>
      </c>
      <c r="T163" s="22" t="n"/>
      <c r="U163" s="68" t="n">
        <v>0.4111</v>
      </c>
      <c r="V163" s="68" t="n">
        <v>0.9533</v>
      </c>
      <c r="W163" s="103" t="n">
        <v>633</v>
      </c>
      <c r="X163" s="103" t="n">
        <v>724</v>
      </c>
      <c r="Y163" s="22" t="n"/>
      <c r="Z163" s="104">
        <f>IF(U163="","",W163/U163-W163)</f>
        <v/>
      </c>
      <c r="AA163" s="104">
        <f>IF(U163="","",(W163/U163-W163)*Q163)</f>
        <v/>
      </c>
      <c r="AB163" s="104">
        <f>IF(W163="","",W163*P163)</f>
        <v/>
      </c>
      <c r="AC163" s="86" t="n"/>
      <c r="AD163" s="84" t="inlineStr">
        <is>
          <t>截止日期</t>
        </is>
      </c>
      <c r="AE163" s="85" t="n"/>
    </row>
    <row customHeight="1" hidden="1" ht="14.25" outlineLevel="1" r="164" s="18">
      <c r="A164" s="101" t="n">
        <v>20191030</v>
      </c>
      <c r="B164" s="32" t="n"/>
      <c r="C164" s="33" t="n">
        <v>138</v>
      </c>
      <c r="D164" s="22" t="n"/>
      <c r="E164" s="34" t="n">
        <v>0.2306</v>
      </c>
      <c r="F164" s="35" t="n">
        <v>0.2208</v>
      </c>
      <c r="G164" s="102">
        <f>IF(E164="","",E164*X164)</f>
        <v/>
      </c>
      <c r="H164" s="37" t="n">
        <v>0.1076</v>
      </c>
      <c r="I164" s="22" t="n"/>
      <c r="J164" s="53" t="n">
        <v>0.1836</v>
      </c>
      <c r="K164" s="53" t="n">
        <v>0.1503</v>
      </c>
      <c r="L164" s="53" t="n"/>
      <c r="M164" s="53" t="n"/>
      <c r="N164" s="22" t="n"/>
      <c r="O164" s="57" t="n">
        <v>0.4545</v>
      </c>
      <c r="P164" s="57" t="n">
        <v>0.1031</v>
      </c>
      <c r="Q164" s="57" t="n">
        <v>0.142</v>
      </c>
      <c r="R164" s="62">
        <f>IF(P164="","",P164-Q164)</f>
        <v/>
      </c>
      <c r="S164" s="57" t="n">
        <v>0.3719</v>
      </c>
      <c r="T164" s="22" t="n"/>
      <c r="U164" s="68" t="n">
        <v>0.1985</v>
      </c>
      <c r="V164" s="68" t="n">
        <v>0.9721</v>
      </c>
      <c r="W164" s="103" t="n">
        <v>320</v>
      </c>
      <c r="X164" s="103" t="n">
        <v>373</v>
      </c>
      <c r="Y164" s="22" t="n"/>
      <c r="Z164" s="104">
        <f>IF(U164="","",W164/U164-W164)</f>
        <v/>
      </c>
      <c r="AA164" s="104">
        <f>IF(U164="","",(W164/U164-W164)*Q164)</f>
        <v/>
      </c>
      <c r="AB164" s="104">
        <f>IF(W164="","",W164*P164)</f>
        <v/>
      </c>
      <c r="AC164" s="86" t="n"/>
      <c r="AD164" s="84" t="inlineStr">
        <is>
          <t>截止日期</t>
        </is>
      </c>
      <c r="AE164" s="85" t="n"/>
    </row>
    <row customHeight="1" hidden="1" ht="14.25" outlineLevel="1" r="165" s="18">
      <c r="A165" s="110" t="n">
        <v>20191031</v>
      </c>
      <c r="B165" s="38" t="n"/>
      <c r="C165" s="39" t="n">
        <v>189</v>
      </c>
      <c r="D165" s="22" t="n"/>
      <c r="E165" s="94" t="n">
        <v>0.1284</v>
      </c>
      <c r="F165" s="40" t="n">
        <v>0.204</v>
      </c>
      <c r="G165" s="102">
        <f>IF(E165="","",E165*X165)</f>
        <v/>
      </c>
      <c r="H165" s="41" t="n">
        <v>0.1845</v>
      </c>
      <c r="I165" s="22" t="n"/>
      <c r="J165" s="58" t="n">
        <v>0.2254</v>
      </c>
      <c r="K165" s="58" t="n">
        <v>0.165</v>
      </c>
      <c r="L165" s="58" t="n"/>
      <c r="M165" s="58" t="n"/>
      <c r="N165" s="22" t="n"/>
      <c r="O165" s="59" t="n">
        <v>0.2857</v>
      </c>
      <c r="P165" s="59" t="n">
        <v>0.1694</v>
      </c>
      <c r="Q165" s="59" t="n">
        <v>0.1343</v>
      </c>
      <c r="R165" s="62">
        <f>IF(P165="","",P165-Q165)</f>
        <v/>
      </c>
      <c r="S165" s="59" t="n">
        <v>0.3269</v>
      </c>
      <c r="T165" s="22" t="n"/>
      <c r="U165" s="70" t="n">
        <v>0.07199999999999999</v>
      </c>
      <c r="V165" s="70" t="n">
        <v>0.9721</v>
      </c>
      <c r="W165" s="105" t="n">
        <v>124</v>
      </c>
      <c r="X165" s="105" t="n">
        <v>148</v>
      </c>
      <c r="Y165" s="22" t="n"/>
      <c r="Z165" s="104">
        <f>IF(U165="","",W165/U165-W165)</f>
        <v/>
      </c>
      <c r="AA165" s="104">
        <f>IF(U165="","",(W165/U165-W165)*Q165)</f>
        <v/>
      </c>
      <c r="AB165" s="104">
        <f>IF(W165="","",W165*P165)</f>
        <v/>
      </c>
      <c r="AC165" s="87" t="n"/>
      <c r="AD165" s="88" t="inlineStr">
        <is>
          <t>截止日期</t>
        </is>
      </c>
      <c r="AE165" s="89" t="n"/>
    </row>
    <row collapsed="1" customHeight="1" ht="14.25" r="166" s="18">
      <c r="A166" s="106">
        <f>ROUNDDOWN(MOD(A135,10000)/100,0)&amp;"月均值"</f>
        <v/>
      </c>
      <c r="B166" s="43" t="n"/>
      <c r="C166" s="43" t="n"/>
      <c r="D166" s="44" t="n"/>
      <c r="E166" s="45">
        <f>AVERAGE(E135:E165)</f>
        <v/>
      </c>
      <c r="F166" s="45">
        <f>AVERAGE(F135:F165)</f>
        <v/>
      </c>
      <c r="G166" s="45">
        <f>SUM(G135:G165)/SUM(X135:X165)</f>
        <v/>
      </c>
      <c r="H166" s="45">
        <f>AVERAGE(H135:H165)</f>
        <v/>
      </c>
      <c r="I166" s="45" t="n"/>
      <c r="J166" s="45">
        <f>AVERAGE(J135:J165)</f>
        <v/>
      </c>
      <c r="K166" s="45">
        <f>AVERAGE(K135:K165)</f>
        <v/>
      </c>
      <c r="L166" s="45">
        <f>AVERAGE(L135:L165)</f>
        <v/>
      </c>
      <c r="M166" s="45">
        <f>AVERAGE(M135:M165)</f>
        <v/>
      </c>
      <c r="N166" s="45" t="n"/>
      <c r="O166" s="45">
        <f>AVERAGE(O135:O165)</f>
        <v/>
      </c>
      <c r="P166" s="45">
        <f>AVERAGE(P135:P165)</f>
        <v/>
      </c>
      <c r="Q166" s="45">
        <f>AVERAGE(Q135:Q165)</f>
        <v/>
      </c>
      <c r="R166" s="45">
        <f>AVERAGE(R135:R165)</f>
        <v/>
      </c>
      <c r="S166" s="45">
        <f>AVERAGE(S135:S165)</f>
        <v/>
      </c>
      <c r="T166" s="45" t="n"/>
      <c r="U166" s="45">
        <f>AVERAGE(U135:U165)</f>
        <v/>
      </c>
      <c r="V166" s="45">
        <f>AVERAGE(V135:V165)</f>
        <v/>
      </c>
      <c r="W166" s="107">
        <f>AVERAGE(W135:W165)</f>
        <v/>
      </c>
      <c r="X166" s="107">
        <f>AVERAGE(X135:X165)</f>
        <v/>
      </c>
      <c r="Y166" s="44" t="n"/>
      <c r="Z166" s="45" t="inlineStr">
        <is>
          <t>人工</t>
        </is>
      </c>
      <c r="AA166" s="45">
        <f>SUM(AA135:AA165)/SUM(Z135:Z165)</f>
        <v/>
      </c>
      <c r="AB166" s="90" t="inlineStr">
        <is>
          <t>店小蜜</t>
        </is>
      </c>
      <c r="AC166" s="91">
        <f>SUM(AB135:AB165)/SUM(W135:W165)</f>
        <v/>
      </c>
      <c r="AD166" s="92" t="inlineStr">
        <is>
          <t>差值</t>
        </is>
      </c>
      <c r="AE166" s="90" t="n"/>
    </row>
    <row customHeight="1" hidden="1" ht="14.25" r="167" s="18">
      <c r="A167" s="108" t="inlineStr">
        <is>
          <t>本月方差</t>
        </is>
      </c>
      <c r="B167" s="47" t="n"/>
      <c r="C167" s="48" t="n"/>
      <c r="D167" s="49" t="n"/>
      <c r="E167" s="49">
        <f>VARP(E135:E165)</f>
        <v/>
      </c>
      <c r="F167" s="49">
        <f>VARP(F135:F165)</f>
        <v/>
      </c>
      <c r="G167" s="49" t="n"/>
      <c r="H167" s="49" t="n"/>
      <c r="I167" s="49" t="n"/>
      <c r="J167" s="49">
        <f>VARP(J135:J165)</f>
        <v/>
      </c>
      <c r="K167" s="49">
        <f>VARP(K135:K165)</f>
        <v/>
      </c>
      <c r="L167" s="49">
        <f>VARP(L135:L165)</f>
        <v/>
      </c>
      <c r="M167" s="49">
        <f>VARP(M135:M165)</f>
        <v/>
      </c>
      <c r="N167" s="49" t="n"/>
      <c r="O167" s="49">
        <f>VARP(O135:O165)</f>
        <v/>
      </c>
      <c r="P167" s="49">
        <f>VARP(P135:P165)</f>
        <v/>
      </c>
      <c r="Q167" s="49">
        <f>VARP(Q135:Q165)</f>
        <v/>
      </c>
      <c r="R167" s="49">
        <f>VARP(R135:R165)</f>
        <v/>
      </c>
      <c r="S167" s="49">
        <f>VARP(S135:S165)</f>
        <v/>
      </c>
      <c r="T167" s="49" t="n"/>
      <c r="U167" s="49">
        <f>VARP(U135:U165)</f>
        <v/>
      </c>
      <c r="V167" s="49">
        <f>VARP(V135:V165)</f>
        <v/>
      </c>
      <c r="W167" s="109" t="n"/>
      <c r="X167" s="109" t="n"/>
      <c r="Y167" s="49" t="n"/>
      <c r="Z167" s="109" t="n"/>
      <c r="AA167" s="109" t="n"/>
      <c r="AB167" s="109" t="n"/>
      <c r="AC167" s="109" t="n"/>
      <c r="AD167" s="109" t="n"/>
      <c r="AE167" s="109" t="n"/>
    </row>
    <row customHeight="1" hidden="1" ht="14.25" outlineLevel="1" r="168" s="18">
      <c r="A168" s="101" t="n">
        <v>20191101</v>
      </c>
      <c r="B168" s="32" t="n"/>
      <c r="C168" s="33" t="n">
        <v>170</v>
      </c>
      <c r="D168" s="22" t="n"/>
      <c r="E168" s="34" t="n">
        <v>0.2</v>
      </c>
      <c r="F168" s="35" t="n">
        <v>0.2034</v>
      </c>
      <c r="G168" s="102">
        <f>IF(E168="","",E168*X168)</f>
        <v/>
      </c>
      <c r="H168" s="37" t="n">
        <v>0.0606</v>
      </c>
      <c r="I168" s="22" t="n"/>
      <c r="J168" s="53" t="n">
        <v>0.2275</v>
      </c>
      <c r="K168" s="53" t="n">
        <v>0.1096</v>
      </c>
      <c r="L168" s="53" t="n"/>
      <c r="M168" s="53" t="n"/>
      <c r="N168" s="22" t="n"/>
      <c r="O168" s="57" t="n">
        <v>0.2</v>
      </c>
      <c r="P168" s="57" t="n">
        <v>0.0618</v>
      </c>
      <c r="Q168" s="57" t="n">
        <v>0.064</v>
      </c>
      <c r="R168" s="62">
        <f>IF(P168="","",P168-Q168)</f>
        <v/>
      </c>
      <c r="S168" s="57" t="n">
        <v>0.2291</v>
      </c>
      <c r="T168" s="22" t="n"/>
      <c r="U168" s="68" t="n">
        <v>0.08409999999999999</v>
      </c>
      <c r="V168" s="68" t="n">
        <v>0.8362000000000001</v>
      </c>
      <c r="W168" s="103" t="n">
        <v>178</v>
      </c>
      <c r="X168" s="103" t="n">
        <v>210</v>
      </c>
      <c r="Y168" s="22" t="n"/>
      <c r="Z168" s="104">
        <f>IF(U168="","",W168/U168-W168)</f>
        <v/>
      </c>
      <c r="AA168" s="104">
        <f>IF(U168="","",(W168/U168-W168)*Q168)</f>
        <v/>
      </c>
      <c r="AB168" s="104">
        <f>IF(W168="","",W168*P168)</f>
        <v/>
      </c>
      <c r="AC168" s="86" t="n"/>
      <c r="AD168" s="86" t="inlineStr">
        <is>
          <t>截止日期</t>
        </is>
      </c>
      <c r="AE168" s="85" t="n"/>
    </row>
    <row customHeight="1" hidden="1" ht="14.25" outlineLevel="1" r="169" s="18">
      <c r="A169" s="101" t="n">
        <v>20191102</v>
      </c>
      <c r="B169" s="32" t="n"/>
      <c r="C169" s="33" t="n">
        <v>194</v>
      </c>
      <c r="D169" s="22" t="n"/>
      <c r="E169" s="34" t="n">
        <v>0.1978</v>
      </c>
      <c r="F169" s="35" t="n">
        <v>0.1979</v>
      </c>
      <c r="G169" s="102">
        <f>IF(E169="","",E169*X169)</f>
        <v/>
      </c>
      <c r="H169" s="37" t="n">
        <v>0.0352</v>
      </c>
      <c r="I169" s="22" t="n"/>
      <c r="J169" s="53" t="n">
        <v>0.2632</v>
      </c>
      <c r="K169" s="53" t="n">
        <v>0.1546</v>
      </c>
      <c r="L169" s="53" t="n"/>
      <c r="M169" s="53" t="n"/>
      <c r="N169" s="22" t="n"/>
      <c r="O169" s="57" t="n">
        <v>0.1364</v>
      </c>
      <c r="P169" s="57" t="n">
        <v>0.0318</v>
      </c>
      <c r="Q169" s="57" t="n">
        <v>0.0612</v>
      </c>
      <c r="R169" s="62">
        <f>IF(P169="","",P169-Q169)</f>
        <v/>
      </c>
      <c r="S169" s="57" t="n">
        <v>0.257</v>
      </c>
      <c r="T169" s="22" t="n"/>
      <c r="U169" s="68" t="n">
        <v>0.0946</v>
      </c>
      <c r="V169" s="68" t="n">
        <v>0.8893</v>
      </c>
      <c r="W169" s="103" t="n">
        <v>157</v>
      </c>
      <c r="X169" s="103" t="n">
        <v>182</v>
      </c>
      <c r="Y169" s="22" t="n"/>
      <c r="Z169" s="104">
        <f>IF(U169="","",W169/U169-W169)</f>
        <v/>
      </c>
      <c r="AA169" s="104">
        <f>IF(U169="","",(W169/U169-W169)*Q169)</f>
        <v/>
      </c>
      <c r="AB169" s="104">
        <f>IF(W169="","",W169*P169)</f>
        <v/>
      </c>
      <c r="AC169" s="86" t="n"/>
      <c r="AD169" s="84" t="inlineStr">
        <is>
          <t>截止日期</t>
        </is>
      </c>
      <c r="AE169" s="85" t="n"/>
    </row>
    <row customHeight="1" hidden="1" ht="14.25" outlineLevel="1" r="170" s="18">
      <c r="A170" s="101" t="n">
        <v>20191103</v>
      </c>
      <c r="B170" s="32" t="n"/>
      <c r="C170" s="33" t="n">
        <v>200</v>
      </c>
      <c r="D170" s="22" t="n"/>
      <c r="E170" s="34" t="n">
        <v>0.1954</v>
      </c>
      <c r="F170" s="35" t="n">
        <v>0.1896</v>
      </c>
      <c r="G170" s="102">
        <f>IF(E170="","",E170*X170)</f>
        <v/>
      </c>
      <c r="H170" s="37" t="n">
        <v>0.0621</v>
      </c>
      <c r="I170" s="22" t="n"/>
      <c r="J170" s="53" t="n">
        <v>0.2236</v>
      </c>
      <c r="K170" s="53" t="n">
        <v>0.1558</v>
      </c>
      <c r="L170" s="53" t="n"/>
      <c r="M170" s="53" t="n"/>
      <c r="N170" s="22" t="n"/>
      <c r="O170" s="57" t="n">
        <v>0.0588</v>
      </c>
      <c r="P170" s="57" t="n">
        <v>0.0649</v>
      </c>
      <c r="Q170" s="57" t="n">
        <v>0.0616</v>
      </c>
      <c r="R170" s="62">
        <f>IF(P170="","",P170-Q170)</f>
        <v/>
      </c>
      <c r="S170" s="57" t="n">
        <v>0.243</v>
      </c>
      <c r="T170" s="22" t="n"/>
      <c r="U170" s="68" t="n">
        <v>0.0881</v>
      </c>
      <c r="V170" s="68" t="n">
        <v>0.867</v>
      </c>
      <c r="W170" s="103" t="n">
        <v>154</v>
      </c>
      <c r="X170" s="103" t="n">
        <v>174</v>
      </c>
      <c r="Y170" s="22" t="n"/>
      <c r="Z170" s="104">
        <f>IF(U170="","",W170/U170-W170)</f>
        <v/>
      </c>
      <c r="AA170" s="104">
        <f>IF(U170="","",(W170/U170-W170)*Q170)</f>
        <v/>
      </c>
      <c r="AB170" s="104">
        <f>IF(W170="","",W170*P170)</f>
        <v/>
      </c>
      <c r="AC170" s="86" t="n"/>
      <c r="AD170" s="84" t="inlineStr">
        <is>
          <t>截止日期</t>
        </is>
      </c>
      <c r="AE170" s="85" t="n"/>
    </row>
    <row customHeight="1" hidden="1" ht="14.25" outlineLevel="1" r="171" s="18">
      <c r="A171" s="101" t="n">
        <v>20191104</v>
      </c>
      <c r="B171" s="32" t="n"/>
      <c r="C171" s="33" t="n">
        <v>162</v>
      </c>
      <c r="D171" s="22" t="n"/>
      <c r="E171" s="34" t="n">
        <v>0.1462</v>
      </c>
      <c r="F171" s="35" t="n">
        <v>0.1452</v>
      </c>
      <c r="G171" s="102">
        <f>IF(E171="","",E171*X171)</f>
        <v/>
      </c>
      <c r="H171" s="37" t="n">
        <v>0.08939999999999999</v>
      </c>
      <c r="I171" s="22" t="n"/>
      <c r="J171" s="53" t="n">
        <v>0.2315</v>
      </c>
      <c r="K171" s="53" t="inlineStr">
        <is>
          <t>13.60%</t>
        </is>
      </c>
      <c r="L171" s="53" t="n"/>
      <c r="M171" s="53" t="n"/>
      <c r="N171" s="22" t="n"/>
      <c r="O171" s="57" t="n">
        <v>0.1739</v>
      </c>
      <c r="P171" s="57" t="n">
        <v>0.09180000000000001</v>
      </c>
      <c r="Q171" s="57" t="n">
        <v>0.0599</v>
      </c>
      <c r="R171" s="62">
        <f>IF(P171="","",P171-Q171)</f>
        <v/>
      </c>
      <c r="S171" s="57" t="n">
        <v>0.2057</v>
      </c>
      <c r="T171" s="22" t="n"/>
      <c r="U171" s="68" t="n">
        <v>0.1014</v>
      </c>
      <c r="V171" s="68" t="n">
        <v>0.9229000000000001</v>
      </c>
      <c r="W171" s="103" t="n">
        <v>196</v>
      </c>
      <c r="X171" s="103" t="n">
        <v>212</v>
      </c>
      <c r="Y171" s="22" t="n"/>
      <c r="Z171" s="104">
        <f>IF(U171="","",W171/U171-W171)</f>
        <v/>
      </c>
      <c r="AA171" s="104">
        <f>IF(U171="","",(W171/U171-W171)*Q171)</f>
        <v/>
      </c>
      <c r="AB171" s="104">
        <f>IF(W171="","",W171*P171)</f>
        <v/>
      </c>
      <c r="AC171" s="86" t="n"/>
      <c r="AD171" s="84" t="inlineStr">
        <is>
          <t>截止日期</t>
        </is>
      </c>
      <c r="AE171" s="85" t="n"/>
    </row>
    <row customHeight="1" hidden="1" ht="14.25" outlineLevel="1" r="172" s="18">
      <c r="A172" s="101" t="n">
        <v>20191105</v>
      </c>
      <c r="B172" s="32" t="n"/>
      <c r="C172" s="33" t="n">
        <v>166</v>
      </c>
      <c r="D172" s="22" t="n"/>
      <c r="E172" s="34" t="n">
        <v>0.1733</v>
      </c>
      <c r="F172" s="35" t="n">
        <v>0.1867</v>
      </c>
      <c r="G172" s="102">
        <f>IF(E172="","",E172*X172)</f>
        <v/>
      </c>
      <c r="H172" s="37" t="n">
        <v>0.0189</v>
      </c>
      <c r="I172" s="22" t="n"/>
      <c r="J172" s="53" t="n">
        <v>0.159</v>
      </c>
      <c r="K172" s="53" t="n">
        <v>0.1456</v>
      </c>
      <c r="L172" s="53" t="n"/>
      <c r="M172" s="53" t="n"/>
      <c r="N172" s="22" t="n"/>
      <c r="O172" s="57" t="n">
        <v>0.0455</v>
      </c>
      <c r="P172" s="57" t="n">
        <v>0.0169</v>
      </c>
      <c r="Q172" s="57" t="n">
        <v>0.0504</v>
      </c>
      <c r="R172" s="62">
        <f>IF(P172="","",P172-Q172)</f>
        <v/>
      </c>
      <c r="S172" s="57" t="n">
        <v>0.2116</v>
      </c>
      <c r="T172" s="22" t="n"/>
      <c r="U172" s="68" t="n">
        <v>0.1039</v>
      </c>
      <c r="V172" s="68" t="n">
        <v>0.8816000000000001</v>
      </c>
      <c r="W172" s="103" t="n">
        <v>177</v>
      </c>
      <c r="X172" s="103" t="n">
        <v>202</v>
      </c>
      <c r="Y172" s="22" t="n"/>
      <c r="Z172" s="104">
        <f>IF(U172="","",W172/U172-W172)</f>
        <v/>
      </c>
      <c r="AA172" s="104">
        <f>IF(U172="","",(W172/U172-W172)*Q172)</f>
        <v/>
      </c>
      <c r="AB172" s="104">
        <f>IF(W172="","",W172*P172)</f>
        <v/>
      </c>
      <c r="AC172" s="86" t="n"/>
      <c r="AD172" s="84" t="inlineStr">
        <is>
          <t>截止日期</t>
        </is>
      </c>
      <c r="AE172" s="85" t="n"/>
    </row>
    <row customHeight="1" hidden="1" ht="14.25" outlineLevel="1" r="173" s="18">
      <c r="A173" s="101" t="n">
        <v>20191106</v>
      </c>
      <c r="B173" s="32" t="n"/>
      <c r="C173" s="33" t="n">
        <v>79</v>
      </c>
      <c r="D173" s="22" t="n"/>
      <c r="E173" s="34" t="n">
        <v>0.229</v>
      </c>
      <c r="F173" s="35" t="n">
        <v>0.173</v>
      </c>
      <c r="G173" s="102">
        <f>IF(E173="","",E173*X173)</f>
        <v/>
      </c>
      <c r="H173" s="37" t="n">
        <v>0.0375</v>
      </c>
      <c r="I173" s="22" t="n"/>
      <c r="J173" s="53" t="n">
        <v>0.2257</v>
      </c>
      <c r="K173" s="53" t="n">
        <v>0.1475</v>
      </c>
      <c r="L173" s="53" t="n"/>
      <c r="M173" s="53" t="n"/>
      <c r="N173" s="22" t="n"/>
      <c r="O173" s="57" t="n">
        <v>0.1364</v>
      </c>
      <c r="P173" s="57" t="n">
        <v>0.0283</v>
      </c>
      <c r="Q173" s="57" t="n">
        <v>0.0295</v>
      </c>
      <c r="R173" s="62">
        <f>IF(P173="","",P173-Q173)</f>
        <v/>
      </c>
      <c r="S173" s="57" t="n">
        <v>0.1891</v>
      </c>
      <c r="T173" s="22" t="n"/>
      <c r="U173" s="68" t="n">
        <v>0.2469</v>
      </c>
      <c r="V173" s="68" t="n">
        <v>0.8812</v>
      </c>
      <c r="W173" s="103" t="n">
        <v>530</v>
      </c>
      <c r="X173" s="103" t="n">
        <v>559</v>
      </c>
      <c r="Y173" s="22" t="n"/>
      <c r="Z173" s="104">
        <f>IF(U173="","",W173/U173-W173)</f>
        <v/>
      </c>
      <c r="AA173" s="104">
        <f>IF(U173="","",(W173/U173-W173)*Q173)</f>
        <v/>
      </c>
      <c r="AB173" s="104">
        <f>IF(W173="","",W173*P173)</f>
        <v/>
      </c>
      <c r="AC173" s="86" t="n"/>
      <c r="AD173" s="84" t="inlineStr">
        <is>
          <t>截止日期</t>
        </is>
      </c>
      <c r="AE173" s="85" t="n"/>
    </row>
    <row customHeight="1" hidden="1" ht="14.25" outlineLevel="1" r="174" s="18">
      <c r="A174" s="101" t="n">
        <v>20191107</v>
      </c>
      <c r="B174" s="32" t="n"/>
      <c r="C174" s="33" t="n">
        <v>129</v>
      </c>
      <c r="D174" s="22" t="n"/>
      <c r="E174" s="34" t="n">
        <v>0.1551</v>
      </c>
      <c r="F174" s="35" t="n">
        <v>0.2054</v>
      </c>
      <c r="G174" s="102">
        <f>IF(E174="","",E174*X174)</f>
        <v/>
      </c>
      <c r="H174" s="37" t="n">
        <v>0.0386</v>
      </c>
      <c r="I174" s="22" t="n"/>
      <c r="J174" s="53" t="n">
        <v>0.1877</v>
      </c>
      <c r="K174" s="53" t="n">
        <v>0.1256</v>
      </c>
      <c r="L174" s="53" t="n"/>
      <c r="M174" s="53" t="n"/>
      <c r="N174" s="22" t="n"/>
      <c r="O174" s="57" t="n">
        <v>0.0244</v>
      </c>
      <c r="P174" s="57" t="n">
        <v>0.0104</v>
      </c>
      <c r="Q174" s="57" t="n">
        <v>0.0218</v>
      </c>
      <c r="R174" s="62">
        <f>IF(P174="","",P174-Q174)</f>
        <v/>
      </c>
      <c r="S174" s="57" t="n">
        <v>0.2004</v>
      </c>
      <c r="T174" s="22" t="n"/>
      <c r="U174" s="68" t="n">
        <v>0.122</v>
      </c>
      <c r="V174" s="68" t="n">
        <v>0.9096</v>
      </c>
      <c r="W174" s="103" t="n">
        <v>288</v>
      </c>
      <c r="X174" s="103" t="n">
        <v>303</v>
      </c>
      <c r="Y174" s="22" t="n"/>
      <c r="Z174" s="104">
        <f>IF(U174="","",W174/U174-W174)</f>
        <v/>
      </c>
      <c r="AA174" s="104">
        <f>IF(U174="","",(W174/U174-W174)*Q174)</f>
        <v/>
      </c>
      <c r="AB174" s="104">
        <f>IF(W174="","",W174*P174)</f>
        <v/>
      </c>
      <c r="AC174" s="86" t="n"/>
      <c r="AD174" s="84" t="inlineStr">
        <is>
          <t>截止日期</t>
        </is>
      </c>
      <c r="AE174" s="85" t="n"/>
    </row>
    <row customHeight="1" hidden="1" ht="14.25" outlineLevel="1" r="175" s="18">
      <c r="A175" s="101" t="n">
        <v>20191108</v>
      </c>
      <c r="B175" s="32" t="n"/>
      <c r="C175" s="33" t="n">
        <v>190</v>
      </c>
      <c r="D175" s="22" t="n"/>
      <c r="E175" s="34" t="n">
        <v>0.1414</v>
      </c>
      <c r="F175" s="35" t="n">
        <v>0.1825</v>
      </c>
      <c r="G175" s="102">
        <f>IF(E175="","",E175*X175)</f>
        <v/>
      </c>
      <c r="H175" s="37" t="n">
        <v>0.0253</v>
      </c>
      <c r="I175" s="22" t="n"/>
      <c r="J175" s="53" t="n">
        <v>0.2528</v>
      </c>
      <c r="K175" s="53" t="n">
        <v>0.139</v>
      </c>
      <c r="L175" s="53" t="n"/>
      <c r="M175" s="53" t="n"/>
      <c r="N175" s="22" t="n"/>
      <c r="O175" s="57" t="n">
        <v>0.0313</v>
      </c>
      <c r="P175" s="57" t="n">
        <v>0.0163</v>
      </c>
      <c r="Q175" s="57" t="n">
        <v>0.0171</v>
      </c>
      <c r="R175" s="62">
        <f>IF(P175="","",P175-Q175)</f>
        <v/>
      </c>
      <c r="S175" s="57" t="n">
        <v>0.0931</v>
      </c>
      <c r="T175" s="22" t="n"/>
      <c r="U175" s="68" t="n">
        <v>0.0798</v>
      </c>
      <c r="V175" s="68" t="n">
        <v>0.9144</v>
      </c>
      <c r="W175" s="103" t="n">
        <v>184</v>
      </c>
      <c r="X175" s="103" t="n">
        <v>191</v>
      </c>
      <c r="Y175" s="22" t="n"/>
      <c r="Z175" s="104">
        <f>IF(U175="","",W175/U175-W175)</f>
        <v/>
      </c>
      <c r="AA175" s="104">
        <f>IF(U175="","",(W175/U175-W175)*Q175)</f>
        <v/>
      </c>
      <c r="AB175" s="104">
        <f>IF(W175="","",W175*P175)</f>
        <v/>
      </c>
      <c r="AC175" s="86" t="n"/>
      <c r="AD175" s="84" t="inlineStr">
        <is>
          <t>截止日期</t>
        </is>
      </c>
      <c r="AE175" s="85" t="n"/>
    </row>
    <row customHeight="1" hidden="1" ht="14.25" outlineLevel="1" r="176" s="18">
      <c r="A176" s="101" t="n">
        <v>20191109</v>
      </c>
      <c r="B176" s="32" t="n"/>
      <c r="C176" s="33" t="n">
        <v>99</v>
      </c>
      <c r="D176" s="22" t="n"/>
      <c r="E176" s="34" t="n">
        <v>0.234</v>
      </c>
      <c r="F176" s="35" t="n">
        <v>0.1715</v>
      </c>
      <c r="G176" s="102">
        <f>IF(E176="","",E176*X176)</f>
        <v/>
      </c>
      <c r="H176" s="37" t="n">
        <v>0.0373</v>
      </c>
      <c r="I176" s="22" t="n"/>
      <c r="J176" s="53" t="n">
        <v>0.1261</v>
      </c>
      <c r="K176" s="53" t="n">
        <v>0.1731</v>
      </c>
      <c r="L176" s="53" t="n"/>
      <c r="M176" s="53" t="n"/>
      <c r="N176" s="22" t="n"/>
      <c r="O176" s="57" t="n">
        <v>0.0147</v>
      </c>
      <c r="P176" s="57" t="n">
        <v>0.0071</v>
      </c>
      <c r="Q176" s="57" t="n">
        <v>0.0141</v>
      </c>
      <c r="R176" s="62">
        <f>IF(P176="","",P176-Q176)</f>
        <v/>
      </c>
      <c r="S176" s="57" t="n">
        <v>0.059</v>
      </c>
      <c r="T176" s="22" t="n"/>
      <c r="U176" s="68" t="inlineStr">
        <is>
          <t>18.23%</t>
        </is>
      </c>
      <c r="V176" s="68" t="n">
        <v>0.9227</v>
      </c>
      <c r="W176" s="103" t="n">
        <v>567</v>
      </c>
      <c r="X176" s="103" t="n">
        <v>594</v>
      </c>
      <c r="Y176" s="22" t="n"/>
      <c r="Z176" s="104">
        <f>IF(U176="","",W176/U176-W176)</f>
        <v/>
      </c>
      <c r="AA176" s="104">
        <f>IF(U176="","",(W176/U176-W176)*Q176)</f>
        <v/>
      </c>
      <c r="AB176" s="104">
        <f>IF(W176="","",W176*P176)</f>
        <v/>
      </c>
      <c r="AC176" s="86" t="n"/>
      <c r="AD176" s="84" t="inlineStr">
        <is>
          <t>截止日期</t>
        </is>
      </c>
      <c r="AE176" s="85" t="n"/>
    </row>
    <row customHeight="1" hidden="1" ht="14.25" outlineLevel="1" r="177" s="18">
      <c r="A177" s="101" t="n">
        <v>20191110</v>
      </c>
      <c r="B177" s="32" t="n"/>
      <c r="C177" s="33" t="n">
        <v>101</v>
      </c>
      <c r="D177" s="22" t="n"/>
      <c r="E177" s="34" t="n">
        <v>0.147</v>
      </c>
      <c r="F177" s="35" t="n">
        <v>0.158</v>
      </c>
      <c r="G177" s="102">
        <f>IF(E177="","",E177*X177)</f>
        <v/>
      </c>
      <c r="H177" s="37" t="n">
        <v>0.0273</v>
      </c>
      <c r="I177" s="22" t="n"/>
      <c r="J177" s="53" t="n">
        <v>0.1778</v>
      </c>
      <c r="K177" s="53" t="n">
        <v>0.1291</v>
      </c>
      <c r="L177" s="53" t="n"/>
      <c r="M177" s="53" t="n"/>
      <c r="N177" s="22" t="n"/>
      <c r="O177" s="57" t="n">
        <v>0.007</v>
      </c>
      <c r="P177" s="57" t="n">
        <v>0.0074</v>
      </c>
      <c r="Q177" s="57" t="n">
        <v>0.0095</v>
      </c>
      <c r="R177" s="62">
        <f>IF(P177="","",P177-Q177)</f>
        <v/>
      </c>
      <c r="S177" s="57" t="n">
        <v>0.0016</v>
      </c>
      <c r="T177" s="22" t="n"/>
      <c r="U177" s="68" t="n">
        <v>0.075</v>
      </c>
      <c r="V177" s="68" t="n">
        <v>0.9867</v>
      </c>
      <c r="W177" s="103" t="n">
        <v>674</v>
      </c>
      <c r="X177" s="103" t="n">
        <v>687</v>
      </c>
      <c r="Y177" s="22" t="n"/>
      <c r="Z177" s="104">
        <f>IF(U177="","",W177/U177-W177)</f>
        <v/>
      </c>
      <c r="AA177" s="104">
        <f>IF(U177="","",(W177/U177-W177)*Q177)</f>
        <v/>
      </c>
      <c r="AB177" s="104">
        <f>IF(W177="","",W177*P177)</f>
        <v/>
      </c>
      <c r="AC177" s="86" t="n"/>
      <c r="AD177" s="84" t="inlineStr">
        <is>
          <t>截止日期</t>
        </is>
      </c>
      <c r="AE177" s="85" t="n"/>
    </row>
    <row customHeight="1" hidden="1" ht="14.25" outlineLevel="1" r="178" s="18">
      <c r="A178" s="101" t="n">
        <v>20191111</v>
      </c>
      <c r="B178" s="32" t="n"/>
      <c r="C178" s="33" t="n">
        <v>124</v>
      </c>
      <c r="D178" s="22" t="n"/>
      <c r="E178" s="34" t="n">
        <v>0.2413</v>
      </c>
      <c r="F178" s="35" t="n">
        <v>0.2057</v>
      </c>
      <c r="G178" s="102">
        <f>IF(E178="","",E178*X178)</f>
        <v/>
      </c>
      <c r="H178" s="37" t="n">
        <v>0.5612</v>
      </c>
      <c r="I178" s="22" t="n"/>
      <c r="J178" s="53" t="n">
        <v>0.1136</v>
      </c>
      <c r="K178" s="53" t="n">
        <v>0.166</v>
      </c>
      <c r="L178" s="53" t="n"/>
      <c r="M178" s="53" t="n"/>
      <c r="N178" s="22" t="n"/>
      <c r="O178" s="57" t="n">
        <v>0.8967000000000001</v>
      </c>
      <c r="P178" s="57" t="n">
        <v>0.8919</v>
      </c>
      <c r="Q178" s="57" t="n">
        <v>0.6903</v>
      </c>
      <c r="R178" s="62">
        <f>IF(P178="","",P178-Q178)</f>
        <v/>
      </c>
      <c r="S178" s="57" t="n">
        <v>0.6286</v>
      </c>
      <c r="T178" s="22" t="n"/>
      <c r="U178" s="68" t="n">
        <v>0.1306</v>
      </c>
      <c r="V178" s="68" t="n">
        <v>0.9518</v>
      </c>
      <c r="W178" s="103" t="n">
        <v>1314</v>
      </c>
      <c r="X178" s="103" t="n">
        <v>2167</v>
      </c>
      <c r="Y178" s="22" t="n"/>
      <c r="Z178" s="104">
        <f>IF(U178="","",W178/U178-W178)</f>
        <v/>
      </c>
      <c r="AA178" s="104">
        <f>IF(U178="","",(W178/U178-W178)*Q178)</f>
        <v/>
      </c>
      <c r="AB178" s="104">
        <f>IF(W178="","",W178*P178)</f>
        <v/>
      </c>
      <c r="AC178" s="86" t="n"/>
      <c r="AD178" s="84" t="inlineStr">
        <is>
          <t>截止日期</t>
        </is>
      </c>
      <c r="AE178" s="85" t="n"/>
    </row>
    <row customHeight="1" hidden="1" ht="14.25" outlineLevel="1" r="179" s="18">
      <c r="A179" s="101" t="n">
        <v>20191112</v>
      </c>
      <c r="B179" s="32" t="n"/>
      <c r="C179" s="33" t="n">
        <v>98</v>
      </c>
      <c r="D179" s="22" t="n"/>
      <c r="E179" s="34" t="n">
        <v>0.2911</v>
      </c>
      <c r="F179" s="35" t="n">
        <v>0.1642</v>
      </c>
      <c r="G179" s="102">
        <f>IF(E179="","",E179*X179)</f>
        <v/>
      </c>
      <c r="H179" s="37" t="n">
        <v>0.3421</v>
      </c>
      <c r="I179" s="22" t="n"/>
      <c r="J179" s="53" t="n">
        <v>0.1169</v>
      </c>
      <c r="K179" s="53" t="n">
        <v>0.1942</v>
      </c>
      <c r="L179" s="53" t="n"/>
      <c r="M179" s="53" t="n"/>
      <c r="N179" s="22" t="n"/>
      <c r="O179" s="57" t="n">
        <v>0.7692</v>
      </c>
      <c r="P179" s="57" t="n">
        <v>0.4262</v>
      </c>
      <c r="Q179" s="57" t="n">
        <v>0.3576</v>
      </c>
      <c r="R179" s="62">
        <f>IF(P179="","",P179-Q179)</f>
        <v/>
      </c>
      <c r="S179" s="57" t="n">
        <v>0.2541</v>
      </c>
      <c r="T179" s="22" t="n"/>
      <c r="U179" s="68" t="n">
        <v>0.2142</v>
      </c>
      <c r="V179" s="68" t="n">
        <v>0.9143</v>
      </c>
      <c r="W179" s="103" t="n">
        <v>183</v>
      </c>
      <c r="X179" s="103" t="n">
        <v>828</v>
      </c>
      <c r="Y179" s="22" t="n"/>
      <c r="Z179" s="104">
        <f>IF(U179="","",W179/U179-W179)</f>
        <v/>
      </c>
      <c r="AA179" s="104">
        <f>IF(U179="","",(W179/U179-W179)*Q179)</f>
        <v/>
      </c>
      <c r="AB179" s="104">
        <f>IF(W179="","",W179*P179)</f>
        <v/>
      </c>
      <c r="AC179" s="86" t="n"/>
      <c r="AD179" s="84" t="inlineStr">
        <is>
          <t>截止日期</t>
        </is>
      </c>
      <c r="AE179" s="85" t="n"/>
    </row>
    <row customHeight="1" hidden="1" ht="14.25" outlineLevel="1" r="180" s="18">
      <c r="A180" s="101" t="n">
        <v>20191113</v>
      </c>
      <c r="B180" s="32" t="n"/>
      <c r="C180" s="33" t="n">
        <v>94</v>
      </c>
      <c r="D180" s="22" t="n"/>
      <c r="E180" s="34" t="n">
        <v>0.2054</v>
      </c>
      <c r="F180" s="35" t="n">
        <v>0.1643</v>
      </c>
      <c r="G180" s="102">
        <f>IF(E180="","",E180*X180)</f>
        <v/>
      </c>
      <c r="H180" s="37" t="n">
        <v>0.0727</v>
      </c>
      <c r="I180" s="22" t="n"/>
      <c r="J180" s="53" t="n">
        <v>0.141</v>
      </c>
      <c r="K180" s="53" t="n">
        <v>0.2402</v>
      </c>
      <c r="L180" s="53" t="n"/>
      <c r="M180" s="53" t="n"/>
      <c r="N180" s="22" t="n"/>
      <c r="O180" s="57" t="n">
        <v>0.5714</v>
      </c>
      <c r="P180" s="57" t="n">
        <v>0.2361</v>
      </c>
      <c r="Q180" s="57" t="n">
        <v>0.3181</v>
      </c>
      <c r="R180" s="62">
        <f>IF(P180="","",P180-Q180)</f>
        <v/>
      </c>
      <c r="S180" s="57" t="n">
        <v>0.2437</v>
      </c>
      <c r="T180" s="22" t="n"/>
      <c r="U180" s="68" t="n">
        <v>0.096</v>
      </c>
      <c r="V180" s="68" t="n">
        <v>0.9427</v>
      </c>
      <c r="W180" s="103" t="n">
        <v>72</v>
      </c>
      <c r="X180" s="103" t="n">
        <v>404</v>
      </c>
      <c r="Y180" s="22" t="n"/>
      <c r="Z180" s="104">
        <f>IF(U180="","",W180/U180-W180)</f>
        <v/>
      </c>
      <c r="AA180" s="104">
        <f>IF(U180="","",(W180/U180-W180)*Q180)</f>
        <v/>
      </c>
      <c r="AB180" s="104">
        <f>IF(W180="","",W180*P180)</f>
        <v/>
      </c>
      <c r="AC180" s="86" t="n"/>
      <c r="AD180" s="84" t="inlineStr">
        <is>
          <t>截止日期</t>
        </is>
      </c>
      <c r="AE180" s="85" t="n"/>
    </row>
    <row customHeight="1" hidden="1" ht="14.25" outlineLevel="1" r="181" s="18">
      <c r="A181" s="101" t="n">
        <v>20191114</v>
      </c>
      <c r="B181" s="32" t="n"/>
      <c r="C181" s="33" t="n">
        <v>65</v>
      </c>
      <c r="D181" s="22" t="n"/>
      <c r="E181" s="34" t="n">
        <v>0.2345</v>
      </c>
      <c r="F181" s="35" t="n">
        <v>0.2312</v>
      </c>
      <c r="G181" s="102">
        <f>IF(E181="","",E181*X181)</f>
        <v/>
      </c>
      <c r="H181" s="37" t="n">
        <v>0.1765</v>
      </c>
      <c r="I181" s="22" t="n"/>
      <c r="J181" s="53" t="n">
        <v>0.1652</v>
      </c>
      <c r="K181" s="53" t="n">
        <v>0.2243</v>
      </c>
      <c r="L181" s="53" t="n"/>
      <c r="M181" s="53" t="n"/>
      <c r="N181" s="22" t="n"/>
      <c r="O181" s="57" t="n">
        <v>0.1494</v>
      </c>
      <c r="P181" s="57" t="n">
        <v>0.1613</v>
      </c>
      <c r="Q181" s="57" t="n">
        <v>0.2395</v>
      </c>
      <c r="R181" s="62">
        <f>IF(P181="","",P181-Q181)</f>
        <v/>
      </c>
      <c r="S181" s="57" t="n">
        <v>0.357428571428571</v>
      </c>
      <c r="T181" s="22" t="n"/>
      <c r="U181" s="68" t="n">
        <v>0.2914</v>
      </c>
      <c r="V181" s="68" t="n">
        <v>0.9709</v>
      </c>
      <c r="W181" s="103" t="n">
        <v>186</v>
      </c>
      <c r="X181" s="103" t="n">
        <v>1650</v>
      </c>
      <c r="Y181" s="22" t="n"/>
      <c r="Z181" s="104">
        <f>IF(U181="","",W181/U181-W181)</f>
        <v/>
      </c>
      <c r="AA181" s="104">
        <f>IF(U181="","",(W181/U181-W181)*Q181)</f>
        <v/>
      </c>
      <c r="AB181" s="104">
        <f>IF(W181="","",W181*P181)</f>
        <v/>
      </c>
      <c r="AC181" s="86" t="n"/>
      <c r="AD181" s="84" t="inlineStr">
        <is>
          <t>截止日期</t>
        </is>
      </c>
      <c r="AE181" s="85" t="n"/>
    </row>
    <row customHeight="1" hidden="1" ht="14.25" outlineLevel="1" r="182" s="18">
      <c r="A182" s="101" t="n">
        <v>20191115</v>
      </c>
      <c r="B182" s="32" t="n"/>
      <c r="C182" s="33" t="n">
        <v>10</v>
      </c>
      <c r="D182" s="22" t="n"/>
      <c r="E182" s="34" t="n">
        <v>0.3139</v>
      </c>
      <c r="F182" s="35" t="n">
        <v>0.2919</v>
      </c>
      <c r="G182" s="102">
        <f>IF(E182="","",E182*X182)</f>
        <v/>
      </c>
      <c r="H182" s="37" t="n">
        <v>0.29</v>
      </c>
      <c r="I182" s="22" t="n"/>
      <c r="J182" s="53" t="n">
        <v>0.2057</v>
      </c>
      <c r="K182" s="53" t="n">
        <v>0.1301</v>
      </c>
      <c r="L182" s="53" t="n"/>
      <c r="M182" s="53" t="n"/>
      <c r="N182" s="22" t="n"/>
      <c r="O182" s="57" t="n">
        <v>0.177</v>
      </c>
      <c r="P182" s="57" t="n">
        <v>0.2077</v>
      </c>
      <c r="Q182" s="57" t="n">
        <v>0.268</v>
      </c>
      <c r="R182" s="62">
        <f>IF(P182="","",P182-Q182)</f>
        <v/>
      </c>
      <c r="S182" s="57" t="n">
        <v>0.4693</v>
      </c>
      <c r="T182" s="22" t="n"/>
      <c r="U182" s="68" t="n">
        <v>0.8218</v>
      </c>
      <c r="V182" s="68" t="n">
        <v>0.9274</v>
      </c>
      <c r="W182" s="103" t="n">
        <v>414</v>
      </c>
      <c r="X182" s="103" t="n">
        <v>4275</v>
      </c>
      <c r="Y182" s="22" t="n"/>
      <c r="Z182" s="104">
        <f>IF(U182="","",W182/U182-W182)</f>
        <v/>
      </c>
      <c r="AA182" s="104">
        <f>IF(U182="","",(W182/U182-W182)*Q182)</f>
        <v/>
      </c>
      <c r="AB182" s="104">
        <f>IF(W182="","",W182*P182)</f>
        <v/>
      </c>
      <c r="AC182" s="86" t="n"/>
      <c r="AD182" s="84" t="inlineStr">
        <is>
          <t>截止日期</t>
        </is>
      </c>
      <c r="AE182" s="85" t="n"/>
    </row>
    <row customHeight="1" hidden="1" ht="14.25" outlineLevel="1" r="183" s="18">
      <c r="A183" s="101" t="n">
        <v>20191116</v>
      </c>
      <c r="B183" s="32" t="n"/>
      <c r="C183" s="33" t="n">
        <v>20</v>
      </c>
      <c r="D183" s="22" t="n"/>
      <c r="E183" s="34" t="n">
        <v>0.3341</v>
      </c>
      <c r="F183" s="35" t="n">
        <v>0.2557</v>
      </c>
      <c r="G183" s="102">
        <f>IF(E183="","",E183*X183)</f>
        <v/>
      </c>
      <c r="H183" s="37" t="n">
        <v>0.2147</v>
      </c>
      <c r="I183" s="22" t="n"/>
      <c r="J183" s="53" t="n">
        <v>0.1565</v>
      </c>
      <c r="K183" s="53" t="n">
        <v>0.1579</v>
      </c>
      <c r="L183" s="53" t="n"/>
      <c r="M183" s="53" t="n"/>
      <c r="N183" s="22" t="n"/>
      <c r="O183" s="57" t="n">
        <v>0.1649</v>
      </c>
      <c r="P183" s="57" t="n">
        <v>0.2311</v>
      </c>
      <c r="Q183" s="57" t="n">
        <v>0.25</v>
      </c>
      <c r="R183" s="62">
        <f>IF(P183="","",P183-Q183)</f>
        <v/>
      </c>
      <c r="S183" s="57" t="n">
        <v>0.5022</v>
      </c>
      <c r="T183" s="22" t="n"/>
      <c r="U183" s="68" t="n">
        <v>0.699</v>
      </c>
      <c r="V183" s="68" t="n">
        <v>0.7902</v>
      </c>
      <c r="W183" s="103" t="n">
        <v>424</v>
      </c>
      <c r="X183" s="103" t="n">
        <v>2682</v>
      </c>
      <c r="Y183" s="22" t="n"/>
      <c r="Z183" s="104">
        <f>IF(U183="","",W183/U183-W183)</f>
        <v/>
      </c>
      <c r="AA183" s="104">
        <f>IF(U183="","",(W183/U183-W183)*Q183)</f>
        <v/>
      </c>
      <c r="AB183" s="104">
        <f>IF(W183="","",W183*P183)</f>
        <v/>
      </c>
      <c r="AC183" s="86" t="n"/>
      <c r="AD183" s="84" t="inlineStr">
        <is>
          <t>截止日期</t>
        </is>
      </c>
      <c r="AE183" s="85" t="n"/>
    </row>
    <row customHeight="1" hidden="1" ht="14.25" outlineLevel="1" r="184" s="18">
      <c r="A184" s="101" t="n">
        <v>20191117</v>
      </c>
      <c r="B184" s="32" t="n"/>
      <c r="C184" s="33" t="n">
        <v>17</v>
      </c>
      <c r="D184" s="22" t="n"/>
      <c r="E184" s="34" t="n">
        <v>0.322</v>
      </c>
      <c r="F184" s="35" t="n">
        <v>0.3362</v>
      </c>
      <c r="G184" s="102">
        <f>IF(E184="","",E184*X184)</f>
        <v/>
      </c>
      <c r="H184" s="37" t="n">
        <v>0.2912</v>
      </c>
      <c r="I184" s="22" t="n"/>
      <c r="J184" s="53" t="n">
        <v>0.1796</v>
      </c>
      <c r="K184" s="53" t="n">
        <v>0.1038</v>
      </c>
      <c r="L184" s="53" t="n"/>
      <c r="M184" s="53" t="n"/>
      <c r="N184" s="22" t="n"/>
      <c r="O184" s="57" t="n">
        <v>0.08160000000000001</v>
      </c>
      <c r="P184" s="57" t="n">
        <v>0.2559</v>
      </c>
      <c r="Q184" s="57" t="n">
        <v>0.4063</v>
      </c>
      <c r="R184" s="62">
        <f>IF(P184="","",P184-Q184)</f>
        <v/>
      </c>
      <c r="S184" s="57" t="n">
        <v>0.3983</v>
      </c>
      <c r="T184" s="22" t="n"/>
      <c r="U184" s="68" t="n">
        <v>0.6956</v>
      </c>
      <c r="V184" s="68" t="n">
        <v>0.9365</v>
      </c>
      <c r="W184" s="103" t="n">
        <v>465</v>
      </c>
      <c r="X184" s="103" t="n">
        <v>2969</v>
      </c>
      <c r="Y184" s="22" t="n"/>
      <c r="Z184" s="104">
        <f>IF(U184="","",W184/U184-W184)</f>
        <v/>
      </c>
      <c r="AA184" s="104">
        <f>IF(U184="","",(W184/U184-W184)*Q184)</f>
        <v/>
      </c>
      <c r="AB184" s="104">
        <f>IF(W184="","",W184*P184)</f>
        <v/>
      </c>
      <c r="AC184" s="86" t="n"/>
      <c r="AD184" s="84" t="inlineStr">
        <is>
          <t>截止日期</t>
        </is>
      </c>
      <c r="AE184" s="85" t="n"/>
    </row>
    <row customHeight="1" hidden="1" ht="14.25" outlineLevel="1" r="185" s="18">
      <c r="A185" s="101" t="n">
        <v>20191118</v>
      </c>
      <c r="B185" s="32" t="n"/>
      <c r="C185" s="33" t="n">
        <v>19</v>
      </c>
      <c r="D185" s="22" t="n"/>
      <c r="E185" s="34" t="n">
        <v>0.3737</v>
      </c>
      <c r="F185" s="35" t="n">
        <v>0.294</v>
      </c>
      <c r="G185" s="102">
        <f>IF(E185="","",E185*X185)</f>
        <v/>
      </c>
      <c r="H185" s="37" t="n">
        <v>0.2327</v>
      </c>
      <c r="I185" s="22" t="n"/>
      <c r="J185" s="53" t="n">
        <v>0.1606</v>
      </c>
      <c r="K185" s="53" t="n">
        <v>0.1544</v>
      </c>
      <c r="L185" s="53" t="n"/>
      <c r="M185" s="53" t="n"/>
      <c r="N185" s="22" t="n"/>
      <c r="O185" s="57" t="n">
        <v>0.1009</v>
      </c>
      <c r="P185" s="57" t="n">
        <v>0.214</v>
      </c>
      <c r="Q185" s="57" t="n">
        <v>0.3459</v>
      </c>
      <c r="R185" s="62">
        <f>IF(P185="","",P185-Q185)</f>
        <v/>
      </c>
      <c r="S185" s="57" t="n">
        <v>0.3762</v>
      </c>
      <c r="T185" s="22" t="n"/>
      <c r="U185" s="68" t="n">
        <v>0.6777</v>
      </c>
      <c r="V185" s="68" t="n">
        <v>0.872</v>
      </c>
      <c r="W185" s="103" t="n">
        <v>444</v>
      </c>
      <c r="X185" s="103" t="n">
        <v>2818</v>
      </c>
      <c r="Y185" s="22" t="n"/>
      <c r="Z185" s="104">
        <f>IF(U185="","",W185/U185-W185)</f>
        <v/>
      </c>
      <c r="AA185" s="104">
        <f>IF(U185="","",(W185/U185-W185)*Q185)</f>
        <v/>
      </c>
      <c r="AB185" s="104">
        <f>IF(W185="","",W185*P185)</f>
        <v/>
      </c>
      <c r="AC185" s="86" t="n"/>
      <c r="AD185" s="84" t="inlineStr">
        <is>
          <t>截止日期</t>
        </is>
      </c>
      <c r="AE185" s="85" t="n"/>
    </row>
    <row customHeight="1" hidden="1" ht="14.25" outlineLevel="1" r="186" s="18">
      <c r="A186" s="101" t="n">
        <v>20191119</v>
      </c>
      <c r="B186" s="32" t="n"/>
      <c r="C186" s="33" t="n">
        <v>33</v>
      </c>
      <c r="D186" s="22" t="n"/>
      <c r="E186" s="34" t="n">
        <v>0.417</v>
      </c>
      <c r="F186" s="35" t="n">
        <v>0.3012</v>
      </c>
      <c r="G186" s="102">
        <f>IF(E186="","",E186*X186)</f>
        <v/>
      </c>
      <c r="H186" s="37" t="n">
        <v>0.1944</v>
      </c>
      <c r="I186" s="22" t="n"/>
      <c r="J186" s="53" t="n">
        <v>0.0906</v>
      </c>
      <c r="K186" s="53" t="n">
        <v>0.1319</v>
      </c>
      <c r="L186" s="53" t="n"/>
      <c r="M186" s="53" t="n"/>
      <c r="N186" s="22" t="n"/>
      <c r="O186" s="57" t="n">
        <v>0.1254</v>
      </c>
      <c r="P186" s="57" t="n">
        <v>0.1753</v>
      </c>
      <c r="Q186" s="57" t="n">
        <v>0.2435</v>
      </c>
      <c r="R186" s="62">
        <f>IF(P186="","",P186-Q186)</f>
        <v/>
      </c>
      <c r="S186" s="57" t="n">
        <v>0.4039</v>
      </c>
      <c r="T186" s="22" t="n"/>
      <c r="U186" s="68" t="n">
        <v>0.6818</v>
      </c>
      <c r="V186" s="68" t="n">
        <v>0.8722</v>
      </c>
      <c r="W186" s="103" t="n">
        <v>445</v>
      </c>
      <c r="X186" s="103" t="n">
        <v>2115</v>
      </c>
      <c r="Y186" s="22" t="n"/>
      <c r="Z186" s="104">
        <f>IF(U186="","",W186/U186-W186)</f>
        <v/>
      </c>
      <c r="AA186" s="104">
        <f>IF(U186="","",(W186/U186-W186)*Q186)</f>
        <v/>
      </c>
      <c r="AB186" s="104">
        <f>IF(W186="","",W186*P186)</f>
        <v/>
      </c>
      <c r="AC186" s="86" t="n"/>
      <c r="AD186" s="84" t="inlineStr">
        <is>
          <t>截止日期</t>
        </is>
      </c>
      <c r="AE186" s="85" t="n"/>
    </row>
    <row customHeight="1" hidden="1" ht="14.25" outlineLevel="1" r="187" s="18">
      <c r="A187" s="101" t="n">
        <v>20191120</v>
      </c>
      <c r="B187" s="32" t="n"/>
      <c r="C187" s="33" t="n">
        <v>16</v>
      </c>
      <c r="D187" s="22" t="n"/>
      <c r="E187" s="34" t="n">
        <v>0.3881</v>
      </c>
      <c r="F187" s="35" t="n">
        <v>0.2762</v>
      </c>
      <c r="G187" s="102">
        <f>IF(E187="","",E187*X187)</f>
        <v/>
      </c>
      <c r="H187" s="37" t="n">
        <v>0.3405</v>
      </c>
      <c r="I187" s="22" t="n"/>
      <c r="J187" s="53" t="n">
        <v>0.1184</v>
      </c>
      <c r="K187" s="53" t="n">
        <v>0.1398</v>
      </c>
      <c r="L187" s="53" t="n"/>
      <c r="M187" s="53" t="n"/>
      <c r="N187" s="22" t="n"/>
      <c r="O187" s="57" t="n">
        <v>0.3429</v>
      </c>
      <c r="P187" s="57" t="n">
        <v>0.3402</v>
      </c>
      <c r="Q187" s="57" t="n">
        <v>0.2672</v>
      </c>
      <c r="R187" s="62">
        <f>IF(P187="","",P187-Q187)</f>
        <v/>
      </c>
      <c r="S187" s="57" t="n">
        <v>0.4059</v>
      </c>
      <c r="T187" s="22" t="n"/>
      <c r="U187" s="68" t="n">
        <v>0.6984</v>
      </c>
      <c r="V187" s="68" t="n">
        <v>0.8751</v>
      </c>
      <c r="W187" s="103" t="n">
        <v>923</v>
      </c>
      <c r="X187" s="103" t="n">
        <v>2399</v>
      </c>
      <c r="Y187" s="22" t="n"/>
      <c r="Z187" s="104">
        <f>IF(U187="","",W187/U187-W187)</f>
        <v/>
      </c>
      <c r="AA187" s="104">
        <f>IF(U187="","",(W187/U187-W187)*Q187)</f>
        <v/>
      </c>
      <c r="AB187" s="104">
        <f>IF(W187="","",W187*P187)</f>
        <v/>
      </c>
      <c r="AC187" s="86" t="n"/>
      <c r="AD187" s="84" t="inlineStr">
        <is>
          <t>截止日期</t>
        </is>
      </c>
      <c r="AE187" s="85" t="n"/>
    </row>
    <row customHeight="1" hidden="1" ht="14.25" outlineLevel="1" r="188" s="18">
      <c r="A188" s="101" t="n">
        <v>20191121</v>
      </c>
      <c r="B188" s="32" t="n"/>
      <c r="C188" s="33" t="n">
        <v>14</v>
      </c>
      <c r="D188" s="22" t="n"/>
      <c r="E188" s="34" t="n">
        <v>0.4118</v>
      </c>
      <c r="F188" s="35" t="n">
        <v>0.3261</v>
      </c>
      <c r="G188" s="102">
        <f>IF(E188="","",E188*X188)</f>
        <v/>
      </c>
      <c r="H188" s="37" t="n">
        <v>0.3282</v>
      </c>
      <c r="I188" s="22" t="n"/>
      <c r="J188" s="53" t="n">
        <v>0.1092</v>
      </c>
      <c r="K188" s="53" t="n">
        <v>0.1375</v>
      </c>
      <c r="L188" s="53" t="n"/>
      <c r="M188" s="53" t="n"/>
      <c r="N188" s="22" t="n"/>
      <c r="O188" s="57" t="n">
        <v>0.3191</v>
      </c>
      <c r="P188" s="57" t="n">
        <v>0.3425</v>
      </c>
      <c r="Q188" s="57" t="n">
        <v>0.2817</v>
      </c>
      <c r="R188" s="62">
        <f>IF(P188="","",P188-Q188)</f>
        <v/>
      </c>
      <c r="S188" s="57" t="n">
        <v>0.481</v>
      </c>
      <c r="T188" s="22" t="n"/>
      <c r="U188" s="68" t="n">
        <v>0.7239</v>
      </c>
      <c r="V188" s="68" t="n">
        <v>0.9425</v>
      </c>
      <c r="W188" s="103" t="n">
        <v>727</v>
      </c>
      <c r="X188" s="103" t="n">
        <v>2132</v>
      </c>
      <c r="Y188" s="22" t="n"/>
      <c r="Z188" s="104">
        <f>IF(U188="","",W188/U188-W188)</f>
        <v/>
      </c>
      <c r="AA188" s="104">
        <f>IF(U188="","",(W188/U188-W188)*Q188)</f>
        <v/>
      </c>
      <c r="AB188" s="104">
        <f>IF(W188="","",W188*P188)</f>
        <v/>
      </c>
      <c r="AC188" s="86" t="n"/>
      <c r="AD188" s="84" t="inlineStr">
        <is>
          <t>截止日期</t>
        </is>
      </c>
      <c r="AE188" s="85" t="n"/>
    </row>
    <row customHeight="1" hidden="1" ht="14.25" outlineLevel="1" r="189" s="18">
      <c r="A189" s="101" t="n">
        <v>20191122</v>
      </c>
      <c r="B189" s="32" t="n"/>
      <c r="C189" s="33" t="n">
        <v>23</v>
      </c>
      <c r="D189" s="22" t="n"/>
      <c r="E189" s="34" t="n">
        <v>0.4314</v>
      </c>
      <c r="F189" s="35" t="n">
        <v>0.2947</v>
      </c>
      <c r="G189" s="102">
        <f>IF(E189="","",E189*X189)</f>
        <v/>
      </c>
      <c r="H189" s="37" t="n">
        <v>0.25</v>
      </c>
      <c r="I189" s="22" t="n"/>
      <c r="J189" s="53" t="n">
        <v>0.0975</v>
      </c>
      <c r="K189" s="53" t="n">
        <v>0.1081</v>
      </c>
      <c r="L189" s="53" t="n"/>
      <c r="M189" s="53" t="n"/>
      <c r="N189" s="22" t="n"/>
      <c r="O189" s="57" t="n">
        <v>0.1504</v>
      </c>
      <c r="P189" s="57" t="n">
        <v>0.2392</v>
      </c>
      <c r="Q189" s="57" t="n">
        <v>0.3252</v>
      </c>
      <c r="R189" s="62">
        <f>IF(P189="","",P189-Q189)</f>
        <v/>
      </c>
      <c r="S189" s="57" t="inlineStr">
        <is>
          <t>44.99%</t>
        </is>
      </c>
      <c r="T189" s="22" t="n"/>
      <c r="U189" s="68" t="n">
        <v>0.7279</v>
      </c>
      <c r="V189" s="68" t="n">
        <v>0.9565</v>
      </c>
      <c r="W189" s="103" t="n">
        <v>439</v>
      </c>
      <c r="X189" s="103" t="n">
        <v>1458</v>
      </c>
      <c r="Y189" s="22" t="n"/>
      <c r="Z189" s="104">
        <f>IF(U189="","",W189/U189-W189)</f>
        <v/>
      </c>
      <c r="AA189" s="104">
        <f>IF(U189="","",(W189/U189-W189)*Q189)</f>
        <v/>
      </c>
      <c r="AB189" s="104">
        <f>IF(W189="","",W189*P189)</f>
        <v/>
      </c>
      <c r="AC189" s="86" t="n"/>
      <c r="AD189" s="84" t="inlineStr">
        <is>
          <t>截止日期</t>
        </is>
      </c>
      <c r="AE189" s="85" t="n"/>
    </row>
    <row customHeight="1" hidden="1" ht="14.25" outlineLevel="1" r="190" s="18">
      <c r="A190" s="101" t="n">
        <v>20191123</v>
      </c>
      <c r="B190" s="32" t="n"/>
      <c r="C190" s="33" t="n">
        <v>53</v>
      </c>
      <c r="D190" s="22" t="n"/>
      <c r="E190" s="34" t="n">
        <v>0.3874</v>
      </c>
      <c r="F190" s="35" t="n">
        <v>0.2579</v>
      </c>
      <c r="G190" s="102">
        <f>IF(E190="","",E190*X190)</f>
        <v/>
      </c>
      <c r="H190" s="37" t="n">
        <v>0.1337</v>
      </c>
      <c r="I190" s="22" t="n"/>
      <c r="J190" s="53" t="n">
        <v>0.0842</v>
      </c>
      <c r="K190" s="53" t="n">
        <v>0.1329</v>
      </c>
      <c r="L190" s="53" t="n"/>
      <c r="M190" s="53" t="n"/>
      <c r="N190" s="22" t="n"/>
      <c r="O190" s="57" t="n">
        <v>0.75</v>
      </c>
      <c r="P190" s="57" t="n">
        <v>0.2234</v>
      </c>
      <c r="Q190" s="57" t="n">
        <v>0.2277</v>
      </c>
      <c r="R190" s="62">
        <f>IF(P190="","",P190-Q190)</f>
        <v/>
      </c>
      <c r="S190" s="57" t="n">
        <v>0.3867</v>
      </c>
      <c r="T190" s="22" t="n"/>
      <c r="U190" s="68" t="n">
        <v>0.3922</v>
      </c>
      <c r="V190" s="68" t="n">
        <v>0.8846000000000001</v>
      </c>
      <c r="W190" s="103" t="n">
        <v>197</v>
      </c>
      <c r="X190" s="103" t="n">
        <v>604</v>
      </c>
      <c r="Y190" s="22" t="n"/>
      <c r="Z190" s="104">
        <f>IF(U190="","",W190/U190-W190)</f>
        <v/>
      </c>
      <c r="AA190" s="104">
        <f>IF(U190="","",(W190/U190-W190)*Q190)</f>
        <v/>
      </c>
      <c r="AB190" s="104">
        <f>IF(W190="","",W190*P190)</f>
        <v/>
      </c>
      <c r="AC190" s="86" t="n"/>
      <c r="AD190" s="84" t="inlineStr">
        <is>
          <t>截止日期</t>
        </is>
      </c>
      <c r="AE190" s="85" t="n"/>
    </row>
    <row customHeight="1" hidden="1" ht="14.25" outlineLevel="1" r="191" s="18">
      <c r="A191" s="101" t="n">
        <v>20191124</v>
      </c>
      <c r="B191" s="32" t="n"/>
      <c r="C191" s="33" t="n">
        <v>162</v>
      </c>
      <c r="D191" s="22" t="n"/>
      <c r="E191" s="34" t="n">
        <v>0.267</v>
      </c>
      <c r="F191" s="35" t="n">
        <v>0.2584</v>
      </c>
      <c r="G191" s="102">
        <f>IF(E191="","",E191*X191)</f>
        <v/>
      </c>
      <c r="H191" s="37" t="n">
        <v>0.1765</v>
      </c>
      <c r="I191" s="22" t="n"/>
      <c r="J191" s="53" t="n">
        <v>0.09470000000000001</v>
      </c>
      <c r="K191" s="53" t="n">
        <v>0.1204</v>
      </c>
      <c r="L191" s="53" t="n"/>
      <c r="M191" s="53" t="n"/>
      <c r="N191" s="22" t="n"/>
      <c r="O191" s="57" t="n">
        <v>0.8571</v>
      </c>
      <c r="P191" s="57" t="n">
        <v>0.3</v>
      </c>
      <c r="Q191" s="57" t="n">
        <v>0.2993</v>
      </c>
      <c r="R191" s="62">
        <f>IF(P191="","",P191-Q191)</f>
        <v/>
      </c>
      <c r="S191" s="57" t="n">
        <v>0.4456</v>
      </c>
      <c r="T191" s="22" t="n"/>
      <c r="U191" s="68" t="n">
        <v>0.134</v>
      </c>
      <c r="V191" s="68" t="n">
        <v>0.9360000000000001</v>
      </c>
      <c r="W191" s="103" t="n">
        <v>80</v>
      </c>
      <c r="X191" s="103" t="n">
        <v>176</v>
      </c>
      <c r="Y191" s="22" t="n"/>
      <c r="Z191" s="104">
        <f>IF(U191="","",W191/U191-W191)</f>
        <v/>
      </c>
      <c r="AA191" s="104">
        <f>IF(U191="","",(W191/U191-W191)*Q191)</f>
        <v/>
      </c>
      <c r="AB191" s="104">
        <f>IF(W191="","",W191*P191)</f>
        <v/>
      </c>
      <c r="AC191" s="86" t="n"/>
      <c r="AD191" s="84" t="inlineStr">
        <is>
          <t>截止日期</t>
        </is>
      </c>
      <c r="AE191" s="85" t="n"/>
    </row>
    <row customHeight="1" hidden="1" ht="14.25" outlineLevel="1" r="192" s="18">
      <c r="A192" s="101" t="n">
        <v>20191125</v>
      </c>
      <c r="B192" s="32" t="n"/>
      <c r="C192" s="33" t="n">
        <v>108</v>
      </c>
      <c r="D192" s="22" t="n"/>
      <c r="E192" s="34" t="n">
        <v>0.3712</v>
      </c>
      <c r="F192" s="35" t="n">
        <v>0.2294</v>
      </c>
      <c r="G192" s="102">
        <f>IF(E192="","",E192*X192)</f>
        <v/>
      </c>
      <c r="H192" s="37" t="n">
        <v>0.1806</v>
      </c>
      <c r="I192" s="22" t="n"/>
      <c r="J192" s="53" t="n">
        <v>0.08790000000000001</v>
      </c>
      <c r="K192" s="53" t="n">
        <v>0.1677</v>
      </c>
      <c r="L192" s="53" t="n"/>
      <c r="M192" s="53" t="n"/>
      <c r="N192" s="22" t="n"/>
      <c r="O192" s="57" t="n">
        <v>0.3187</v>
      </c>
      <c r="P192" s="57" t="n">
        <v>0.25</v>
      </c>
      <c r="Q192" s="57" t="n">
        <v>0.2835</v>
      </c>
      <c r="R192" s="62">
        <f>IF(P192="","",P192-Q192)</f>
        <v/>
      </c>
      <c r="S192" s="57" t="n">
        <v>0.4396</v>
      </c>
      <c r="T192" s="22" t="n"/>
      <c r="U192" s="68" t="n">
        <v>0.312</v>
      </c>
      <c r="V192" s="68" t="n">
        <v>0.9706</v>
      </c>
      <c r="W192" s="103" t="n">
        <v>160</v>
      </c>
      <c r="X192" s="103" t="n">
        <v>361</v>
      </c>
      <c r="Y192" s="22" t="n"/>
      <c r="Z192" s="104">
        <f>IF(U192="","",W192/U192-W192)</f>
        <v/>
      </c>
      <c r="AA192" s="104">
        <f>IF(U192="","",(W192/U192-W192)*Q192)</f>
        <v/>
      </c>
      <c r="AB192" s="104">
        <f>IF(W192="","",W192*P192)</f>
        <v/>
      </c>
      <c r="AC192" s="86" t="n"/>
      <c r="AD192" s="84" t="inlineStr">
        <is>
          <t>截止日期</t>
        </is>
      </c>
      <c r="AE192" s="85" t="n"/>
    </row>
    <row customHeight="1" hidden="1" ht="14.25" outlineLevel="1" r="193" s="18">
      <c r="A193" s="101" t="n">
        <v>20191126</v>
      </c>
      <c r="B193" s="32" t="n"/>
      <c r="C193" s="33" t="n">
        <v>202</v>
      </c>
      <c r="D193" s="22" t="n"/>
      <c r="E193" s="34" t="n">
        <v>0.1818</v>
      </c>
      <c r="F193" s="35" t="n">
        <v>0.2621</v>
      </c>
      <c r="G193" s="102">
        <f>IF(E193="","",E193*X193)</f>
        <v/>
      </c>
      <c r="H193" s="37" t="n">
        <v>0.1111</v>
      </c>
      <c r="I193" s="22" t="n"/>
      <c r="J193" s="53" t="n">
        <v>0.122</v>
      </c>
      <c r="K193" s="53" t="n">
        <v>0.1447</v>
      </c>
      <c r="L193" s="53" t="n"/>
      <c r="M193" s="53" t="n"/>
      <c r="N193" s="22" t="n"/>
      <c r="O193" s="57" t="n">
        <v>0.6923</v>
      </c>
      <c r="P193" s="57" t="n">
        <v>0.3421</v>
      </c>
      <c r="Q193" s="57" t="n">
        <v>0.1814</v>
      </c>
      <c r="R193" s="62">
        <f>IF(P193="","",P193-Q193)</f>
        <v/>
      </c>
      <c r="S193" s="57" t="n">
        <v>0.4006</v>
      </c>
      <c r="T193" s="22" t="n"/>
      <c r="U193" s="68" t="n">
        <v>0.0799</v>
      </c>
      <c r="V193" s="68" t="n">
        <v>0.9596</v>
      </c>
      <c r="W193" s="103" t="n">
        <v>38</v>
      </c>
      <c r="X193" s="103" t="n">
        <v>88</v>
      </c>
      <c r="Y193" s="22" t="n"/>
      <c r="Z193" s="104">
        <f>IF(U193="","",W193/U193-W193)</f>
        <v/>
      </c>
      <c r="AA193" s="104">
        <f>IF(U193="","",(W193/U193-W193)*Q193)</f>
        <v/>
      </c>
      <c r="AB193" s="104">
        <f>IF(W193="","",W193*P193)</f>
        <v/>
      </c>
      <c r="AC193" s="86" t="n"/>
      <c r="AD193" s="84" t="inlineStr">
        <is>
          <t>截止日期</t>
        </is>
      </c>
      <c r="AE193" s="85" t="n"/>
    </row>
    <row customHeight="1" hidden="1" ht="14.25" outlineLevel="1" r="194" s="18">
      <c r="A194" s="101" t="n">
        <v>20191127</v>
      </c>
      <c r="B194" s="32" t="n"/>
      <c r="C194" s="33" t="n">
        <v>114</v>
      </c>
      <c r="D194" s="22" t="n"/>
      <c r="E194" s="34" t="n">
        <v>0.225</v>
      </c>
      <c r="F194" s="35" t="n">
        <v>0.2335</v>
      </c>
      <c r="G194" s="102">
        <f>IF(E194="","",E194*X194)</f>
        <v/>
      </c>
      <c r="H194" s="37" t="n">
        <v>0.1415</v>
      </c>
      <c r="I194" s="22" t="n"/>
      <c r="J194" s="53" t="n">
        <v>0.1378</v>
      </c>
      <c r="K194" s="53" t="n">
        <v>0.132</v>
      </c>
      <c r="L194" s="53" t="n"/>
      <c r="M194" s="53" t="n"/>
      <c r="N194" s="22" t="n"/>
      <c r="O194" s="57" t="n">
        <v>0.76</v>
      </c>
      <c r="P194" s="57" t="n">
        <v>0.4</v>
      </c>
      <c r="Q194" s="57" t="n">
        <v>0.3262</v>
      </c>
      <c r="R194" s="62">
        <f>IF(P194="","",P194-Q194)</f>
        <v/>
      </c>
      <c r="S194" s="57" t="n">
        <v>0.4939</v>
      </c>
      <c r="T194" s="22" t="n"/>
      <c r="U194" s="68" t="n">
        <v>0.1862</v>
      </c>
      <c r="V194" s="68" t="n">
        <v>0.8821</v>
      </c>
      <c r="W194" s="103" t="n">
        <v>145</v>
      </c>
      <c r="X194" s="103" t="n">
        <v>240</v>
      </c>
      <c r="Y194" s="22" t="n"/>
      <c r="Z194" s="104">
        <f>IF(U194="","",W194/U194-W194)</f>
        <v/>
      </c>
      <c r="AA194" s="104">
        <f>IF(U194="","",(W194/U194-W194)*Q194)</f>
        <v/>
      </c>
      <c r="AB194" s="104">
        <f>IF(W194="","",W194*P194)</f>
        <v/>
      </c>
      <c r="AC194" s="86" t="n"/>
      <c r="AD194" s="84" t="inlineStr">
        <is>
          <t>截止日期</t>
        </is>
      </c>
      <c r="AE194" s="85" t="n"/>
    </row>
    <row customHeight="1" hidden="1" ht="14.25" outlineLevel="1" r="195" s="18">
      <c r="A195" s="101" t="n">
        <v>20191128</v>
      </c>
      <c r="B195" s="32" t="n"/>
      <c r="C195" s="33" t="n">
        <v>144</v>
      </c>
      <c r="D195" s="22" t="n"/>
      <c r="E195" s="34" t="n">
        <v>0.21</v>
      </c>
      <c r="F195" s="35" t="n">
        <v>0.2361</v>
      </c>
      <c r="G195" s="102">
        <f>IF(E195="","",E195*X195)</f>
        <v/>
      </c>
      <c r="H195" s="37" t="n">
        <v>0.275</v>
      </c>
      <c r="I195" s="22" t="n"/>
      <c r="J195" s="53" t="n">
        <v>0.1744</v>
      </c>
      <c r="K195" s="53" t="n">
        <v>0.1551</v>
      </c>
      <c r="L195" s="53" t="n"/>
      <c r="M195" s="53" t="n"/>
      <c r="N195" s="22" t="n"/>
      <c r="O195" s="57" t="n">
        <v>0.8696</v>
      </c>
      <c r="P195" s="57" t="n">
        <v>0.5</v>
      </c>
      <c r="Q195" s="57" t="n">
        <v>0.3252</v>
      </c>
      <c r="R195" s="62">
        <f>IF(P195="","",P195-Q195)</f>
        <v/>
      </c>
      <c r="S195" s="57" t="n">
        <v>0.4653</v>
      </c>
      <c r="T195" s="22" t="n"/>
      <c r="U195" s="68" t="n">
        <v>0.0837</v>
      </c>
      <c r="V195" s="68" t="n">
        <v>0.9709</v>
      </c>
      <c r="W195" s="103" t="n">
        <v>62</v>
      </c>
      <c r="X195" s="103" t="n">
        <v>100</v>
      </c>
      <c r="Y195" s="22" t="n"/>
      <c r="Z195" s="104">
        <f>IF(U195="","",W195/U195-W195)</f>
        <v/>
      </c>
      <c r="AA195" s="104">
        <f>IF(U195="","",(W195/U195-W195)*Q195)</f>
        <v/>
      </c>
      <c r="AB195" s="104">
        <f>IF(W195="","",W195*P195)</f>
        <v/>
      </c>
      <c r="AC195" s="86" t="n"/>
      <c r="AD195" s="84" t="inlineStr">
        <is>
          <t>截止日期</t>
        </is>
      </c>
      <c r="AE195" s="85" t="n"/>
    </row>
    <row customHeight="1" hidden="1" ht="14.25" outlineLevel="1" r="196" s="18">
      <c r="A196" s="101" t="n">
        <v>20191129</v>
      </c>
      <c r="B196" s="32" t="n"/>
      <c r="C196" s="33" t="n">
        <v>180</v>
      </c>
      <c r="D196" s="22" t="n"/>
      <c r="E196" s="34" t="n">
        <v>0.117</v>
      </c>
      <c r="F196" s="35" t="n">
        <v>0.2291</v>
      </c>
      <c r="G196" s="102">
        <f>IF(E196="","",E196*X196)</f>
        <v/>
      </c>
      <c r="H196" s="37" t="n">
        <v>0.2653</v>
      </c>
      <c r="I196" s="22" t="n"/>
      <c r="J196" s="53" t="n">
        <v>0.2111</v>
      </c>
      <c r="K196" s="53" t="n">
        <v>0.1596</v>
      </c>
      <c r="L196" s="53" t="n"/>
      <c r="M196" s="53" t="n"/>
      <c r="N196" s="22" t="n"/>
      <c r="O196" s="57" t="n">
        <v>0.6471</v>
      </c>
      <c r="P196" s="57" t="n">
        <v>0.3636</v>
      </c>
      <c r="Q196" s="57" t="n">
        <v>0.393</v>
      </c>
      <c r="R196" s="62">
        <f>IF(P196="","",P196-Q196)</f>
        <v/>
      </c>
      <c r="S196" s="57" t="n">
        <v>0.5659</v>
      </c>
      <c r="T196" s="22" t="n"/>
      <c r="U196" s="68" t="n">
        <v>0.0987</v>
      </c>
      <c r="V196" s="68" t="n">
        <v>0.9641</v>
      </c>
      <c r="W196" s="103" t="n">
        <v>66</v>
      </c>
      <c r="X196" s="103" t="n">
        <v>94</v>
      </c>
      <c r="Y196" s="22" t="n"/>
      <c r="Z196" s="104">
        <f>IF(U196="","",W196/U196-W196)</f>
        <v/>
      </c>
      <c r="AA196" s="104">
        <f>IF(U196="","",(W196/U196-W196)*Q196)</f>
        <v/>
      </c>
      <c r="AB196" s="104">
        <f>IF(W196="","",W196*P196)</f>
        <v/>
      </c>
      <c r="AC196" s="86" t="n"/>
      <c r="AD196" s="84" t="inlineStr">
        <is>
          <t>截止日期</t>
        </is>
      </c>
      <c r="AE196" s="85" t="n"/>
    </row>
    <row customHeight="1" hidden="1" ht="14.25" outlineLevel="1" r="197" s="18">
      <c r="A197" s="101" t="n">
        <v>20191130</v>
      </c>
      <c r="B197" s="32" t="n"/>
      <c r="C197" s="33" t="n">
        <v>200</v>
      </c>
      <c r="D197" s="22" t="n"/>
      <c r="E197" s="34" t="n">
        <v>0.2034</v>
      </c>
      <c r="F197" s="35" t="n">
        <v>0.234</v>
      </c>
      <c r="G197" s="102">
        <f>IF(E197="","",E197*X197)</f>
        <v/>
      </c>
      <c r="H197" s="37" t="n">
        <v>0.2963</v>
      </c>
      <c r="I197" s="22" t="n"/>
      <c r="J197" s="53" t="n">
        <v>0.1458</v>
      </c>
      <c r="K197" s="53" t="n">
        <v>0.1268</v>
      </c>
      <c r="L197" s="53" t="n"/>
      <c r="M197" s="53" t="n"/>
      <c r="N197" s="22" t="n"/>
      <c r="O197" s="57" t="n">
        <v>0.8462</v>
      </c>
      <c r="P197" s="57" t="n">
        <v>0.4872</v>
      </c>
      <c r="Q197" s="57" t="n">
        <v>0.343</v>
      </c>
      <c r="R197" s="62">
        <f>IF(P197="","",P197-Q197)</f>
        <v/>
      </c>
      <c r="S197" s="57" t="n">
        <v>0.4633</v>
      </c>
      <c r="T197" s="22" t="n"/>
      <c r="U197" s="68" t="n">
        <v>0.0732</v>
      </c>
      <c r="V197" s="68" t="n">
        <v>0.9756</v>
      </c>
      <c r="W197" s="103" t="n">
        <v>39</v>
      </c>
      <c r="X197" s="103" t="n">
        <v>59</v>
      </c>
      <c r="Y197" s="22" t="n"/>
      <c r="Z197" s="104">
        <f>IF(U197="","",W197/U197-W197)</f>
        <v/>
      </c>
      <c r="AA197" s="104">
        <f>IF(U197="","",(W197/U197-W197)*Q197)</f>
        <v/>
      </c>
      <c r="AB197" s="104">
        <f>IF(W197="","",W197*P197)</f>
        <v/>
      </c>
      <c r="AC197" s="86" t="n"/>
      <c r="AD197" s="84" t="inlineStr">
        <is>
          <t>截止日期</t>
        </is>
      </c>
      <c r="AE197" s="85" t="n"/>
    </row>
    <row customHeight="1" hidden="1" ht="14.25" outlineLevel="1" r="198" s="18">
      <c r="A198" s="110" t="n"/>
      <c r="B198" s="38" t="n"/>
      <c r="C198" s="39" t="n"/>
      <c r="D198" s="22" t="n"/>
      <c r="E198" s="94" t="n"/>
      <c r="F198" s="40" t="n"/>
      <c r="G198" s="102">
        <f>IF(E198="","",E198*X198)</f>
        <v/>
      </c>
      <c r="H198" s="41" t="n"/>
      <c r="I198" s="22" t="n"/>
      <c r="J198" s="58" t="n"/>
      <c r="K198" s="58" t="n"/>
      <c r="L198" s="58" t="n"/>
      <c r="M198" s="58" t="n"/>
      <c r="N198" s="22" t="n"/>
      <c r="O198" s="59" t="n"/>
      <c r="P198" s="59" t="n"/>
      <c r="Q198" s="59" t="n"/>
      <c r="R198" s="62">
        <f>IF(P198="","",P198-Q198)</f>
        <v/>
      </c>
      <c r="S198" s="59" t="n"/>
      <c r="T198" s="22" t="n"/>
      <c r="U198" s="70" t="n"/>
      <c r="V198" s="70" t="n"/>
      <c r="W198" s="105" t="n"/>
      <c r="X198" s="105" t="n"/>
      <c r="Y198" s="22" t="n"/>
      <c r="Z198" s="104">
        <f>IF(U198="","",W198/U198-W198)</f>
        <v/>
      </c>
      <c r="AA198" s="104">
        <f>IF(U198="","",(W198/U198-W198)*Q198)</f>
        <v/>
      </c>
      <c r="AB198" s="104">
        <f>IF(W198="","",W198*P198)</f>
        <v/>
      </c>
      <c r="AC198" s="87" t="n"/>
      <c r="AD198" s="88" t="inlineStr">
        <is>
          <t>截止日期</t>
        </is>
      </c>
      <c r="AE198" s="89" t="n"/>
    </row>
    <row collapsed="1" customHeight="1" ht="14.25" r="199" s="18">
      <c r="A199" s="106">
        <f>ROUNDDOWN(MOD(A168,10000)/100,0)&amp;"月均值"</f>
        <v/>
      </c>
      <c r="B199" s="43" t="n"/>
      <c r="C199" s="43" t="n"/>
      <c r="D199" s="44" t="n"/>
      <c r="E199" s="45">
        <f>AVERAGE(E168:E198)</f>
        <v/>
      </c>
      <c r="F199" s="45">
        <f>AVERAGE(F168:F198)</f>
        <v/>
      </c>
      <c r="G199" s="45">
        <f>SUM(G168:G198)/SUM(X168:X198)</f>
        <v/>
      </c>
      <c r="H199" s="45">
        <f>AVERAGE(H168:H198)</f>
        <v/>
      </c>
      <c r="I199" s="45" t="n"/>
      <c r="J199" s="45">
        <f>AVERAGE(J168:J198)</f>
        <v/>
      </c>
      <c r="K199" s="45">
        <f>AVERAGE(K168:K198)</f>
        <v/>
      </c>
      <c r="L199" s="45">
        <f>AVERAGE(L168:L198)</f>
        <v/>
      </c>
      <c r="M199" s="45">
        <f>AVERAGE(M168:M198)</f>
        <v/>
      </c>
      <c r="N199" s="45" t="n"/>
      <c r="O199" s="45">
        <f>AVERAGE(O168:O198)</f>
        <v/>
      </c>
      <c r="P199" s="45">
        <f>AVERAGE(P168:P198)</f>
        <v/>
      </c>
      <c r="Q199" s="45">
        <f>AVERAGE(Q168:Q198)</f>
        <v/>
      </c>
      <c r="R199" s="45">
        <f>AVERAGE(R168:R198)</f>
        <v/>
      </c>
      <c r="S199" s="45">
        <f>AVERAGE(S168:S198)</f>
        <v/>
      </c>
      <c r="T199" s="45" t="n"/>
      <c r="U199" s="45">
        <f>AVERAGE(U168:U198)</f>
        <v/>
      </c>
      <c r="V199" s="45">
        <f>AVERAGE(V168:V198)</f>
        <v/>
      </c>
      <c r="W199" s="107">
        <f>AVERAGE(W168:W198)</f>
        <v/>
      </c>
      <c r="X199" s="107">
        <f>AVERAGE(X168:X198)</f>
        <v/>
      </c>
      <c r="Y199" s="44" t="n"/>
      <c r="Z199" s="45" t="inlineStr">
        <is>
          <t>人工</t>
        </is>
      </c>
      <c r="AA199" s="45">
        <f>SUM(AA168:AA198)/SUM(Z168:Z198)</f>
        <v/>
      </c>
      <c r="AB199" s="90" t="inlineStr">
        <is>
          <t>店小蜜</t>
        </is>
      </c>
      <c r="AC199" s="91">
        <f>SUM(AB168:AB198)/SUM(W168:W198)</f>
        <v/>
      </c>
      <c r="AD199" s="92" t="inlineStr">
        <is>
          <t>差值</t>
        </is>
      </c>
      <c r="AE199" s="90" t="n"/>
    </row>
    <row customHeight="1" hidden="1" ht="14.25" r="200" s="18">
      <c r="A200" s="108" t="inlineStr">
        <is>
          <t>本月方差</t>
        </is>
      </c>
      <c r="B200" s="47" t="n"/>
      <c r="C200" s="48" t="n"/>
      <c r="D200" s="49" t="n"/>
      <c r="E200" s="49">
        <f>VARP(E168:E198)</f>
        <v/>
      </c>
      <c r="F200" s="49">
        <f>VARP(F168:F198)</f>
        <v/>
      </c>
      <c r="G200" s="49" t="n"/>
      <c r="H200" s="49" t="n"/>
      <c r="I200" s="49" t="n"/>
      <c r="J200" s="49">
        <f>VARP(J168:J198)</f>
        <v/>
      </c>
      <c r="K200" s="49">
        <f>VARP(K168:K198)</f>
        <v/>
      </c>
      <c r="L200" s="49">
        <f>VARP(L168:L198)</f>
        <v/>
      </c>
      <c r="M200" s="49">
        <f>VARP(M168:M198)</f>
        <v/>
      </c>
      <c r="N200" s="49" t="n"/>
      <c r="O200" s="49">
        <f>VARP(O168:O198)</f>
        <v/>
      </c>
      <c r="P200" s="49">
        <f>VARP(P168:P198)</f>
        <v/>
      </c>
      <c r="Q200" s="49">
        <f>VARP(Q168:Q198)</f>
        <v/>
      </c>
      <c r="R200" s="49">
        <f>VARP(R168:R198)</f>
        <v/>
      </c>
      <c r="S200" s="49">
        <f>VARP(S168:S198)</f>
        <v/>
      </c>
      <c r="T200" s="49" t="n"/>
      <c r="U200" s="49">
        <f>VARP(U168:U198)</f>
        <v/>
      </c>
      <c r="V200" s="49">
        <f>VARP(V168:V198)</f>
        <v/>
      </c>
      <c r="W200" s="109" t="n"/>
      <c r="X200" s="109" t="n"/>
      <c r="Y200" s="49" t="n"/>
      <c r="Z200" s="109" t="n"/>
      <c r="AA200" s="109" t="n"/>
      <c r="AB200" s="109" t="n"/>
      <c r="AC200" s="109" t="n"/>
      <c r="AD200" s="109" t="n"/>
      <c r="AE200" s="109" t="n"/>
    </row>
    <row customHeight="1" hidden="1" ht="14.25" outlineLevel="1" r="201" s="18">
      <c r="A201" s="101" t="n">
        <v>20191201</v>
      </c>
      <c r="B201" s="32" t="n"/>
      <c r="C201" s="33" t="n">
        <v>154</v>
      </c>
      <c r="D201" s="22" t="n"/>
      <c r="E201" s="34" t="n">
        <v>0.1981</v>
      </c>
      <c r="F201" s="35" t="n">
        <v>0.2544</v>
      </c>
      <c r="G201" s="102">
        <f>IF(E201="","",E201*X201)</f>
        <v/>
      </c>
      <c r="H201" s="37" t="n">
        <v>0.0606</v>
      </c>
      <c r="I201" s="22" t="n"/>
      <c r="J201" s="53" t="n">
        <v>0.1512</v>
      </c>
      <c r="K201" s="53" t="n">
        <v>0.1657</v>
      </c>
      <c r="L201" s="53" t="n"/>
      <c r="M201" s="53" t="n"/>
      <c r="N201" s="22" t="n"/>
      <c r="O201" s="57" t="n">
        <v>0.7272999999999999</v>
      </c>
      <c r="P201" s="57" t="n">
        <v>0.1974</v>
      </c>
      <c r="Q201" s="57" t="n">
        <v>0.2605</v>
      </c>
      <c r="R201" s="62">
        <f>IF(P201="","",P201-Q201)</f>
        <v/>
      </c>
      <c r="S201" s="57" t="n">
        <v>0.3741</v>
      </c>
      <c r="T201" s="22" t="n"/>
      <c r="U201" s="68" t="n">
        <v>0.1182</v>
      </c>
      <c r="V201" s="68" t="n">
        <v>0.9854000000000001</v>
      </c>
      <c r="W201" s="103" t="n">
        <v>76</v>
      </c>
      <c r="X201" s="103" t="n">
        <v>106</v>
      </c>
      <c r="Y201" s="22" t="n"/>
      <c r="Z201" s="104">
        <f>IF(U201="","",W201/U201-W201)</f>
        <v/>
      </c>
      <c r="AA201" s="104">
        <f>IF(U201="","",(W201/U201-W201)*Q201)</f>
        <v/>
      </c>
      <c r="AB201" s="104">
        <f>IF(W201="","",W201*P201)</f>
        <v/>
      </c>
      <c r="AC201" s="86" t="n"/>
      <c r="AD201" s="86" t="inlineStr">
        <is>
          <t>截止日期</t>
        </is>
      </c>
      <c r="AE201" s="85" t="n"/>
    </row>
    <row customHeight="1" hidden="1" ht="14.25" outlineLevel="1" r="202" s="18">
      <c r="A202" s="101" t="n">
        <v>20191202</v>
      </c>
      <c r="B202" s="32" t="n"/>
      <c r="C202" s="33" t="n">
        <v>196</v>
      </c>
      <c r="D202" s="22" t="n"/>
      <c r="E202" s="34" t="n">
        <v>0.1515</v>
      </c>
      <c r="F202" s="35" t="n">
        <v>0.2261</v>
      </c>
      <c r="G202" s="102">
        <f>IF(E202="","",E202*X202)</f>
        <v/>
      </c>
      <c r="H202" s="37" t="n">
        <v>0.1351</v>
      </c>
      <c r="I202" s="22" t="n"/>
      <c r="J202" s="53" t="n">
        <v>0.2041</v>
      </c>
      <c r="K202" s="53" t="n">
        <v>0.1671</v>
      </c>
      <c r="L202" s="53" t="n"/>
      <c r="M202" s="53" t="n"/>
      <c r="N202" s="22" t="n"/>
      <c r="O202" s="57" t="n">
        <v>0.375</v>
      </c>
      <c r="P202" s="57" t="n">
        <v>0.1905</v>
      </c>
      <c r="Q202" s="57" t="n">
        <v>0.2921</v>
      </c>
      <c r="R202" s="62">
        <f>IF(P202="","",P202-Q202)</f>
        <v/>
      </c>
      <c r="S202" s="57" t="n">
        <v>0.4019</v>
      </c>
      <c r="T202" s="22" t="n"/>
      <c r="U202" s="68" t="n">
        <v>0.07679999999999999</v>
      </c>
      <c r="V202" s="68" t="n">
        <v>0.9808</v>
      </c>
      <c r="W202" s="103" t="n">
        <v>42</v>
      </c>
      <c r="X202" s="103" t="n">
        <v>66</v>
      </c>
      <c r="Y202" s="22" t="n"/>
      <c r="Z202" s="104">
        <f>IF(U202="","",W202/U202-W202)</f>
        <v/>
      </c>
      <c r="AA202" s="104">
        <f>IF(U202="","",(W202/U202-W202)*Q202)</f>
        <v/>
      </c>
      <c r="AB202" s="104">
        <f>IF(W202="","",W202*P202)</f>
        <v/>
      </c>
      <c r="AC202" s="86" t="n"/>
      <c r="AD202" s="84" t="inlineStr">
        <is>
          <t>截止日期</t>
        </is>
      </c>
      <c r="AE202" s="85" t="n"/>
    </row>
    <row customHeight="1" hidden="1" ht="14.25" outlineLevel="1" r="203" s="18">
      <c r="A203" s="101" t="n">
        <v>20191203</v>
      </c>
      <c r="B203" s="32" t="n"/>
      <c r="C203" s="33" t="n">
        <v>180</v>
      </c>
      <c r="D203" s="22" t="n"/>
      <c r="E203" s="34" t="n">
        <v>0.102</v>
      </c>
      <c r="F203" s="35" t="n">
        <v>0.2022</v>
      </c>
      <c r="G203" s="102">
        <f>IF(E203="","",E203*X203)</f>
        <v/>
      </c>
      <c r="H203" s="37" t="n">
        <v>0.0645</v>
      </c>
      <c r="I203" s="22" t="n"/>
      <c r="J203" s="53" t="n">
        <v>0.1628</v>
      </c>
      <c r="K203" s="53" t="n">
        <v>0.171</v>
      </c>
      <c r="L203" s="53" t="n"/>
      <c r="M203" s="53" t="n"/>
      <c r="N203" s="22" t="n"/>
      <c r="O203" s="57" t="n">
        <v>0.5</v>
      </c>
      <c r="P203" s="57" t="n">
        <v>0.1316</v>
      </c>
      <c r="Q203" s="57" t="n">
        <v>0.1702</v>
      </c>
      <c r="R203" s="62">
        <f>IF(P203="","",P203-Q203)</f>
        <v/>
      </c>
      <c r="S203" s="57" t="n">
        <v>0.3864</v>
      </c>
      <c r="T203" s="22" t="n"/>
      <c r="U203" s="68" t="n">
        <v>0.06320000000000001</v>
      </c>
      <c r="V203" s="68" t="n">
        <v>0.9762999999999999</v>
      </c>
      <c r="W203" s="103" t="n">
        <v>38</v>
      </c>
      <c r="X203" s="103" t="n">
        <v>49</v>
      </c>
      <c r="Y203" s="22" t="n"/>
      <c r="Z203" s="104">
        <f>IF(U203="","",W203/U203-W203)</f>
        <v/>
      </c>
      <c r="AA203" s="104">
        <f>IF(U203="","",(W203/U203-W203)*Q203)</f>
        <v/>
      </c>
      <c r="AB203" s="104">
        <f>IF(W203="","",W203*P203)</f>
        <v/>
      </c>
      <c r="AC203" s="86" t="n"/>
      <c r="AD203" s="84" t="inlineStr">
        <is>
          <t>截止日期</t>
        </is>
      </c>
      <c r="AE203" s="85" t="n"/>
    </row>
    <row customHeight="1" hidden="1" ht="14.25" outlineLevel="1" r="204" s="18">
      <c r="A204" s="101" t="n">
        <v>20191204</v>
      </c>
      <c r="B204" s="32" t="n"/>
      <c r="C204" s="33" t="n">
        <v>137</v>
      </c>
      <c r="D204" s="22" t="n"/>
      <c r="E204" s="34" t="n">
        <v>0.2353</v>
      </c>
      <c r="F204" s="35" t="n">
        <v>0.1971</v>
      </c>
      <c r="G204" s="102">
        <f>IF(E204="","",E204*X204)</f>
        <v/>
      </c>
      <c r="H204" s="37" t="n">
        <v>0.1667</v>
      </c>
      <c r="I204" s="22" t="n"/>
      <c r="J204" s="53" t="n">
        <v>0.1259</v>
      </c>
      <c r="K204" s="53" t="n">
        <v>0.1589</v>
      </c>
      <c r="L204" s="53" t="n"/>
      <c r="M204" s="53" t="n"/>
      <c r="N204" s="22" t="n"/>
      <c r="O204" s="57" t="n">
        <v>0.2917</v>
      </c>
      <c r="P204" s="57" t="n">
        <v>0.3111</v>
      </c>
      <c r="Q204" s="57" t="n">
        <v>0.261</v>
      </c>
      <c r="R204" s="62">
        <f>IF(P204="","",P204-Q204)</f>
        <v/>
      </c>
      <c r="S204" s="57" t="n">
        <v>0.4399</v>
      </c>
      <c r="T204" s="22" t="n"/>
      <c r="U204" s="68" t="n">
        <v>0.1504</v>
      </c>
      <c r="V204" s="68" t="n">
        <v>0.9817</v>
      </c>
      <c r="W204" s="103" t="n">
        <v>135</v>
      </c>
      <c r="X204" s="103" t="n">
        <v>153</v>
      </c>
      <c r="Y204" s="22" t="n"/>
      <c r="Z204" s="104">
        <f>IF(U204="","",W204/U204-W204)</f>
        <v/>
      </c>
      <c r="AA204" s="104">
        <f>IF(U204="","",(W204/U204-W204)*Q204)</f>
        <v/>
      </c>
      <c r="AB204" s="104">
        <f>IF(W204="","",W204*P204)</f>
        <v/>
      </c>
      <c r="AC204" s="86" t="n"/>
      <c r="AD204" s="84" t="inlineStr">
        <is>
          <t>截止日期</t>
        </is>
      </c>
      <c r="AE204" s="85" t="n"/>
    </row>
    <row customHeight="1" hidden="1" ht="14.25" outlineLevel="1" r="205" s="18">
      <c r="A205" s="101" t="n">
        <v>20191205</v>
      </c>
      <c r="B205" s="32" t="n"/>
      <c r="C205" s="33" t="n">
        <v>186</v>
      </c>
      <c r="D205" s="22" t="n"/>
      <c r="E205" s="34" t="n">
        <v>0.1406</v>
      </c>
      <c r="F205" s="35" t="n">
        <v>0.1909</v>
      </c>
      <c r="G205" s="102">
        <f>IF(E205="","",E205*X205)</f>
        <v/>
      </c>
      <c r="H205" s="37" t="n">
        <v>0.275</v>
      </c>
      <c r="I205" s="22" t="n"/>
      <c r="J205" s="53" t="n">
        <v>0.1129</v>
      </c>
      <c r="K205" s="53" t="n">
        <v>0.1578</v>
      </c>
      <c r="L205" s="53" t="n"/>
      <c r="M205" s="53" t="n"/>
      <c r="N205" s="22" t="n"/>
      <c r="O205" s="57" t="n">
        <v>0.8333</v>
      </c>
      <c r="P205" s="57" t="n">
        <v>0.3478</v>
      </c>
      <c r="Q205" s="57" t="n">
        <v>0.2703</v>
      </c>
      <c r="R205" s="62">
        <f>IF(P205="","",P205-Q205)</f>
        <v/>
      </c>
      <c r="S205" s="57" t="n">
        <v>0.4256</v>
      </c>
      <c r="T205" s="22" t="n"/>
      <c r="U205" s="68" t="n">
        <v>0.0612</v>
      </c>
      <c r="V205" s="68" t="n">
        <v>0.9858</v>
      </c>
      <c r="W205" s="103" t="n">
        <v>46</v>
      </c>
      <c r="X205" s="103" t="n">
        <v>64</v>
      </c>
      <c r="Y205" s="22" t="n"/>
      <c r="Z205" s="104">
        <f>IF(U205="","",W205/U205-W205)</f>
        <v/>
      </c>
      <c r="AA205" s="104">
        <f>IF(U205="","",(W205/U205-W205)*Q205)</f>
        <v/>
      </c>
      <c r="AB205" s="104">
        <f>IF(W205="","",W205*P205)</f>
        <v/>
      </c>
      <c r="AC205" s="86" t="n"/>
      <c r="AD205" s="84" t="inlineStr">
        <is>
          <t>截止日期</t>
        </is>
      </c>
      <c r="AE205" s="85" t="n"/>
    </row>
    <row customHeight="1" hidden="1" ht="14.25" outlineLevel="1" r="206" s="18">
      <c r="A206" s="101" t="n">
        <v>20191206</v>
      </c>
      <c r="B206" s="32" t="n"/>
      <c r="C206" s="33" t="n">
        <v>142</v>
      </c>
      <c r="D206" s="22" t="n"/>
      <c r="E206" s="34" t="n">
        <v>0.1818</v>
      </c>
      <c r="F206" s="35" t="n">
        <v>0.2181</v>
      </c>
      <c r="G206" s="102">
        <f>IF(E206="","",E206*X206)</f>
        <v/>
      </c>
      <c r="H206" s="37" t="n">
        <v>0.1168</v>
      </c>
      <c r="I206" s="22" t="n"/>
      <c r="J206" s="53" t="n">
        <v>0.1301</v>
      </c>
      <c r="K206" s="53" t="n">
        <v>0.1507</v>
      </c>
      <c r="L206" s="53" t="n"/>
      <c r="M206" s="53" t="n"/>
      <c r="N206" s="22" t="n"/>
      <c r="O206" s="57" t="n">
        <v>0.4286</v>
      </c>
      <c r="P206" s="57" t="n">
        <v>0.22</v>
      </c>
      <c r="Q206" s="57" t="n">
        <v>0.2323</v>
      </c>
      <c r="R206" s="62">
        <f>IF(P206="","",P206-Q206)</f>
        <v/>
      </c>
      <c r="S206" s="57" t="n">
        <v>0.3912</v>
      </c>
      <c r="T206" s="22" t="n"/>
      <c r="U206" s="68" t="n">
        <v>0.1757</v>
      </c>
      <c r="V206" s="68" t="n">
        <v>0.9782</v>
      </c>
      <c r="W206" s="103" t="n">
        <v>150</v>
      </c>
      <c r="X206" s="103" t="n">
        <v>165</v>
      </c>
      <c r="Y206" s="22" t="n"/>
      <c r="Z206" s="104">
        <f>IF(U206="","",W206/U206-W206)</f>
        <v/>
      </c>
      <c r="AA206" s="104">
        <f>IF(U206="","",(W206/U206-W206)*Q206)</f>
        <v/>
      </c>
      <c r="AB206" s="104">
        <f>IF(W206="","",W206*P206)</f>
        <v/>
      </c>
      <c r="AC206" s="86" t="n"/>
      <c r="AD206" s="84" t="inlineStr">
        <is>
          <t>截止日期</t>
        </is>
      </c>
      <c r="AE206" s="85" t="n"/>
    </row>
    <row customHeight="1" hidden="1" ht="14.25" outlineLevel="1" r="207" s="18">
      <c r="A207" s="101" t="n">
        <v>20191207</v>
      </c>
      <c r="B207" s="32" t="n"/>
      <c r="C207" s="33" t="n">
        <v>179</v>
      </c>
      <c r="D207" s="22" t="n"/>
      <c r="E207" s="34" t="n">
        <v>0.1111</v>
      </c>
      <c r="F207" s="35" t="n">
        <v>0.2096</v>
      </c>
      <c r="G207" s="102">
        <f>IF(E207="","",E207*X207)</f>
        <v/>
      </c>
      <c r="H207" s="37" t="n">
        <v>0.125</v>
      </c>
      <c r="I207" s="22" t="n"/>
      <c r="J207" s="53" t="n">
        <v>0.1373</v>
      </c>
      <c r="K207" s="53" t="n">
        <v>0.1567</v>
      </c>
      <c r="L207" s="53" t="n"/>
      <c r="M207" s="53" t="n"/>
      <c r="N207" s="22" t="n"/>
      <c r="O207" s="57" t="n">
        <v>0.4545</v>
      </c>
      <c r="P207" s="57" t="n">
        <v>0.1724</v>
      </c>
      <c r="Q207" s="57" t="n">
        <v>0.2054</v>
      </c>
      <c r="R207" s="62">
        <f>IF(P207="","",P207-Q207)</f>
        <v/>
      </c>
      <c r="S207" s="57" t="n">
        <v>0.3336</v>
      </c>
      <c r="T207" s="22" t="n"/>
      <c r="U207" s="68" t="n">
        <v>0.0624</v>
      </c>
      <c r="V207" s="68" t="n">
        <v>0.985</v>
      </c>
      <c r="W207" s="103" t="n">
        <v>58</v>
      </c>
      <c r="X207" s="103" t="n">
        <v>63</v>
      </c>
      <c r="Y207" s="22" t="n"/>
      <c r="Z207" s="104">
        <f>IF(U207="","",W207/U207-W207)</f>
        <v/>
      </c>
      <c r="AA207" s="104">
        <f>IF(U207="","",(W207/U207-W207)*Q207)</f>
        <v/>
      </c>
      <c r="AB207" s="104">
        <f>IF(W207="","",W207*P207)</f>
        <v/>
      </c>
      <c r="AC207" s="86" t="n"/>
      <c r="AD207" s="84" t="inlineStr">
        <is>
          <t>截止日期</t>
        </is>
      </c>
      <c r="AE207" s="85" t="n"/>
    </row>
    <row customHeight="1" hidden="1" ht="14.25" outlineLevel="1" r="208" s="18">
      <c r="A208" s="101" t="n">
        <v>20191208</v>
      </c>
      <c r="B208" s="32" t="n"/>
      <c r="C208" s="33" t="n">
        <v>144</v>
      </c>
      <c r="D208" s="22" t="n"/>
      <c r="E208" s="34" t="n">
        <v>0.1368</v>
      </c>
      <c r="F208" s="35" t="n">
        <v>0.2309</v>
      </c>
      <c r="G208" s="102">
        <f>IF(E208="","",E208*X208)</f>
        <v/>
      </c>
      <c r="H208" s="37" t="n">
        <v>0.0779</v>
      </c>
      <c r="I208" s="22" t="n"/>
      <c r="J208" s="53" t="n">
        <v>0.1667</v>
      </c>
      <c r="K208" s="53" t="n">
        <v>0.1874</v>
      </c>
      <c r="L208" s="53" t="n"/>
      <c r="M208" s="53" t="n"/>
      <c r="N208" s="22" t="n"/>
      <c r="O208" s="57" t="n">
        <v>0.25</v>
      </c>
      <c r="P208" s="57" t="n">
        <v>0.0833</v>
      </c>
      <c r="Q208" s="57" t="n">
        <v>0.0944</v>
      </c>
      <c r="R208" s="62">
        <f>IF(P208="","",P208-Q208)</f>
        <v/>
      </c>
      <c r="S208" s="57" t="n">
        <v>0.3841</v>
      </c>
      <c r="T208" s="22" t="n"/>
      <c r="U208" s="68" t="n">
        <v>0.079</v>
      </c>
      <c r="V208" s="68" t="n">
        <v>0.9819</v>
      </c>
      <c r="W208" s="103" t="n">
        <v>84</v>
      </c>
      <c r="X208" s="103" t="n">
        <v>95</v>
      </c>
      <c r="Y208" s="22" t="n"/>
      <c r="Z208" s="104">
        <f>IF(U208="","",W208/U208-W208)</f>
        <v/>
      </c>
      <c r="AA208" s="104">
        <f>IF(U208="","",(W208/U208-W208)*Q208)</f>
        <v/>
      </c>
      <c r="AB208" s="104">
        <f>IF(W208="","",W208*P208)</f>
        <v/>
      </c>
      <c r="AC208" s="86" t="n"/>
      <c r="AD208" s="84" t="inlineStr">
        <is>
          <t>截止日期</t>
        </is>
      </c>
      <c r="AE208" s="85" t="n"/>
    </row>
    <row customHeight="1" hidden="1" ht="14.25" outlineLevel="1" r="209" s="18">
      <c r="A209" s="101" t="n">
        <v>20191209</v>
      </c>
      <c r="B209" s="32" t="n"/>
      <c r="C209" s="33" t="n">
        <v>146</v>
      </c>
      <c r="D209" s="22" t="n"/>
      <c r="E209" s="34" t="n">
        <v>0.1515</v>
      </c>
      <c r="F209" s="35" t="n">
        <v>0.2275</v>
      </c>
      <c r="G209" s="102">
        <f>IF(E209="","",E209*X209)</f>
        <v/>
      </c>
      <c r="H209" s="37" t="n">
        <v>0.0411</v>
      </c>
      <c r="I209" s="22" t="n"/>
      <c r="J209" s="53" t="n">
        <v>0.1928</v>
      </c>
      <c r="K209" s="53" t="n">
        <v>0.1411</v>
      </c>
      <c r="L209" s="53" t="n"/>
      <c r="M209" s="53" t="n"/>
      <c r="N209" s="22" t="n"/>
      <c r="O209" s="57" t="n">
        <v>0.3846</v>
      </c>
      <c r="P209" s="57" t="n">
        <v>0.093</v>
      </c>
      <c r="Q209" s="57" t="n">
        <v>0.07969999999999999</v>
      </c>
      <c r="R209" s="62">
        <f>IF(P209="","",P209-Q209)</f>
        <v/>
      </c>
      <c r="S209" s="57" t="n">
        <v>0.2935</v>
      </c>
      <c r="T209" s="22" t="n"/>
      <c r="U209" s="68" t="n">
        <v>0.0731</v>
      </c>
      <c r="V209" s="68" t="n">
        <v>0.9667</v>
      </c>
      <c r="W209" s="103" t="n">
        <v>86</v>
      </c>
      <c r="X209" s="103" t="n">
        <v>99</v>
      </c>
      <c r="Y209" s="22" t="n"/>
      <c r="Z209" s="104">
        <f>IF(U209="","",W209/U209-W209)</f>
        <v/>
      </c>
      <c r="AA209" s="104">
        <f>IF(U209="","",(W209/U209-W209)*Q209)</f>
        <v/>
      </c>
      <c r="AB209" s="104">
        <f>IF(W209="","",W209*P209)</f>
        <v/>
      </c>
      <c r="AC209" s="86" t="n"/>
      <c r="AD209" s="84" t="inlineStr">
        <is>
          <t>截止日期</t>
        </is>
      </c>
      <c r="AE209" s="85" t="n"/>
    </row>
    <row customHeight="1" hidden="1" ht="14.25" outlineLevel="1" r="210" s="18">
      <c r="A210" s="101" t="n">
        <v>20191210</v>
      </c>
      <c r="B210" s="32" t="n"/>
      <c r="C210" s="33" t="n">
        <v>132</v>
      </c>
      <c r="D210" s="22" t="n"/>
      <c r="E210" s="34" t="n">
        <v>0.1611</v>
      </c>
      <c r="F210" s="35" t="n">
        <v>0.251</v>
      </c>
      <c r="G210" s="102">
        <f>IF(E210="","",E210*X210)</f>
        <v/>
      </c>
      <c r="H210" s="37" t="n">
        <v>0.0303</v>
      </c>
      <c r="I210" s="22" t="n"/>
      <c r="J210" s="53" t="n">
        <v>0.1467</v>
      </c>
      <c r="K210" s="53" t="n">
        <v>0.1204</v>
      </c>
      <c r="L210" s="53" t="n"/>
      <c r="M210" s="53" t="n"/>
      <c r="N210" s="22" t="n"/>
      <c r="O210" s="57" t="n">
        <v>0.3333</v>
      </c>
      <c r="P210" s="57" t="n">
        <v>0.0645</v>
      </c>
      <c r="Q210" s="57" t="n">
        <v>0.0573</v>
      </c>
      <c r="R210" s="62">
        <f>IF(P210="","",P210-Q210)</f>
        <v/>
      </c>
      <c r="S210" s="57" t="n">
        <v>0.1449</v>
      </c>
      <c r="T210" s="22" t="n"/>
      <c r="U210" s="68" t="n">
        <v>0.1331</v>
      </c>
      <c r="V210" s="68" t="n">
        <v>0.9542</v>
      </c>
      <c r="W210" s="103" t="n">
        <v>186</v>
      </c>
      <c r="X210" s="103" t="n">
        <v>211</v>
      </c>
      <c r="Y210" s="22" t="n"/>
      <c r="Z210" s="104">
        <f>IF(U210="","",W210/U210-W210)</f>
        <v/>
      </c>
      <c r="AA210" s="104">
        <f>IF(U210="","",(W210/U210-W210)*Q210)</f>
        <v/>
      </c>
      <c r="AB210" s="104">
        <f>IF(W210="","",W210*P210)</f>
        <v/>
      </c>
      <c r="AC210" s="86" t="n"/>
      <c r="AD210" s="84" t="inlineStr">
        <is>
          <t>截止日期</t>
        </is>
      </c>
      <c r="AE210" s="85" t="n"/>
    </row>
    <row customHeight="1" hidden="1" ht="14.25" outlineLevel="1" r="211" s="18">
      <c r="A211" s="101" t="n">
        <v>20191211</v>
      </c>
      <c r="B211" s="32" t="n"/>
      <c r="C211" s="33" t="n">
        <v>129</v>
      </c>
      <c r="D211" s="22" t="n"/>
      <c r="E211" s="34" t="n">
        <v>0.1792</v>
      </c>
      <c r="F211" s="35" t="n">
        <v>0.2034</v>
      </c>
      <c r="G211" s="102">
        <f>IF(E211="","",E211*X211)</f>
        <v/>
      </c>
      <c r="H211" s="37" t="n">
        <v>0.0192</v>
      </c>
      <c r="I211" s="22" t="n"/>
      <c r="J211" s="53" t="n">
        <v>0.2014</v>
      </c>
      <c r="K211" s="53" t="n">
        <v>0.1473</v>
      </c>
      <c r="L211" s="53" t="n"/>
      <c r="M211" s="53" t="n"/>
      <c r="N211" s="22" t="n"/>
      <c r="O211" s="57" t="n">
        <v>0</v>
      </c>
      <c r="P211" s="57" t="n">
        <v>0.021</v>
      </c>
      <c r="Q211" s="57" t="n">
        <v>0.0182</v>
      </c>
      <c r="R211" s="62">
        <f>IF(P211="","",P211-Q211)</f>
        <v/>
      </c>
      <c r="S211" s="57" t="n">
        <v>0.012</v>
      </c>
      <c r="T211" s="22" t="n"/>
      <c r="U211" s="68" t="n">
        <v>0.0982</v>
      </c>
      <c r="V211" s="68" t="n">
        <v>0.9729</v>
      </c>
      <c r="W211" s="103" t="n">
        <v>333</v>
      </c>
      <c r="X211" s="103" t="n">
        <v>346</v>
      </c>
      <c r="Y211" s="22" t="n"/>
      <c r="Z211" s="104">
        <f>IF(U211="","",W211/U211-W211)</f>
        <v/>
      </c>
      <c r="AA211" s="104">
        <f>IF(U211="","",(W211/U211-W211)*Q211)</f>
        <v/>
      </c>
      <c r="AB211" s="104">
        <f>IF(W211="","",W211*P211)</f>
        <v/>
      </c>
      <c r="AC211" s="86" t="n"/>
      <c r="AD211" s="84" t="inlineStr">
        <is>
          <t>截止日期</t>
        </is>
      </c>
      <c r="AE211" s="85" t="n"/>
    </row>
    <row customHeight="1" hidden="1" ht="14.25" outlineLevel="1" r="212" s="18">
      <c r="A212" s="101" t="n">
        <v>20191212</v>
      </c>
      <c r="B212" s="32" t="n"/>
      <c r="C212" s="33" t="n">
        <v>90</v>
      </c>
      <c r="D212" s="22" t="n"/>
      <c r="E212" s="34" t="n">
        <v>0.2398</v>
      </c>
      <c r="F212" s="35" t="n">
        <v>0.1924</v>
      </c>
      <c r="G212" s="102">
        <f>IF(E212="","",E212*X212)</f>
        <v/>
      </c>
      <c r="H212" s="37" t="n">
        <v>0.3882</v>
      </c>
      <c r="I212" s="22" t="n"/>
      <c r="J212" s="53" t="n">
        <v>0.146</v>
      </c>
      <c r="K212" s="53" t="n">
        <v>0.215</v>
      </c>
      <c r="L212" s="53" t="n"/>
      <c r="M212" s="53" t="n"/>
      <c r="N212" s="22" t="n"/>
      <c r="O212" s="57" t="n">
        <v>0.7532</v>
      </c>
      <c r="P212" s="57" t="n">
        <v>0.6101</v>
      </c>
      <c r="Q212" s="57" t="n">
        <v>0.598</v>
      </c>
      <c r="R212" s="62">
        <f>IF(P212="","",P212-Q212)</f>
        <v/>
      </c>
      <c r="S212" s="57" t="n">
        <v>0.5579</v>
      </c>
      <c r="T212" s="22" t="n"/>
      <c r="U212" s="68" t="n">
        <v>0.2116</v>
      </c>
      <c r="V212" s="68" t="n">
        <v>0.9550999999999999</v>
      </c>
      <c r="W212" s="103" t="n">
        <v>749</v>
      </c>
      <c r="X212" s="103" t="n">
        <v>1368</v>
      </c>
      <c r="Y212" s="22" t="n"/>
      <c r="Z212" s="104">
        <f>IF(U212="","",W212/U212-W212)</f>
        <v/>
      </c>
      <c r="AA212" s="104">
        <f>IF(U212="","",(W212/U212-W212)*Q212)</f>
        <v/>
      </c>
      <c r="AB212" s="104">
        <f>IF(W212="","",W212*P212)</f>
        <v/>
      </c>
      <c r="AC212" s="86" t="n"/>
      <c r="AD212" s="84" t="inlineStr">
        <is>
          <t>截止日期</t>
        </is>
      </c>
      <c r="AE212" s="85" t="n"/>
    </row>
    <row customHeight="1" hidden="1" ht="14.25" outlineLevel="1" r="213" s="18">
      <c r="A213" s="101" t="n">
        <v>20191213</v>
      </c>
      <c r="B213" s="32" t="n"/>
      <c r="C213" s="33" t="n">
        <v>134</v>
      </c>
      <c r="D213" s="22" t="n"/>
      <c r="E213" s="34" t="n">
        <v>0.2335</v>
      </c>
      <c r="F213" s="35" t="n">
        <v>0.164</v>
      </c>
      <c r="G213" s="102">
        <f>IF(E213="","",E213*X213)</f>
        <v/>
      </c>
      <c r="H213" s="37" t="n">
        <v>0.1692</v>
      </c>
      <c r="I213" s="22" t="n"/>
      <c r="J213" s="53" t="inlineStr">
        <is>
          <t>10.00%</t>
        </is>
      </c>
      <c r="K213" s="53" t="n">
        <v>0.1518</v>
      </c>
      <c r="L213" s="53" t="n"/>
      <c r="M213" s="53" t="n"/>
      <c r="N213" s="22" t="n"/>
      <c r="O213" s="57" t="n">
        <v>0.6667</v>
      </c>
      <c r="P213" s="57" t="n">
        <v>0.2466</v>
      </c>
      <c r="Q213" s="57" t="n">
        <v>0.243</v>
      </c>
      <c r="R213" s="62">
        <f>IF(P213="","",P213-Q213)</f>
        <v/>
      </c>
      <c r="S213" s="57" t="n">
        <v>0.4583</v>
      </c>
      <c r="T213" s="22" t="n"/>
      <c r="U213" s="68" t="n">
        <v>0.1659</v>
      </c>
      <c r="V213" s="68" t="n">
        <v>0.9297</v>
      </c>
      <c r="W213" s="103" t="n">
        <v>73</v>
      </c>
      <c r="X213" s="103" t="n">
        <v>227</v>
      </c>
      <c r="Y213" s="22" t="n"/>
      <c r="Z213" s="104">
        <f>IF(U213="","",W213/U213-W213)</f>
        <v/>
      </c>
      <c r="AA213" s="104">
        <f>IF(U213="","",(W213/U213-W213)*Q213)</f>
        <v/>
      </c>
      <c r="AB213" s="104">
        <f>IF(W213="","",W213*P213)</f>
        <v/>
      </c>
      <c r="AC213" s="86" t="n"/>
      <c r="AD213" s="84" t="inlineStr">
        <is>
          <t>截止日期</t>
        </is>
      </c>
      <c r="AE213" s="85" t="n"/>
    </row>
    <row customHeight="1" hidden="1" ht="14.25" outlineLevel="1" r="214" s="18">
      <c r="A214" s="101" t="n">
        <v>20191214</v>
      </c>
      <c r="B214" s="32" t="n"/>
      <c r="C214" s="33" t="n">
        <v>140</v>
      </c>
      <c r="D214" s="22" t="n"/>
      <c r="E214" s="34" t="n">
        <v>0.1509</v>
      </c>
      <c r="F214" s="35" t="n">
        <v>0.2222</v>
      </c>
      <c r="G214" s="102">
        <f>IF(E214="","",E214*X214)</f>
        <v/>
      </c>
      <c r="H214" s="37" t="n">
        <v>0.0762</v>
      </c>
      <c r="I214" s="22" t="n"/>
      <c r="J214" s="53" t="n">
        <v>0.1529</v>
      </c>
      <c r="K214" s="53" t="n">
        <v>0.117</v>
      </c>
      <c r="L214" s="53" t="n"/>
      <c r="M214" s="53" t="n"/>
      <c r="N214" s="22" t="n"/>
      <c r="O214" s="57" t="n">
        <v>0.4286</v>
      </c>
      <c r="P214" s="57" t="n">
        <v>0.1304</v>
      </c>
      <c r="Q214" s="57" t="n">
        <v>0.2932</v>
      </c>
      <c r="R214" s="62">
        <f>IF(P214="","",P214-Q214)</f>
        <v/>
      </c>
      <c r="S214" s="57" t="n">
        <v>0.3771</v>
      </c>
      <c r="T214" s="22" t="n"/>
      <c r="U214" s="68" t="n">
        <v>0.08890000000000001</v>
      </c>
      <c r="V214" s="68" t="n">
        <v>0.9042</v>
      </c>
      <c r="W214" s="103" t="n">
        <v>46</v>
      </c>
      <c r="X214" s="103" t="n">
        <v>106</v>
      </c>
      <c r="Y214" s="22" t="n"/>
      <c r="Z214" s="104">
        <f>IF(U214="","",W214/U214-W214)</f>
        <v/>
      </c>
      <c r="AA214" s="104">
        <f>IF(U214="","",(W214/U214-W214)*Q214)</f>
        <v/>
      </c>
      <c r="AB214" s="104">
        <f>IF(W214="","",W214*P214)</f>
        <v/>
      </c>
      <c r="AC214" s="86" t="n"/>
      <c r="AD214" s="84" t="inlineStr">
        <is>
          <t>截止日期</t>
        </is>
      </c>
      <c r="AE214" s="85" t="n"/>
    </row>
    <row customHeight="1" hidden="1" ht="14.25" outlineLevel="1" r="215" s="18">
      <c r="A215" s="101" t="n">
        <v>20191215</v>
      </c>
      <c r="B215" s="32" t="n"/>
      <c r="C215" s="33" t="n">
        <v>195</v>
      </c>
      <c r="D215" s="22" t="n"/>
      <c r="E215" s="34" t="n">
        <v>0.1548</v>
      </c>
      <c r="F215" s="35" t="n">
        <v>0.225</v>
      </c>
      <c r="G215" s="102">
        <f>IF(E215="","",E215*X215)</f>
        <v/>
      </c>
      <c r="H215" s="37" t="n">
        <v>0.0286</v>
      </c>
      <c r="I215" s="22" t="n"/>
      <c r="J215" s="53" t="n">
        <v>0.0896</v>
      </c>
      <c r="K215" s="53" t="n">
        <v>0.0863</v>
      </c>
      <c r="L215" s="53" t="n"/>
      <c r="M215" s="53" t="n"/>
      <c r="N215" s="22" t="n"/>
      <c r="O215" s="57" t="n">
        <v>0.6</v>
      </c>
      <c r="P215" s="57" t="n">
        <v>0.125</v>
      </c>
      <c r="Q215" s="57" t="n">
        <v>0.2956</v>
      </c>
      <c r="R215" s="62">
        <f>IF(P215="","",P215-Q215)</f>
        <v/>
      </c>
      <c r="S215" s="57" t="n">
        <v>0.4344</v>
      </c>
      <c r="T215" s="22" t="n"/>
      <c r="U215" s="68" t="n">
        <v>0.0617</v>
      </c>
      <c r="V215" s="68" t="n">
        <v>0.827</v>
      </c>
      <c r="W215" s="103" t="n">
        <v>40</v>
      </c>
      <c r="X215" s="103" t="n">
        <v>84</v>
      </c>
      <c r="Y215" s="22" t="n"/>
      <c r="Z215" s="104">
        <f>IF(U215="","",W215/U215-W215)</f>
        <v/>
      </c>
      <c r="AA215" s="104">
        <f>IF(U215="","",(W215/U215-W215)*Q215)</f>
        <v/>
      </c>
      <c r="AB215" s="104">
        <f>IF(W215="","",W215*P215)</f>
        <v/>
      </c>
      <c r="AC215" s="86" t="n"/>
      <c r="AD215" s="84" t="inlineStr">
        <is>
          <t>截止日期</t>
        </is>
      </c>
      <c r="AE215" s="85" t="n"/>
    </row>
    <row customHeight="1" hidden="1" ht="14.25" outlineLevel="1" r="216" s="18">
      <c r="A216" s="101" t="n">
        <v>20191216</v>
      </c>
      <c r="B216" s="32" t="n"/>
      <c r="C216" s="33" t="n">
        <v>214</v>
      </c>
      <c r="D216" s="22" t="n"/>
      <c r="E216" s="34" t="n">
        <v>0.2179</v>
      </c>
      <c r="F216" s="35" t="n">
        <v>0.2182</v>
      </c>
      <c r="G216" s="102">
        <f>IF(E216="","",E216*X216)</f>
        <v/>
      </c>
      <c r="H216" s="37" t="n">
        <v>0.1111</v>
      </c>
      <c r="I216" s="22" t="n"/>
      <c r="J216" s="53" t="n">
        <v>0.1818</v>
      </c>
      <c r="K216" s="53" t="n">
        <v>0.1664</v>
      </c>
      <c r="L216" s="53" t="n"/>
      <c r="M216" s="53" t="n"/>
      <c r="N216" s="22" t="n"/>
      <c r="O216" s="57" t="n">
        <v>0.7143</v>
      </c>
      <c r="P216" s="57" t="n">
        <v>0.2353</v>
      </c>
      <c r="Q216" s="57" t="n">
        <v>0.3346</v>
      </c>
      <c r="R216" s="62">
        <f>IF(P216="","",P216-Q216)</f>
        <v/>
      </c>
      <c r="S216" s="57" t="n">
        <v>0.4346</v>
      </c>
      <c r="T216" s="22" t="n"/>
      <c r="U216" s="68" t="n">
        <v>0.0595</v>
      </c>
      <c r="V216" s="68" t="n">
        <v>0.9084</v>
      </c>
      <c r="W216" s="103" t="n">
        <v>34</v>
      </c>
      <c r="X216" s="103" t="n">
        <v>78</v>
      </c>
      <c r="Y216" s="22" t="n"/>
      <c r="Z216" s="104">
        <f>IF(U216="","",W216/U216-W216)</f>
        <v/>
      </c>
      <c r="AA216" s="104">
        <f>IF(U216="","",(W216/U216-W216)*Q216)</f>
        <v/>
      </c>
      <c r="AB216" s="104">
        <f>IF(W216="","",W216*P216)</f>
        <v/>
      </c>
      <c r="AC216" s="86" t="n"/>
      <c r="AD216" s="84" t="inlineStr">
        <is>
          <t>截止日期</t>
        </is>
      </c>
      <c r="AE216" s="85" t="n"/>
    </row>
    <row customHeight="1" hidden="1" ht="14.25" outlineLevel="1" r="217" s="18">
      <c r="A217" s="101" t="n">
        <v>20191217</v>
      </c>
      <c r="B217" s="32" t="n"/>
      <c r="C217" s="33" t="n">
        <v>207</v>
      </c>
      <c r="D217" s="22" t="n"/>
      <c r="E217" s="34" t="n">
        <v>0.2442</v>
      </c>
      <c r="F217" s="35" t="n">
        <v>0.2342</v>
      </c>
      <c r="G217" s="102">
        <f>IF(E217="","",E217*X217)</f>
        <v/>
      </c>
      <c r="H217" s="37" t="n">
        <v>0.0541</v>
      </c>
      <c r="I217" s="22" t="n"/>
      <c r="J217" s="53" t="n">
        <v>0.1096</v>
      </c>
      <c r="K217" s="53" t="n">
        <v>0.116</v>
      </c>
      <c r="L217" s="53" t="n"/>
      <c r="M217" s="53" t="n"/>
      <c r="N217" s="22" t="n"/>
      <c r="O217" s="57" t="n">
        <v>0.1</v>
      </c>
      <c r="P217" s="57" t="n">
        <v>0.093</v>
      </c>
      <c r="Q217" s="57" t="n">
        <v>0.1678</v>
      </c>
      <c r="R217" s="62">
        <f>IF(P217="","",P217-Q217)</f>
        <v/>
      </c>
      <c r="S217" s="57" t="n">
        <v>0.3542</v>
      </c>
      <c r="T217" s="22" t="n"/>
      <c r="U217" s="68" t="n">
        <v>0.07000000000000001</v>
      </c>
      <c r="V217" s="68" t="n">
        <v>0.9619</v>
      </c>
      <c r="W217" s="103" t="n">
        <v>43</v>
      </c>
      <c r="X217" s="103" t="n">
        <v>86</v>
      </c>
      <c r="Y217" s="22" t="n"/>
      <c r="Z217" s="104">
        <f>IF(U217="","",W217/U217-W217)</f>
        <v/>
      </c>
      <c r="AA217" s="104">
        <f>IF(U217="","",(W217/U217-W217)*Q217)</f>
        <v/>
      </c>
      <c r="AB217" s="104">
        <f>IF(W217="","",W217*P217)</f>
        <v/>
      </c>
      <c r="AC217" s="86" t="n"/>
      <c r="AD217" s="84" t="inlineStr">
        <is>
          <t>截止日期</t>
        </is>
      </c>
      <c r="AE217" s="85" t="n"/>
    </row>
    <row customHeight="1" hidden="1" ht="14.25" outlineLevel="1" r="218" s="18">
      <c r="A218" s="101" t="n">
        <v>20191218</v>
      </c>
      <c r="B218" s="32" t="n"/>
      <c r="C218" s="33" t="n">
        <v>152</v>
      </c>
      <c r="D218" s="22" t="n"/>
      <c r="E218" s="34" t="n">
        <v>0.3051</v>
      </c>
      <c r="F218" s="35" t="n">
        <v>0.2618</v>
      </c>
      <c r="G218" s="102">
        <f>IF(E218="","",E218*X218)</f>
        <v/>
      </c>
      <c r="H218" s="37" t="n">
        <v>0.0333</v>
      </c>
      <c r="I218" s="22" t="n"/>
      <c r="J218" s="53" t="n">
        <v>0.07340000000000001</v>
      </c>
      <c r="K218" s="53" t="n">
        <v>0.1586</v>
      </c>
      <c r="L218" s="53" t="n"/>
      <c r="M218" s="53" t="n"/>
      <c r="N218" s="22" t="n"/>
      <c r="O218" s="57" t="n">
        <v>0.3333</v>
      </c>
      <c r="P218" s="57" t="n">
        <v>0.129</v>
      </c>
      <c r="Q218" s="57" t="n">
        <v>0.09569999999999999</v>
      </c>
      <c r="R218" s="62">
        <f>IF(P218="","",P218-Q218)</f>
        <v/>
      </c>
      <c r="S218" s="57" t="n">
        <v>0.3506</v>
      </c>
      <c r="T218" s="22" t="n"/>
      <c r="U218" s="68" t="n">
        <v>0.09329999999999999</v>
      </c>
      <c r="V218" s="68" t="n">
        <v>0.9599</v>
      </c>
      <c r="W218" s="103" t="n">
        <v>62</v>
      </c>
      <c r="X218" s="103" t="n">
        <v>118</v>
      </c>
      <c r="Y218" s="22" t="n"/>
      <c r="Z218" s="104">
        <f>IF(U218="","",W218/U218-W218)</f>
        <v/>
      </c>
      <c r="AA218" s="104">
        <f>IF(U218="","",(W218/U218-W218)*Q218)</f>
        <v/>
      </c>
      <c r="AB218" s="104">
        <f>IF(W218="","",W218*P218)</f>
        <v/>
      </c>
      <c r="AC218" s="86" t="n"/>
      <c r="AD218" s="84" t="inlineStr">
        <is>
          <t>截止日期</t>
        </is>
      </c>
      <c r="AE218" s="85" t="n"/>
    </row>
    <row customHeight="1" hidden="1" ht="14.25" outlineLevel="1" r="219" s="18">
      <c r="A219" s="101" t="n">
        <v>20191219</v>
      </c>
      <c r="B219" s="32" t="n"/>
      <c r="C219" s="33" t="n">
        <v>155</v>
      </c>
      <c r="D219" s="22" t="n"/>
      <c r="E219" s="34" t="n">
        <v>0.2153</v>
      </c>
      <c r="F219" s="35" t="n">
        <v>0.2155</v>
      </c>
      <c r="G219" s="102">
        <f>IF(E219="","",E219*X219)</f>
        <v/>
      </c>
      <c r="H219" s="37" t="n">
        <v>0.2742</v>
      </c>
      <c r="I219" s="22" t="n"/>
      <c r="J219" s="53" t="n">
        <v>0.0645</v>
      </c>
      <c r="K219" s="53" t="n">
        <v>0.157</v>
      </c>
      <c r="L219" s="53" t="n"/>
      <c r="M219" s="53" t="n"/>
      <c r="N219" s="22" t="n"/>
      <c r="O219" s="57" t="n">
        <v>0.8</v>
      </c>
      <c r="P219" s="57" t="n">
        <v>0.4235</v>
      </c>
      <c r="Q219" s="57" t="n">
        <v>0.4246</v>
      </c>
      <c r="R219" s="62">
        <f>IF(P219="","",P219-Q219)</f>
        <v/>
      </c>
      <c r="S219" s="57" t="n">
        <v>0.3596</v>
      </c>
      <c r="T219" s="22" t="n"/>
      <c r="U219" s="68" t="n">
        <v>0.08550000000000001</v>
      </c>
      <c r="V219" s="68" t="n">
        <v>0.8804</v>
      </c>
      <c r="W219" s="103" t="n">
        <v>85</v>
      </c>
      <c r="X219" s="103" t="n">
        <v>144</v>
      </c>
      <c r="Y219" s="22" t="n"/>
      <c r="Z219" s="104">
        <f>IF(U219="","",W219/U219-W219)</f>
        <v/>
      </c>
      <c r="AA219" s="104">
        <f>IF(U219="","",(W219/U219-W219)*Q219)</f>
        <v/>
      </c>
      <c r="AB219" s="104">
        <f>IF(W219="","",W219*P219)</f>
        <v/>
      </c>
      <c r="AC219" s="86" t="n"/>
      <c r="AD219" s="84" t="inlineStr">
        <is>
          <t>截止日期</t>
        </is>
      </c>
      <c r="AE219" s="85" t="n"/>
    </row>
    <row customHeight="1" hidden="1" ht="14.25" outlineLevel="1" r="220" s="18">
      <c r="A220" s="101" t="n">
        <v>20191220</v>
      </c>
      <c r="B220" s="32" t="n"/>
      <c r="C220" s="33" t="n">
        <v>171</v>
      </c>
      <c r="D220" s="22" t="n"/>
      <c r="E220" s="34" t="n">
        <v>0.1149</v>
      </c>
      <c r="F220" s="35" t="n">
        <v>0.2634</v>
      </c>
      <c r="G220" s="102">
        <f>IF(E220="","",E220*X220)</f>
        <v/>
      </c>
      <c r="H220" s="37" t="n">
        <v>0.25</v>
      </c>
      <c r="I220" s="22" t="n"/>
      <c r="J220" s="53" t="n">
        <v>0.1757</v>
      </c>
      <c r="K220" s="53" t="n">
        <v>0.1477</v>
      </c>
      <c r="L220" s="53" t="n"/>
      <c r="M220" s="53" t="n"/>
      <c r="N220" s="22" t="n"/>
      <c r="O220" s="57" t="n">
        <v>0.7647</v>
      </c>
      <c r="P220" s="57" t="n">
        <v>0.3929</v>
      </c>
      <c r="Q220" s="57" t="n">
        <v>0.3424</v>
      </c>
      <c r="R220" s="62">
        <f>IF(P220="","",P220-Q220)</f>
        <v/>
      </c>
      <c r="S220" s="57" t="n">
        <v>0.3728</v>
      </c>
      <c r="T220" s="22" t="n"/>
      <c r="U220" s="68" t="n">
        <v>0.065</v>
      </c>
      <c r="V220" s="68" t="n">
        <v>0.9681999999999999</v>
      </c>
      <c r="W220" s="103" t="n">
        <v>56</v>
      </c>
      <c r="X220" s="103" t="n">
        <v>87</v>
      </c>
      <c r="Y220" s="22" t="n"/>
      <c r="Z220" s="104">
        <f>IF(U220="","",W220/U220-W220)</f>
        <v/>
      </c>
      <c r="AA220" s="104">
        <f>IF(U220="","",(W220/U220-W220)*Q220)</f>
        <v/>
      </c>
      <c r="AB220" s="104">
        <f>IF(W220="","",W220*P220)</f>
        <v/>
      </c>
      <c r="AC220" s="86" t="n"/>
      <c r="AD220" s="84" t="inlineStr">
        <is>
          <t>截止日期</t>
        </is>
      </c>
      <c r="AE220" s="85" t="n"/>
    </row>
    <row customHeight="1" hidden="1" ht="14.25" outlineLevel="1" r="221" s="18">
      <c r="A221" s="101" t="n">
        <v>20191221</v>
      </c>
      <c r="B221" s="32" t="n"/>
      <c r="C221" s="33" t="n">
        <v>178</v>
      </c>
      <c r="D221" s="22" t="n"/>
      <c r="E221" s="34" t="n">
        <v>0.1169</v>
      </c>
      <c r="F221" s="35" t="n">
        <v>0.2175</v>
      </c>
      <c r="G221" s="102">
        <f>IF(E221="","",E221*X221)</f>
        <v/>
      </c>
      <c r="H221" s="37" t="n">
        <v>0.2174</v>
      </c>
      <c r="I221" s="22" t="n"/>
      <c r="J221" s="53" t="n">
        <v>0.1471</v>
      </c>
      <c r="K221" s="53" t="n">
        <v>0.1345</v>
      </c>
      <c r="L221" s="53" t="n"/>
      <c r="M221" s="53" t="n"/>
      <c r="N221" s="22" t="n"/>
      <c r="O221" s="57" t="n">
        <v>0.7333</v>
      </c>
      <c r="P221" s="57" t="n">
        <v>0.322</v>
      </c>
      <c r="Q221" s="57" t="n">
        <v>0.4272</v>
      </c>
      <c r="R221" s="62">
        <f>IF(P221="","",P221-Q221)</f>
        <v/>
      </c>
      <c r="S221" s="57" t="n">
        <v>0.4508</v>
      </c>
      <c r="T221" s="22" t="n"/>
      <c r="U221" s="68" t="n">
        <v>0.06759999999999999</v>
      </c>
      <c r="V221" s="68" t="n">
        <v>0.8617</v>
      </c>
      <c r="W221" s="103" t="n">
        <v>59</v>
      </c>
      <c r="X221" s="103" t="n">
        <v>77</v>
      </c>
      <c r="Y221" s="22" t="n"/>
      <c r="Z221" s="104">
        <f>IF(U221="","",W221/U221-W221)</f>
        <v/>
      </c>
      <c r="AA221" s="104">
        <f>IF(U221="","",(W221/U221-W221)*Q221)</f>
        <v/>
      </c>
      <c r="AB221" s="104">
        <f>IF(W221="","",W221*P221)</f>
        <v/>
      </c>
      <c r="AC221" s="86" t="n"/>
      <c r="AD221" s="84" t="inlineStr">
        <is>
          <t>截止日期</t>
        </is>
      </c>
      <c r="AE221" s="85" t="n"/>
    </row>
    <row customHeight="1" hidden="1" ht="14.25" outlineLevel="1" r="222" s="18">
      <c r="A222" s="101" t="n">
        <v>20191222</v>
      </c>
      <c r="B222" s="32" t="n"/>
      <c r="C222" s="33" t="n">
        <v>168</v>
      </c>
      <c r="D222" s="22" t="n"/>
      <c r="E222" s="34" t="n">
        <v>0.1948</v>
      </c>
      <c r="F222" s="35" t="n">
        <v>0.2445</v>
      </c>
      <c r="G222" s="102">
        <f>IF(E222="","",E222*X222)</f>
        <v/>
      </c>
      <c r="H222" s="37" t="n">
        <v>0.2</v>
      </c>
      <c r="I222" s="22" t="n"/>
      <c r="J222" s="53" t="n">
        <v>0.1818</v>
      </c>
      <c r="K222" s="53" t="n">
        <v>0.1553</v>
      </c>
      <c r="L222" s="53" t="n"/>
      <c r="M222" s="53" t="n"/>
      <c r="N222" s="22" t="n"/>
      <c r="O222" s="57" t="n">
        <v>0.3333</v>
      </c>
      <c r="P222" s="57" t="n">
        <v>0.25</v>
      </c>
      <c r="Q222" s="57" t="n">
        <v>0.3227</v>
      </c>
      <c r="R222" s="62">
        <f>IF(P222="","",P222-Q222)</f>
        <v/>
      </c>
      <c r="S222" s="57" t="n">
        <v>0.3929</v>
      </c>
      <c r="T222" s="22" t="n"/>
      <c r="U222" s="68" t="n">
        <v>0.08500000000000001</v>
      </c>
      <c r="V222" s="68" t="n">
        <v>0.9101</v>
      </c>
      <c r="W222" s="103" t="n">
        <v>40</v>
      </c>
      <c r="X222" s="103" t="n">
        <v>77</v>
      </c>
      <c r="Y222" s="22" t="n"/>
      <c r="Z222" s="104">
        <f>IF(U222="","",W222/U222-W222)</f>
        <v/>
      </c>
      <c r="AA222" s="104">
        <f>IF(U222="","",(W222/U222-W222)*Q222)</f>
        <v/>
      </c>
      <c r="AB222" s="104">
        <f>IF(W222="","",W222*P222)</f>
        <v/>
      </c>
      <c r="AC222" s="86" t="n"/>
      <c r="AD222" s="84" t="inlineStr">
        <is>
          <t>截止日期</t>
        </is>
      </c>
      <c r="AE222" s="85" t="n"/>
    </row>
    <row customHeight="1" hidden="1" ht="14.25" outlineLevel="1" r="223" s="18">
      <c r="A223" s="101" t="n">
        <v>20191223</v>
      </c>
      <c r="B223" s="32" t="n"/>
      <c r="C223" s="33" t="n">
        <v>162</v>
      </c>
      <c r="D223" s="22" t="n"/>
      <c r="E223" s="34" t="n">
        <v>0.1791</v>
      </c>
      <c r="F223" s="35" t="n">
        <v>0.2917</v>
      </c>
      <c r="G223" s="102">
        <f>IF(E223="","",E223*X223)</f>
        <v/>
      </c>
      <c r="H223" s="37" t="n">
        <v>0.3143</v>
      </c>
      <c r="I223" s="22" t="n"/>
      <c r="J223" s="53" t="n">
        <v>0.1475</v>
      </c>
      <c r="K223" s="53" t="n">
        <v>0.1805</v>
      </c>
      <c r="L223" s="53" t="n"/>
      <c r="M223" s="53" t="n"/>
      <c r="N223" s="22" t="n"/>
      <c r="O223" s="57" t="n">
        <v>0.6667</v>
      </c>
      <c r="P223" s="57" t="n">
        <v>0.4091</v>
      </c>
      <c r="Q223" s="57" t="n">
        <v>0.3144</v>
      </c>
      <c r="R223" s="62">
        <f>IF(P223="","",P223-Q223)</f>
        <v/>
      </c>
      <c r="S223" s="57" t="n">
        <v>0.4085</v>
      </c>
      <c r="T223" s="22" t="n"/>
      <c r="U223" s="68" t="n">
        <v>0.0597</v>
      </c>
      <c r="V223" s="68" t="n">
        <v>0.9455</v>
      </c>
      <c r="W223" s="103" t="n">
        <v>44</v>
      </c>
      <c r="X223" s="103" t="n">
        <v>67</v>
      </c>
      <c r="Y223" s="22" t="n"/>
      <c r="Z223" s="104">
        <f>IF(U223="","",W223/U223-W223)</f>
        <v/>
      </c>
      <c r="AA223" s="104">
        <f>IF(U223="","",(W223/U223-W223)*Q223)</f>
        <v/>
      </c>
      <c r="AB223" s="104">
        <f>IF(W223="","",W223*P223)</f>
        <v/>
      </c>
      <c r="AC223" s="86" t="n"/>
      <c r="AD223" s="84" t="inlineStr">
        <is>
          <t>截止日期</t>
        </is>
      </c>
      <c r="AE223" s="85" t="n"/>
    </row>
    <row customHeight="1" hidden="1" ht="14.25" outlineLevel="1" r="224" s="18">
      <c r="A224" s="101" t="n">
        <v>20191224</v>
      </c>
      <c r="B224" s="32" t="n"/>
      <c r="C224" s="33" t="n">
        <v>122</v>
      </c>
      <c r="D224" s="22" t="n"/>
      <c r="E224" s="34" t="n">
        <v>0.2788</v>
      </c>
      <c r="F224" s="35" t="n">
        <v>0.2355</v>
      </c>
      <c r="G224" s="102">
        <f>IF(E224="","",E224*X224)</f>
        <v/>
      </c>
      <c r="H224" s="37" t="n">
        <v>0.2549</v>
      </c>
      <c r="I224" s="22" t="n"/>
      <c r="J224" s="53" t="n">
        <v>0.1538</v>
      </c>
      <c r="K224" s="53" t="n">
        <v>0.0951</v>
      </c>
      <c r="L224" s="53" t="n"/>
      <c r="M224" s="53" t="n"/>
      <c r="N224" s="22" t="n"/>
      <c r="O224" s="57" t="n">
        <v>0.75</v>
      </c>
      <c r="P224" s="57" t="n">
        <v>0.3333</v>
      </c>
      <c r="Q224" s="57" t="n">
        <v>0.3194</v>
      </c>
      <c r="R224" s="62">
        <f>IF(P224="","",P224-Q224)</f>
        <v/>
      </c>
      <c r="S224" s="57" t="n">
        <v>0.3901</v>
      </c>
      <c r="T224" s="22" t="n"/>
      <c r="U224" s="68" t="n">
        <v>0.1241</v>
      </c>
      <c r="V224" s="68" t="n">
        <v>0.9256</v>
      </c>
      <c r="W224" s="103" t="n">
        <v>63</v>
      </c>
      <c r="X224" s="103" t="n">
        <v>104</v>
      </c>
      <c r="Y224" s="22" t="n"/>
      <c r="Z224" s="104">
        <f>IF(U224="","",W224/U224-W224)</f>
        <v/>
      </c>
      <c r="AA224" s="104">
        <f>IF(U224="","",(W224/U224-W224)*Q224)</f>
        <v/>
      </c>
      <c r="AB224" s="104">
        <f>IF(W224="","",W224*P224)</f>
        <v/>
      </c>
      <c r="AC224" s="86" t="n"/>
      <c r="AD224" s="84" t="inlineStr">
        <is>
          <t>截止日期</t>
        </is>
      </c>
      <c r="AE224" s="85" t="n"/>
    </row>
    <row customHeight="1" hidden="1" ht="14.25" outlineLevel="1" r="225" s="18">
      <c r="A225" s="101" t="n">
        <v>20191225</v>
      </c>
      <c r="B225" s="32" t="n"/>
      <c r="C225" s="33" t="n">
        <v>119</v>
      </c>
      <c r="D225" s="22" t="n"/>
      <c r="E225" s="34" t="n">
        <v>0.215</v>
      </c>
      <c r="F225" s="35" t="n">
        <v>0.2681</v>
      </c>
      <c r="G225" s="102">
        <f>IF(E225="","",E225*X225)</f>
        <v/>
      </c>
      <c r="H225" s="37" t="n">
        <v>0.194</v>
      </c>
      <c r="I225" s="22" t="n"/>
      <c r="J225" s="53" t="n">
        <v>0.1212</v>
      </c>
      <c r="K225" s="53" t="n">
        <v>0.1588</v>
      </c>
      <c r="L225" s="53" t="n"/>
      <c r="M225" s="53" t="n"/>
      <c r="N225" s="22" t="n"/>
      <c r="O225" s="57" t="n">
        <v>0.1875</v>
      </c>
      <c r="P225" s="57" t="n">
        <v>0.2973</v>
      </c>
      <c r="Q225" s="57" t="n">
        <v>0.3461</v>
      </c>
      <c r="R225" s="62">
        <f>IF(P225="","",P225-Q225)</f>
        <v/>
      </c>
      <c r="S225" s="57" t="n">
        <v>0.4849</v>
      </c>
      <c r="T225" s="22" t="n"/>
      <c r="U225" s="68" t="n">
        <v>0.145</v>
      </c>
      <c r="V225" s="68" t="n">
        <v>0.9737</v>
      </c>
      <c r="W225" s="103" t="n">
        <v>74</v>
      </c>
      <c r="X225" s="103" t="n">
        <v>107</v>
      </c>
      <c r="Y225" s="22" t="n"/>
      <c r="Z225" s="104">
        <f>IF(U225="","",W225/U225-W225)</f>
        <v/>
      </c>
      <c r="AA225" s="104">
        <f>IF(U225="","",(W225/U225-W225)*Q225)</f>
        <v/>
      </c>
      <c r="AB225" s="104">
        <f>IF(W225="","",W225*P225)</f>
        <v/>
      </c>
      <c r="AC225" s="86" t="n"/>
      <c r="AD225" s="84" t="inlineStr">
        <is>
          <t>截止日期</t>
        </is>
      </c>
      <c r="AE225" s="85" t="n"/>
    </row>
    <row customHeight="1" hidden="1" ht="14.25" outlineLevel="1" r="226" s="18">
      <c r="A226" s="101" t="n">
        <v>20191226</v>
      </c>
      <c r="B226" s="32" t="n"/>
      <c r="C226" s="33" t="n">
        <v>178</v>
      </c>
      <c r="D226" s="22" t="n"/>
      <c r="E226" s="34" t="n">
        <v>0.2154</v>
      </c>
      <c r="F226" s="35" t="n">
        <v>0.2297</v>
      </c>
      <c r="G226" s="102">
        <f>IF(E226="","",E226*X226)</f>
        <v/>
      </c>
      <c r="H226" s="37" t="n">
        <v>0.1529</v>
      </c>
      <c r="I226" s="22" t="n"/>
      <c r="J226" s="53" t="n">
        <v>0.1455</v>
      </c>
      <c r="K226" s="53" t="n">
        <v>0.1547</v>
      </c>
      <c r="L226" s="53" t="n"/>
      <c r="M226" s="53" t="n"/>
      <c r="N226" s="22" t="n"/>
      <c r="O226" s="57" t="n">
        <v>0.2222</v>
      </c>
      <c r="P226" s="57" t="n">
        <v>0.1622</v>
      </c>
      <c r="Q226" s="57" t="n">
        <v>0.384</v>
      </c>
      <c r="R226" s="62">
        <f>IF(P226="","",P226-Q226)</f>
        <v/>
      </c>
      <c r="S226" s="57" t="n">
        <v>0.4004</v>
      </c>
      <c r="T226" s="22" t="n"/>
      <c r="U226" s="68" t="n">
        <v>0.0701</v>
      </c>
      <c r="V226" s="68" t="n">
        <v>0.9539</v>
      </c>
      <c r="W226" s="103" t="n">
        <v>37</v>
      </c>
      <c r="X226" s="103" t="n">
        <v>65</v>
      </c>
      <c r="Y226" s="22" t="n"/>
      <c r="Z226" s="104">
        <f>IF(U226="","",W226/U226-W226)</f>
        <v/>
      </c>
      <c r="AA226" s="104">
        <f>IF(U226="","",(W226/U226-W226)*Q226)</f>
        <v/>
      </c>
      <c r="AB226" s="104">
        <f>IF(W226="","",W226*P226)</f>
        <v/>
      </c>
      <c r="AC226" s="86" t="n"/>
      <c r="AD226" s="84" t="inlineStr">
        <is>
          <t>截止日期</t>
        </is>
      </c>
      <c r="AE226" s="85" t="n"/>
    </row>
    <row customHeight="1" hidden="1" ht="14.25" outlineLevel="1" r="227" s="18">
      <c r="A227" s="101" t="n">
        <v>20191227</v>
      </c>
      <c r="B227" s="32" t="n"/>
      <c r="C227" s="33" t="n">
        <v>153</v>
      </c>
      <c r="D227" s="22" t="n"/>
      <c r="E227" s="34" t="n">
        <v>0.127</v>
      </c>
      <c r="F227" s="35" t="n">
        <v>0.254</v>
      </c>
      <c r="G227" s="102">
        <f>IF(E227="","",E227*X227)</f>
        <v/>
      </c>
      <c r="H227" s="37" t="n">
        <v>0.09089999999999999</v>
      </c>
      <c r="I227" s="22" t="n"/>
      <c r="J227" s="53" t="n">
        <v>0.1273</v>
      </c>
      <c r="K227" s="53" t="n">
        <v>0.1517</v>
      </c>
      <c r="L227" s="53" t="n"/>
      <c r="M227" s="53" t="n"/>
      <c r="N227" s="22" t="n"/>
      <c r="O227" s="57" t="n">
        <v>0.7272999999999999</v>
      </c>
      <c r="P227" s="57" t="n">
        <v>0.2727</v>
      </c>
      <c r="Q227" s="57" t="n">
        <v>0.3515</v>
      </c>
      <c r="R227" s="62">
        <f>IF(P227="","",P227-Q227)</f>
        <v/>
      </c>
      <c r="S227" s="57" t="n">
        <v>0.4118</v>
      </c>
      <c r="T227" s="22" t="n"/>
      <c r="U227" s="68" t="n">
        <v>0.07969999999999999</v>
      </c>
      <c r="V227" s="68" t="n">
        <v>0.9284</v>
      </c>
      <c r="W227" s="103" t="n">
        <v>44</v>
      </c>
      <c r="X227" s="103" t="n">
        <v>63</v>
      </c>
      <c r="Y227" s="22" t="n"/>
      <c r="Z227" s="104">
        <f>IF(U227="","",W227/U227-W227)</f>
        <v/>
      </c>
      <c r="AA227" s="104">
        <f>IF(U227="","",(W227/U227-W227)*Q227)</f>
        <v/>
      </c>
      <c r="AB227" s="104">
        <f>IF(W227="","",W227*P227)</f>
        <v/>
      </c>
      <c r="AC227" s="86" t="n"/>
      <c r="AD227" s="84" t="inlineStr">
        <is>
          <t>截止日期</t>
        </is>
      </c>
      <c r="AE227" s="85" t="n"/>
    </row>
    <row customHeight="1" hidden="1" ht="14.25" outlineLevel="1" r="228" s="18">
      <c r="A228" s="101" t="n">
        <v>20191228</v>
      </c>
      <c r="B228" s="32" t="n"/>
      <c r="C228" s="33" t="n">
        <v>113</v>
      </c>
      <c r="D228" s="22" t="n"/>
      <c r="E228" s="34" t="n">
        <v>0.1754</v>
      </c>
      <c r="F228" s="35" t="n">
        <v>0.2568</v>
      </c>
      <c r="G228" s="102">
        <f>IF(E228="","",E228*X228)</f>
        <v/>
      </c>
      <c r="H228" s="37" t="n">
        <v>0.2083</v>
      </c>
      <c r="I228" s="22" t="n"/>
      <c r="J228" s="53" t="inlineStr">
        <is>
          <t>17.00%</t>
        </is>
      </c>
      <c r="K228" s="53" t="n">
        <v>0.1536</v>
      </c>
      <c r="L228" s="53" t="n"/>
      <c r="M228" s="53" t="n"/>
      <c r="N228" s="22" t="n"/>
      <c r="O228" s="57" t="n">
        <v>0.8667</v>
      </c>
      <c r="P228" s="57" t="n">
        <v>0.3059</v>
      </c>
      <c r="Q228" s="57" t="n">
        <v>0.3773</v>
      </c>
      <c r="R228" s="62">
        <f>IF(P228="","",P228-Q228)</f>
        <v/>
      </c>
      <c r="S228" s="57" t="n">
        <v>0.3221</v>
      </c>
      <c r="T228" s="22" t="n"/>
      <c r="U228" s="68" t="n">
        <v>0.1586</v>
      </c>
      <c r="V228" s="68" t="n">
        <v>0.963</v>
      </c>
      <c r="W228" s="103" t="n">
        <v>85</v>
      </c>
      <c r="X228" s="103" t="n">
        <v>114</v>
      </c>
      <c r="Y228" s="22" t="n"/>
      <c r="Z228" s="104">
        <f>IF(U228="","",W228/U228-W228)</f>
        <v/>
      </c>
      <c r="AA228" s="104">
        <f>IF(U228="","",(W228/U228-W228)*Q228)</f>
        <v/>
      </c>
      <c r="AB228" s="104">
        <f>IF(W228="","",W228*P228)</f>
        <v/>
      </c>
      <c r="AC228" s="86" t="n"/>
      <c r="AD228" s="84" t="inlineStr">
        <is>
          <t>截止日期</t>
        </is>
      </c>
      <c r="AE228" s="85" t="n"/>
    </row>
    <row customHeight="1" hidden="1" ht="14.25" outlineLevel="1" r="229" s="18">
      <c r="A229" s="101" t="n">
        <v>20191229</v>
      </c>
      <c r="B229" s="32" t="n"/>
      <c r="C229" s="33" t="n">
        <v>157</v>
      </c>
      <c r="D229" s="22" t="n"/>
      <c r="E229" s="34" t="inlineStr">
        <is>
          <t>11.86%</t>
        </is>
      </c>
      <c r="F229" s="35" t="n">
        <v>0.262</v>
      </c>
      <c r="G229" s="102">
        <f>IF(E229="","",E229*X229)</f>
        <v/>
      </c>
      <c r="H229" s="37" t="n">
        <v>0.0541</v>
      </c>
      <c r="I229" s="22" t="n"/>
      <c r="J229" s="53" t="n">
        <v>0.2264</v>
      </c>
      <c r="K229" s="53" t="n">
        <v>0.137</v>
      </c>
      <c r="L229" s="53" t="n"/>
      <c r="M229" s="53" t="n"/>
      <c r="N229" s="22" t="n"/>
      <c r="O229" s="57" t="n">
        <v>0.6153999999999999</v>
      </c>
      <c r="P229" s="57" t="n">
        <v>0.2041</v>
      </c>
      <c r="Q229" s="57" t="n">
        <v>0.2702</v>
      </c>
      <c r="R229" s="62">
        <f>IF(P229="","",P229-Q229)</f>
        <v/>
      </c>
      <c r="S229" s="57" t="n">
        <v>0.3176</v>
      </c>
      <c r="T229" s="22" t="n"/>
      <c r="U229" s="68" t="n">
        <v>0.07530000000000001</v>
      </c>
      <c r="V229" s="68" t="n">
        <v>0.9471000000000001</v>
      </c>
      <c r="W229" s="103" t="n">
        <v>49</v>
      </c>
      <c r="X229" s="103" t="n">
        <v>59</v>
      </c>
      <c r="Y229" s="22" t="n"/>
      <c r="Z229" s="104">
        <f>IF(U229="","",W229/U229-W229)</f>
        <v/>
      </c>
      <c r="AA229" s="104">
        <f>IF(U229="","",(W229/U229-W229)*Q229)</f>
        <v/>
      </c>
      <c r="AB229" s="104">
        <f>IF(W229="","",W229*P229)</f>
        <v/>
      </c>
      <c r="AC229" s="86" t="n"/>
      <c r="AD229" s="84" t="inlineStr">
        <is>
          <t>截止日期</t>
        </is>
      </c>
      <c r="AE229" s="85" t="n"/>
    </row>
    <row customHeight="1" hidden="1" ht="14.25" outlineLevel="1" r="230" s="18">
      <c r="A230" s="101" t="n">
        <v>20191230</v>
      </c>
      <c r="B230" s="32" t="n"/>
      <c r="C230" s="33" t="n">
        <v>115</v>
      </c>
      <c r="D230" s="22" t="n"/>
      <c r="E230" s="34" t="n">
        <v>0.1792</v>
      </c>
      <c r="F230" s="35" t="n">
        <v>0.2391</v>
      </c>
      <c r="G230" s="102">
        <f>IF(E230="","",E230*X230)</f>
        <v/>
      </c>
      <c r="H230" s="37" t="n">
        <v>0.4906</v>
      </c>
      <c r="I230" s="22" t="n"/>
      <c r="J230" s="53" t="n">
        <v>0.129</v>
      </c>
      <c r="K230" s="53" t="n">
        <v>0.1275</v>
      </c>
      <c r="L230" s="53" t="n"/>
      <c r="M230" s="53" t="n"/>
      <c r="N230" s="22" t="n"/>
      <c r="O230" s="57" t="n">
        <v>0.9583</v>
      </c>
      <c r="P230" s="57" t="n">
        <v>0.6</v>
      </c>
      <c r="Q230" s="57" t="n">
        <v>0.4372</v>
      </c>
      <c r="R230" s="62">
        <f>IF(P230="","",P230-Q230)</f>
        <v/>
      </c>
      <c r="S230" s="57" t="n">
        <v>0.3027</v>
      </c>
      <c r="T230" s="22" t="n"/>
      <c r="U230" s="68" t="n">
        <v>0.09909999999999999</v>
      </c>
      <c r="V230" s="68" t="n">
        <v>0.9659</v>
      </c>
      <c r="W230" s="103" t="n">
        <v>75</v>
      </c>
      <c r="X230" s="103" t="n">
        <v>106</v>
      </c>
      <c r="Y230" s="22" t="n"/>
      <c r="Z230" s="104">
        <f>IF(U230="","",W230/U230-W230)</f>
        <v/>
      </c>
      <c r="AA230" s="104">
        <f>IF(U230="","",(W230/U230-W230)*Q230)</f>
        <v/>
      </c>
      <c r="AB230" s="104">
        <f>IF(W230="","",W230*P230)</f>
        <v/>
      </c>
      <c r="AC230" s="86" t="n"/>
      <c r="AD230" s="84" t="inlineStr">
        <is>
          <t>截止日期</t>
        </is>
      </c>
      <c r="AE230" s="85" t="n"/>
    </row>
    <row customHeight="1" hidden="1" ht="14.25" outlineLevel="1" r="231" s="18">
      <c r="A231" s="110" t="n">
        <v>20191231</v>
      </c>
      <c r="B231" s="38" t="n"/>
      <c r="C231" s="39" t="n">
        <v>159</v>
      </c>
      <c r="D231" s="22" t="n"/>
      <c r="E231" s="94" t="n">
        <v>0.1579</v>
      </c>
      <c r="F231" s="40" t="n">
        <v>0.2005</v>
      </c>
      <c r="G231" s="102">
        <f>IF(E231="","",E231*X231)</f>
        <v/>
      </c>
      <c r="H231" s="41" t="n">
        <v>0.125</v>
      </c>
      <c r="I231" s="22" t="n"/>
      <c r="J231" s="58" t="n">
        <v>0.1231</v>
      </c>
      <c r="K231" s="58" t="n">
        <v>0.139</v>
      </c>
      <c r="L231" s="58" t="n"/>
      <c r="M231" s="58" t="n"/>
      <c r="N231" s="22" t="n"/>
      <c r="O231" s="59" t="n">
        <v>0.6364</v>
      </c>
      <c r="P231" s="59" t="n">
        <v>0.3448</v>
      </c>
      <c r="Q231" s="59" t="n">
        <v>0.4126</v>
      </c>
      <c r="R231" s="62">
        <f>IF(P231="","",P231-Q231)</f>
        <v/>
      </c>
      <c r="S231" s="59" t="n">
        <v>0.3791</v>
      </c>
      <c r="T231" s="22" t="n"/>
      <c r="U231" s="70" t="n">
        <v>0.09039999999999999</v>
      </c>
      <c r="V231" s="70" t="n">
        <v>0.9622000000000001</v>
      </c>
      <c r="W231" s="105" t="n">
        <v>58</v>
      </c>
      <c r="X231" s="105" t="n">
        <v>76</v>
      </c>
      <c r="Y231" s="22" t="n"/>
      <c r="Z231" s="104">
        <f>IF(U231="","",W231/U231-W231)</f>
        <v/>
      </c>
      <c r="AA231" s="104">
        <f>IF(U231="","",(W231/U231-W231)*Q231)</f>
        <v/>
      </c>
      <c r="AB231" s="104">
        <f>IF(W231="","",W231*P231)</f>
        <v/>
      </c>
      <c r="AC231" s="87" t="n"/>
      <c r="AD231" s="88" t="inlineStr">
        <is>
          <t>截止日期</t>
        </is>
      </c>
      <c r="AE231" s="89" t="n"/>
    </row>
    <row collapsed="1" customHeight="1" ht="14.25" r="232" s="18">
      <c r="A232" s="106">
        <f>ROUNDDOWN(MOD(A201,10000)/100,0)&amp;"月均值"</f>
        <v/>
      </c>
      <c r="B232" s="43" t="n"/>
      <c r="C232" s="43" t="n"/>
      <c r="D232" s="44" t="n"/>
      <c r="E232" s="45">
        <f>AVERAGE(E201:E231)</f>
        <v/>
      </c>
      <c r="F232" s="45">
        <f>AVERAGE(F201:F231)</f>
        <v/>
      </c>
      <c r="G232" s="45">
        <f>SUM(G201:G231)/SUM(X201:X231)</f>
        <v/>
      </c>
      <c r="H232" s="45">
        <f>AVERAGE(H201:H231)</f>
        <v/>
      </c>
      <c r="I232" s="45" t="n"/>
      <c r="J232" s="45">
        <f>AVERAGE(J201:J231)</f>
        <v/>
      </c>
      <c r="K232" s="45">
        <f>AVERAGE(K201:K231)</f>
        <v/>
      </c>
      <c r="L232" s="45">
        <f>AVERAGE(L201:L231)</f>
        <v/>
      </c>
      <c r="M232" s="45">
        <f>AVERAGE(M201:M231)</f>
        <v/>
      </c>
      <c r="N232" s="45" t="n"/>
      <c r="O232" s="45">
        <f>AVERAGE(O201:O231)</f>
        <v/>
      </c>
      <c r="P232" s="45">
        <f>AVERAGE(P201:P231)</f>
        <v/>
      </c>
      <c r="Q232" s="45">
        <f>AVERAGE(Q201:Q231)</f>
        <v/>
      </c>
      <c r="R232" s="45">
        <f>AVERAGE(R201:R231)</f>
        <v/>
      </c>
      <c r="S232" s="45">
        <f>AVERAGE(S201:S231)</f>
        <v/>
      </c>
      <c r="T232" s="45" t="n"/>
      <c r="U232" s="45">
        <f>AVERAGE(U201:U231)</f>
        <v/>
      </c>
      <c r="V232" s="45">
        <f>AVERAGE(V201:V231)</f>
        <v/>
      </c>
      <c r="W232" s="107">
        <f>AVERAGE(W201:W231)</f>
        <v/>
      </c>
      <c r="X232" s="107">
        <f>AVERAGE(X201:X231)</f>
        <v/>
      </c>
      <c r="Y232" s="44" t="n"/>
      <c r="Z232" s="45" t="inlineStr">
        <is>
          <t>人工</t>
        </is>
      </c>
      <c r="AA232" s="45">
        <f>SUM(AA201:AA231)/SUM(Z201:Z231)</f>
        <v/>
      </c>
      <c r="AB232" s="90" t="inlineStr">
        <is>
          <t>店小蜜</t>
        </is>
      </c>
      <c r="AC232" s="91">
        <f>SUM(AB201:AB231)/SUM(W201:W231)</f>
        <v/>
      </c>
      <c r="AD232" s="92" t="inlineStr">
        <is>
          <t>差值</t>
        </is>
      </c>
      <c r="AE232" s="90" t="n"/>
    </row>
    <row customHeight="1" hidden="1" ht="14.25" r="233" s="18">
      <c r="A233" s="108" t="inlineStr">
        <is>
          <t>本月方差</t>
        </is>
      </c>
      <c r="B233" s="47" t="n"/>
      <c r="C233" s="48" t="n"/>
      <c r="D233" s="49" t="n"/>
      <c r="E233" s="49">
        <f>VARP(E201:E231)</f>
        <v/>
      </c>
      <c r="F233" s="49">
        <f>VARP(F201:F231)</f>
        <v/>
      </c>
      <c r="G233" s="49" t="n"/>
      <c r="H233" s="49" t="n"/>
      <c r="I233" s="49" t="n"/>
      <c r="J233" s="49">
        <f>VARP(J201:J231)</f>
        <v/>
      </c>
      <c r="K233" s="49">
        <f>VARP(K201:K231)</f>
        <v/>
      </c>
      <c r="L233" s="49">
        <f>VARP(L201:L231)</f>
        <v/>
      </c>
      <c r="M233" s="49">
        <f>VARP(M201:M231)</f>
        <v/>
      </c>
      <c r="N233" s="49" t="n"/>
      <c r="O233" s="49">
        <f>VARP(O201:O231)</f>
        <v/>
      </c>
      <c r="P233" s="49">
        <f>VARP(P201:P231)</f>
        <v/>
      </c>
      <c r="Q233" s="49">
        <f>VARP(Q201:Q231)</f>
        <v/>
      </c>
      <c r="R233" s="49">
        <f>VARP(R201:R231)</f>
        <v/>
      </c>
      <c r="S233" s="49">
        <f>VARP(S201:S231)</f>
        <v/>
      </c>
      <c r="T233" s="49" t="n"/>
      <c r="U233" s="49">
        <f>VARP(U201:U231)</f>
        <v/>
      </c>
      <c r="V233" s="49">
        <f>VARP(V201:V231)</f>
        <v/>
      </c>
      <c r="W233" s="109" t="n"/>
      <c r="X233" s="109" t="n"/>
      <c r="Y233" s="49" t="n"/>
      <c r="Z233" s="109" t="n"/>
      <c r="AA233" s="109" t="n"/>
      <c r="AB233" s="109" t="n"/>
      <c r="AC233" s="109" t="n"/>
      <c r="AD233" s="109" t="n"/>
      <c r="AE233" s="109" t="n"/>
    </row>
    <row customHeight="1" hidden="1" ht="14.25" outlineLevel="1" r="234" s="18">
      <c r="A234" s="101" t="n">
        <v>20200101</v>
      </c>
      <c r="B234" s="32" t="n"/>
      <c r="C234" s="33" t="n">
        <v>110</v>
      </c>
      <c r="D234" s="22" t="n"/>
      <c r="E234" s="34" t="n">
        <v>0.195</v>
      </c>
      <c r="F234" s="35" t="n">
        <v>0.2424</v>
      </c>
      <c r="G234" s="102">
        <f>IF(E234="","",E234*X234)</f>
        <v/>
      </c>
      <c r="H234" s="37" t="n">
        <v>0.2157</v>
      </c>
      <c r="I234" s="22" t="n"/>
      <c r="J234" s="53" t="n">
        <v>0.1656</v>
      </c>
      <c r="K234" s="53" t="n">
        <v>0.1179</v>
      </c>
      <c r="L234" s="53" t="n"/>
      <c r="M234" s="53" t="n"/>
      <c r="N234" s="22" t="n"/>
      <c r="O234" s="57" t="n">
        <v>0.3261</v>
      </c>
      <c r="P234" s="57" t="n">
        <v>0.4545</v>
      </c>
      <c r="Q234" s="57" t="n">
        <v>0.5037</v>
      </c>
      <c r="R234" s="62">
        <f>IF(P234="","",P234-Q234)</f>
        <v/>
      </c>
      <c r="S234" s="57" t="n">
        <v>0.3908</v>
      </c>
      <c r="T234" s="22" t="n"/>
      <c r="U234" s="68" t="n">
        <v>0.16</v>
      </c>
      <c r="V234" s="68" t="n">
        <v>0.9684</v>
      </c>
      <c r="W234" s="103" t="n">
        <v>121</v>
      </c>
      <c r="X234" s="103" t="n">
        <v>159</v>
      </c>
      <c r="Y234" s="22" t="n"/>
      <c r="Z234" s="104">
        <f>IF(U234="","",W234/U234-W234)</f>
        <v/>
      </c>
      <c r="AA234" s="104">
        <f>IF(U234="","",(W234/U234-W234)*Q234)</f>
        <v/>
      </c>
      <c r="AB234" s="104">
        <f>IF(W234="","",W234*P234)</f>
        <v/>
      </c>
      <c r="AC234" s="86" t="n"/>
      <c r="AD234" s="86" t="inlineStr">
        <is>
          <t>截止日期</t>
        </is>
      </c>
      <c r="AE234" s="85" t="n"/>
    </row>
    <row customHeight="1" hidden="1" ht="14.25" outlineLevel="1" r="235" s="18">
      <c r="A235" s="101" t="n">
        <v>20200102</v>
      </c>
      <c r="B235" s="32" t="n"/>
      <c r="C235" s="33" t="n">
        <v>124</v>
      </c>
      <c r="D235" s="22" t="n"/>
      <c r="E235" s="34" t="n">
        <v>0.24</v>
      </c>
      <c r="F235" s="35" t="n">
        <v>0.26</v>
      </c>
      <c r="G235" s="102">
        <f>IF(E235="","",E235*X235)</f>
        <v/>
      </c>
      <c r="H235" s="37" t="n">
        <v>0.1385</v>
      </c>
      <c r="I235" s="22" t="n"/>
      <c r="J235" s="53" t="n">
        <v>0.1609</v>
      </c>
      <c r="K235" s="53" t="n">
        <v>0.1542</v>
      </c>
      <c r="L235" s="53" t="n"/>
      <c r="M235" s="53" t="n"/>
      <c r="N235" s="22" t="n"/>
      <c r="O235" s="57" t="n">
        <v>0.5556</v>
      </c>
      <c r="P235" s="57" t="n">
        <v>0.1507</v>
      </c>
      <c r="Q235" s="57" t="n">
        <v>0.2276</v>
      </c>
      <c r="R235" s="62">
        <f>IF(P235="","",P235-Q235)</f>
        <v/>
      </c>
      <c r="S235" s="57" t="n">
        <v>0.2228</v>
      </c>
      <c r="T235" s="22" t="n"/>
      <c r="U235" s="68" t="n">
        <v>0.1026</v>
      </c>
      <c r="V235" s="68" t="n">
        <v>0.9532</v>
      </c>
      <c r="W235" s="103" t="n">
        <v>73</v>
      </c>
      <c r="X235" s="103" t="n">
        <v>975</v>
      </c>
      <c r="Y235" s="22" t="n"/>
      <c r="Z235" s="104">
        <f>IF(U235="","",W235/U235-W235)</f>
        <v/>
      </c>
      <c r="AA235" s="104">
        <f>IF(U235="","",(W235/U235-W235)*Q235)</f>
        <v/>
      </c>
      <c r="AB235" s="104">
        <f>IF(W235="","",W235*P235)</f>
        <v/>
      </c>
      <c r="AC235" s="86" t="n"/>
      <c r="AD235" s="84" t="inlineStr">
        <is>
          <t>截止日期</t>
        </is>
      </c>
      <c r="AE235" s="85" t="n"/>
    </row>
    <row customHeight="1" hidden="1" ht="14.25" outlineLevel="1" r="236" s="18">
      <c r="A236" s="101" t="n">
        <v>20200103</v>
      </c>
      <c r="B236" s="32" t="n"/>
      <c r="C236" s="33" t="n">
        <v>161</v>
      </c>
      <c r="D236" s="22" t="n"/>
      <c r="E236" s="34" t="inlineStr">
        <is>
          <t>18.99%</t>
        </is>
      </c>
      <c r="F236" s="35" t="n">
        <v>0.1982</v>
      </c>
      <c r="G236" s="102">
        <f>IF(E236="","",E236*X236)</f>
        <v/>
      </c>
      <c r="H236" s="37" t="n">
        <v>0.1224</v>
      </c>
      <c r="I236" s="22" t="n"/>
      <c r="J236" s="53" t="n">
        <v>0.1268</v>
      </c>
      <c r="K236" s="53" t="n">
        <v>0.1021</v>
      </c>
      <c r="L236" s="53" t="n"/>
      <c r="M236" s="53" t="n"/>
      <c r="N236" s="22" t="n"/>
      <c r="O236" s="57" t="n">
        <v>0.1667</v>
      </c>
      <c r="P236" s="57" t="n">
        <v>0.1311</v>
      </c>
      <c r="Q236" s="57" t="n">
        <v>0.1622</v>
      </c>
      <c r="R236" s="62">
        <f>IF(P236="","",P236-Q236)</f>
        <v/>
      </c>
      <c r="S236" s="57" t="n">
        <v>0.2692</v>
      </c>
      <c r="T236" s="22" t="n"/>
      <c r="U236" s="68" t="n">
        <v>0.0747</v>
      </c>
      <c r="V236" s="68" t="n">
        <v>0.9389</v>
      </c>
      <c r="W236" s="103" t="n">
        <v>61</v>
      </c>
      <c r="X236" s="103" t="n">
        <v>1057</v>
      </c>
      <c r="Y236" s="22" t="n"/>
      <c r="Z236" s="104">
        <f>IF(U236="","",W236/U236-W236)</f>
        <v/>
      </c>
      <c r="AA236" s="104">
        <f>IF(U236="","",(W236/U236-W236)*Q236)</f>
        <v/>
      </c>
      <c r="AB236" s="104">
        <f>IF(W236="","",W236*P236)</f>
        <v/>
      </c>
      <c r="AC236" s="86" t="n"/>
      <c r="AD236" s="84" t="inlineStr">
        <is>
          <t>截止日期</t>
        </is>
      </c>
      <c r="AE236" s="85" t="n"/>
    </row>
    <row customHeight="1" hidden="1" ht="14.25" outlineLevel="1" r="237" s="18">
      <c r="A237" s="101" t="n">
        <v>20200104</v>
      </c>
      <c r="B237" s="32" t="n"/>
      <c r="C237" s="33" t="n">
        <v>109</v>
      </c>
      <c r="D237" s="22" t="n"/>
      <c r="E237" s="34" t="n">
        <v>0.1623</v>
      </c>
      <c r="F237" s="35" t="n">
        <v>0.22</v>
      </c>
      <c r="G237" s="102">
        <f>IF(E237="","",E237*X237)</f>
        <v/>
      </c>
      <c r="H237" s="37" t="n">
        <v>0.0935</v>
      </c>
      <c r="I237" s="22" t="n"/>
      <c r="J237" s="53" t="n">
        <v>0.0916</v>
      </c>
      <c r="K237" s="53" t="n">
        <v>0.124</v>
      </c>
      <c r="L237" s="53" t="n"/>
      <c r="M237" s="53" t="n"/>
      <c r="N237" s="22" t="n"/>
      <c r="O237" s="57" t="n">
        <v>0.2609</v>
      </c>
      <c r="P237" s="57" t="n">
        <v>0.1328</v>
      </c>
      <c r="Q237" s="57" t="n">
        <v>0.1245</v>
      </c>
      <c r="R237" s="62">
        <f>IF(P237="","",P237-Q237)</f>
        <v/>
      </c>
      <c r="S237" s="57" t="n">
        <v>0.1411</v>
      </c>
      <c r="T237" s="22" t="n"/>
      <c r="U237" s="68" t="n">
        <v>0.1292</v>
      </c>
      <c r="V237" s="68" t="n">
        <v>0.948</v>
      </c>
      <c r="W237" s="103" t="n">
        <v>128</v>
      </c>
      <c r="X237" s="103" t="n">
        <v>1192</v>
      </c>
      <c r="Y237" s="22" t="n"/>
      <c r="Z237" s="104">
        <f>IF(U237="","",W237/U237-W237)</f>
        <v/>
      </c>
      <c r="AA237" s="104">
        <f>IF(U237="","",(W237/U237-W237)*Q237)</f>
        <v/>
      </c>
      <c r="AB237" s="104">
        <f>IF(W237="","",W237*P237)</f>
        <v/>
      </c>
      <c r="AC237" s="86" t="n"/>
      <c r="AD237" s="84" t="inlineStr">
        <is>
          <t>截止日期</t>
        </is>
      </c>
      <c r="AE237" s="85" t="n"/>
    </row>
    <row customHeight="1" hidden="1" ht="14.25" outlineLevel="1" r="238" s="18">
      <c r="A238" s="101" t="n">
        <v>20200105</v>
      </c>
      <c r="B238" s="32" t="n"/>
      <c r="C238" s="33" t="n">
        <v>139</v>
      </c>
      <c r="D238" s="22" t="n"/>
      <c r="E238" s="34" t="n">
        <v>0.1583</v>
      </c>
      <c r="F238" s="35" t="n">
        <v>0.1911</v>
      </c>
      <c r="G238" s="102">
        <f>IF(E238="","",E238*X238)</f>
        <v/>
      </c>
      <c r="H238" s="37" t="n">
        <v>0.0204</v>
      </c>
      <c r="I238" s="22" t="n"/>
      <c r="J238" s="53" t="n">
        <v>0.1887</v>
      </c>
      <c r="K238" s="53" t="n">
        <v>0.1489</v>
      </c>
      <c r="L238" s="53" t="n"/>
      <c r="M238" s="53" t="n"/>
      <c r="N238" s="22" t="n"/>
      <c r="O238" s="57" t="n">
        <v>0.5</v>
      </c>
      <c r="P238" s="57" t="n">
        <v>0.0495</v>
      </c>
      <c r="Q238" s="57" t="n">
        <v>0.0387</v>
      </c>
      <c r="R238" s="62">
        <f>IF(P238="","",P238-Q238)</f>
        <v/>
      </c>
      <c r="S238" s="57" t="n">
        <v>0.0248</v>
      </c>
      <c r="T238" s="22" t="n"/>
      <c r="U238" s="68" t="n">
        <v>0.0679</v>
      </c>
      <c r="V238" s="68" t="n">
        <v>0.9661999999999999</v>
      </c>
      <c r="W238" s="103" t="n">
        <v>101</v>
      </c>
      <c r="X238" s="103" t="n">
        <v>1768</v>
      </c>
      <c r="Y238" s="22" t="n"/>
      <c r="Z238" s="104">
        <f>IF(U238="","",W238/U238-W238)</f>
        <v/>
      </c>
      <c r="AA238" s="104">
        <f>IF(U238="","",(W238/U238-W238)*Q238)</f>
        <v/>
      </c>
      <c r="AB238" s="104">
        <f>IF(W238="","",W238*P238)</f>
        <v/>
      </c>
      <c r="AC238" s="86" t="n"/>
      <c r="AD238" s="84" t="inlineStr">
        <is>
          <t>截止日期</t>
        </is>
      </c>
      <c r="AE238" s="85" t="n"/>
    </row>
    <row customHeight="1" hidden="1" ht="14.25" outlineLevel="1" r="239" s="18">
      <c r="A239" s="101" t="n">
        <v>20200106</v>
      </c>
      <c r="B239" s="32" t="n"/>
      <c r="C239" s="33" t="n">
        <v>105</v>
      </c>
      <c r="D239" s="22" t="n"/>
      <c r="E239" s="34" t="n">
        <v>0.1958</v>
      </c>
      <c r="F239" s="35" t="n">
        <v>0.1513</v>
      </c>
      <c r="G239" s="102">
        <f>IF(E239="","",E239*X239)</f>
        <v/>
      </c>
      <c r="H239" s="37" t="n">
        <v>0.5224</v>
      </c>
      <c r="I239" s="22" t="n"/>
      <c r="J239" s="53" t="n">
        <v>0.1018</v>
      </c>
      <c r="K239" s="53" t="n">
        <v>0.1775</v>
      </c>
      <c r="L239" s="53" t="n"/>
      <c r="M239" s="53" t="n"/>
      <c r="N239" s="22" t="n"/>
      <c r="O239" s="57" t="n">
        <v>0.5655</v>
      </c>
      <c r="P239" s="57" t="inlineStr">
        <is>
          <t>56.39%</t>
        </is>
      </c>
      <c r="Q239" s="57" t="n">
        <v>0.5058</v>
      </c>
      <c r="R239" s="62">
        <f>IF(P239="","",P239-Q239)</f>
        <v/>
      </c>
      <c r="S239" s="57" t="n">
        <v>0.5067</v>
      </c>
      <c r="T239" s="22" t="n"/>
      <c r="U239" s="68" t="n">
        <v>0.0912</v>
      </c>
      <c r="V239" s="68" t="n">
        <v>0.9476</v>
      </c>
      <c r="W239" s="103" t="n">
        <v>227</v>
      </c>
      <c r="X239" s="103" t="n">
        <v>3697</v>
      </c>
      <c r="Y239" s="22" t="n"/>
      <c r="Z239" s="104">
        <f>IF(U239="","",W239/U239-W239)</f>
        <v/>
      </c>
      <c r="AA239" s="104">
        <f>IF(U239="","",(W239/U239-W239)*Q239)</f>
        <v/>
      </c>
      <c r="AB239" s="104">
        <f>IF(W239="","",W239*P239)</f>
        <v/>
      </c>
      <c r="AC239" s="86" t="n"/>
      <c r="AD239" s="84" t="inlineStr">
        <is>
          <t>截止日期</t>
        </is>
      </c>
      <c r="AE239" s="85" t="n"/>
    </row>
    <row customHeight="1" hidden="1" ht="14.25" outlineLevel="1" r="240" s="18">
      <c r="A240" s="101" t="n">
        <v>20200107</v>
      </c>
      <c r="B240" s="32" t="n"/>
      <c r="C240" s="33" t="n">
        <v>142</v>
      </c>
      <c r="D240" s="22" t="n"/>
      <c r="E240" s="34" t="n">
        <v>0.1373</v>
      </c>
      <c r="F240" s="35" t="n">
        <v>0.2081</v>
      </c>
      <c r="G240" s="102">
        <f>IF(E240="","",E240*X240)</f>
        <v/>
      </c>
      <c r="H240" s="37" t="n">
        <v>0.1867</v>
      </c>
      <c r="I240" s="22" t="n"/>
      <c r="J240" s="53" t="n">
        <v>0.1</v>
      </c>
      <c r="K240" s="53" t="n">
        <v>0.1331</v>
      </c>
      <c r="L240" s="53" t="n"/>
      <c r="M240" s="53" t="n"/>
      <c r="N240" s="22" t="n"/>
      <c r="O240" s="57" t="n">
        <v>0.5814</v>
      </c>
      <c r="P240" s="57" t="n">
        <v>0.3246</v>
      </c>
      <c r="Q240" s="57" t="n">
        <v>0.3468</v>
      </c>
      <c r="R240" s="62">
        <f>IF(P240="","",P240-Q240)</f>
        <v/>
      </c>
      <c r="S240" s="57" t="n">
        <v>0.508</v>
      </c>
      <c r="T240" s="22" t="n"/>
      <c r="U240" s="68" t="n">
        <v>0.0673</v>
      </c>
      <c r="V240" s="68" t="n">
        <v>0.9397</v>
      </c>
      <c r="W240" s="103" t="n">
        <v>114</v>
      </c>
      <c r="X240" s="103" t="n">
        <v>2275</v>
      </c>
      <c r="Y240" s="22" t="n"/>
      <c r="Z240" s="104">
        <f>IF(U240="","",W240/U240-W240)</f>
        <v/>
      </c>
      <c r="AA240" s="104">
        <f>IF(U240="","",(W240/U240-W240)*Q240)</f>
        <v/>
      </c>
      <c r="AB240" s="104">
        <f>IF(W240="","",W240*P240)</f>
        <v/>
      </c>
      <c r="AC240" s="86" t="n"/>
      <c r="AD240" s="84" t="inlineStr">
        <is>
          <t>截止日期</t>
        </is>
      </c>
      <c r="AE240" s="85" t="n"/>
    </row>
    <row customHeight="1" hidden="1" ht="14.25" outlineLevel="1" r="241" s="18">
      <c r="A241" s="101" t="n">
        <v>20200108</v>
      </c>
      <c r="B241" s="32" t="n"/>
      <c r="C241" s="33" t="n">
        <v>111</v>
      </c>
      <c r="D241" s="22" t="n"/>
      <c r="E241" s="34" t="n">
        <v>0.194</v>
      </c>
      <c r="F241" s="35" t="n">
        <v>0.2184</v>
      </c>
      <c r="G241" s="102">
        <f>IF(E241="","",E241*X241)</f>
        <v/>
      </c>
      <c r="H241" s="37" t="n">
        <v>0.2657</v>
      </c>
      <c r="I241" s="22" t="n"/>
      <c r="J241" s="53" t="n">
        <v>0.1244</v>
      </c>
      <c r="K241" s="53" t="n">
        <v>0.1608</v>
      </c>
      <c r="L241" s="53" t="n"/>
      <c r="M241" s="53" t="n"/>
      <c r="N241" s="22" t="n"/>
      <c r="O241" s="57" t="n">
        <v>0.6</v>
      </c>
      <c r="P241" s="57" t="n">
        <v>0.381</v>
      </c>
      <c r="Q241" s="57" t="n">
        <v>0.3889</v>
      </c>
      <c r="R241" s="62">
        <f>IF(P241="","",P241-Q241)</f>
        <v/>
      </c>
      <c r="S241" s="57" t="n">
        <v>0.4107</v>
      </c>
      <c r="T241" s="22" t="n"/>
      <c r="U241" s="68" t="n">
        <v>0.1243</v>
      </c>
      <c r="V241" s="68" t="n">
        <v>0.9734</v>
      </c>
      <c r="W241" s="103" t="n">
        <v>168</v>
      </c>
      <c r="X241" s="103" t="n">
        <v>1866</v>
      </c>
      <c r="Y241" s="22" t="n"/>
      <c r="Z241" s="104">
        <f>IF(U241="","",W241/U241-W241)</f>
        <v/>
      </c>
      <c r="AA241" s="104">
        <f>IF(U241="","",(W241/U241-W241)*Q241)</f>
        <v/>
      </c>
      <c r="AB241" s="104">
        <f>IF(W241="","",W241*P241)</f>
        <v/>
      </c>
      <c r="AC241" s="86" t="n"/>
      <c r="AD241" s="84" t="inlineStr">
        <is>
          <t>截止日期</t>
        </is>
      </c>
      <c r="AE241" s="85" t="n"/>
    </row>
    <row customHeight="1" hidden="1" ht="14.25" outlineLevel="1" r="242" s="18">
      <c r="A242" s="101" t="n">
        <v>20200109</v>
      </c>
      <c r="B242" s="32" t="n"/>
      <c r="C242" s="33" t="n">
        <v>144</v>
      </c>
      <c r="D242" s="22" t="n"/>
      <c r="E242" s="34" t="inlineStr">
        <is>
          <t>21.23%</t>
        </is>
      </c>
      <c r="F242" s="35" t="n">
        <v>0.1939</v>
      </c>
      <c r="G242" s="102">
        <f>IF(E242="","",E242*X242)</f>
        <v/>
      </c>
      <c r="H242" s="37" t="n">
        <v>0.2571</v>
      </c>
      <c r="I242" s="22" t="n"/>
      <c r="J242" s="53" t="n">
        <v>0.1908</v>
      </c>
      <c r="K242" s="53" t="n">
        <v>0.1414</v>
      </c>
      <c r="L242" s="53" t="n"/>
      <c r="M242" s="53" t="n"/>
      <c r="N242" s="22" t="n"/>
      <c r="O242" s="57" t="n">
        <v>0.7097</v>
      </c>
      <c r="P242" s="57" t="n">
        <v>0.3939</v>
      </c>
      <c r="Q242" s="57" t="n">
        <v>0.4123</v>
      </c>
      <c r="R242" s="62">
        <f>IF(P242="","",P242-Q242)</f>
        <v/>
      </c>
      <c r="S242" s="57" t="n">
        <v>0.3992</v>
      </c>
      <c r="T242" s="22" t="n"/>
      <c r="U242" s="68" t="n">
        <v>0.0823</v>
      </c>
      <c r="V242" s="68" t="n">
        <v>0.9681</v>
      </c>
      <c r="W242" s="103" t="n">
        <v>99</v>
      </c>
      <c r="X242" s="103" t="n">
        <v>1774</v>
      </c>
      <c r="Y242" s="22" t="n"/>
      <c r="Z242" s="104">
        <f>IF(U242="","",W242/U242-W242)</f>
        <v/>
      </c>
      <c r="AA242" s="104">
        <f>IF(U242="","",(W242/U242-W242)*Q242)</f>
        <v/>
      </c>
      <c r="AB242" s="104">
        <f>IF(W242="","",W242*P242)</f>
        <v/>
      </c>
      <c r="AC242" s="86" t="n"/>
      <c r="AD242" s="84" t="inlineStr">
        <is>
          <t>截止日期</t>
        </is>
      </c>
      <c r="AE242" s="85" t="n"/>
    </row>
    <row customHeight="1" hidden="1" ht="14.25" outlineLevel="1" r="243" s="18">
      <c r="A243" s="101" t="n">
        <v>20200110</v>
      </c>
      <c r="B243" s="32" t="n"/>
      <c r="C243" s="33" t="n">
        <v>128</v>
      </c>
      <c r="D243" s="22" t="n"/>
      <c r="E243" s="34" t="n">
        <v>0.2902</v>
      </c>
      <c r="F243" s="35" t="n">
        <v>0.2902</v>
      </c>
      <c r="G243" s="102">
        <f>IF(E243="","",E243*X243)</f>
        <v/>
      </c>
      <c r="H243" s="37" t="n">
        <v>0.2635</v>
      </c>
      <c r="I243" s="22" t="n"/>
      <c r="J243" s="53" t="n">
        <v>0.1344</v>
      </c>
      <c r="K243" s="53" t="n">
        <v>0.1429</v>
      </c>
      <c r="L243" s="53" t="n"/>
      <c r="M243" s="53" t="n"/>
      <c r="N243" s="22" t="n"/>
      <c r="O243" s="57" t="n">
        <v>0.4444</v>
      </c>
      <c r="P243" s="57" t="n">
        <v>0.4229</v>
      </c>
      <c r="Q243" s="57" t="n">
        <v>0.4608</v>
      </c>
      <c r="R243" s="62">
        <f>IF(P243="","",P243-Q243)</f>
        <v/>
      </c>
      <c r="S243" s="57" t="n">
        <v>0.4768</v>
      </c>
      <c r="T243" s="22" t="n"/>
      <c r="U243" s="68" t="n">
        <v>0.1501</v>
      </c>
      <c r="V243" s="68" t="n">
        <v>0.9686</v>
      </c>
      <c r="W243" s="103" t="n">
        <v>175</v>
      </c>
      <c r="X243" s="103" t="n">
        <v>1906</v>
      </c>
      <c r="Y243" s="22" t="n"/>
      <c r="Z243" s="104">
        <f>IF(U243="","",W243/U243-W243)</f>
        <v/>
      </c>
      <c r="AA243" s="104">
        <f>IF(U243="","",(W243/U243-W243)*Q243)</f>
        <v/>
      </c>
      <c r="AB243" s="104">
        <f>IF(W243="","",W243*P243)</f>
        <v/>
      </c>
      <c r="AC243" s="86" t="n"/>
      <c r="AD243" s="84" t="inlineStr">
        <is>
          <t>截止日期</t>
        </is>
      </c>
      <c r="AE243" s="85" t="n"/>
    </row>
    <row customHeight="1" hidden="1" ht="14.25" outlineLevel="1" r="244" s="18">
      <c r="A244" s="101" t="n">
        <v>20200111</v>
      </c>
      <c r="B244" s="32" t="n"/>
      <c r="C244" s="33" t="n">
        <v>149</v>
      </c>
      <c r="D244" s="22" t="n"/>
      <c r="E244" s="34" t="n">
        <v>0.2313</v>
      </c>
      <c r="F244" s="35" t="n">
        <v>0.2277</v>
      </c>
      <c r="G244" s="102">
        <f>IF(E244="","",E244*X244)</f>
        <v/>
      </c>
      <c r="H244" s="37" t="n">
        <v>0.2115</v>
      </c>
      <c r="I244" s="22" t="n"/>
      <c r="J244" s="53" t="n">
        <v>0.1368</v>
      </c>
      <c r="K244" s="53" t="n">
        <v>0.1429</v>
      </c>
      <c r="L244" s="53" t="n"/>
      <c r="M244" s="53" t="n"/>
      <c r="N244" s="22" t="n"/>
      <c r="O244" s="57" t="n">
        <v>0.7059</v>
      </c>
      <c r="P244" s="57" t="n">
        <v>0.3088</v>
      </c>
      <c r="Q244" s="57" t="n">
        <v>0.3658</v>
      </c>
      <c r="R244" s="62">
        <f>IF(P244="","",P244-Q244)</f>
        <v/>
      </c>
      <c r="S244" s="57" t="n">
        <v>0.4417</v>
      </c>
      <c r="T244" s="22" t="n"/>
      <c r="U244" s="68" t="n">
        <v>0.0922</v>
      </c>
      <c r="V244" s="68" t="n">
        <v>0.9517</v>
      </c>
      <c r="W244" s="103" t="n">
        <v>68</v>
      </c>
      <c r="X244" s="103" t="n">
        <v>1454</v>
      </c>
      <c r="Y244" s="22" t="n"/>
      <c r="Z244" s="104">
        <f>IF(U244="","",W244/U244-W244)</f>
        <v/>
      </c>
      <c r="AA244" s="104">
        <f>IF(U244="","",(W244/U244-W244)*Q244)</f>
        <v/>
      </c>
      <c r="AB244" s="104">
        <f>IF(W244="","",W244*P244)</f>
        <v/>
      </c>
      <c r="AC244" s="86" t="n"/>
      <c r="AD244" s="84" t="inlineStr">
        <is>
          <t>截止日期</t>
        </is>
      </c>
      <c r="AE244" s="85" t="n"/>
    </row>
    <row customHeight="1" hidden="1" ht="14.25" outlineLevel="1" r="245" s="18">
      <c r="A245" s="101" t="n">
        <v>20200112</v>
      </c>
      <c r="B245" s="32" t="n"/>
      <c r="C245" s="33" t="n">
        <v>147</v>
      </c>
      <c r="D245" s="22" t="n"/>
      <c r="E245" s="34" t="n">
        <v>0.2756</v>
      </c>
      <c r="F245" s="35" t="n">
        <v>0.2173</v>
      </c>
      <c r="G245" s="102">
        <f>IF(E245="","",E245*X245)</f>
        <v/>
      </c>
      <c r="H245" s="37" t="n">
        <v>0.2931</v>
      </c>
      <c r="I245" s="22" t="n"/>
      <c r="J245" s="53" t="n">
        <v>0.1111</v>
      </c>
      <c r="K245" s="53" t="n">
        <v>0.1464</v>
      </c>
      <c r="L245" s="53" t="n"/>
      <c r="M245" s="53" t="n"/>
      <c r="N245" s="22" t="n"/>
      <c r="O245" s="57" t="n">
        <v>0.5</v>
      </c>
      <c r="P245" s="57" t="n">
        <v>0.3514</v>
      </c>
      <c r="Q245" s="57" t="n">
        <v>0.4149</v>
      </c>
      <c r="R245" s="62">
        <f>IF(P245="","",P245-Q245)</f>
        <v/>
      </c>
      <c r="S245" s="57" t="n">
        <v>0.4427</v>
      </c>
      <c r="T245" s="22" t="n"/>
      <c r="U245" s="68" t="n">
        <v>0.0927</v>
      </c>
      <c r="V245" s="68" t="n">
        <v>0.968</v>
      </c>
      <c r="W245" s="103" t="n">
        <v>74</v>
      </c>
      <c r="X245" s="103" t="n">
        <v>1370</v>
      </c>
      <c r="Y245" s="22" t="n"/>
      <c r="Z245" s="104">
        <f>IF(U245="","",W245/U245-W245)</f>
        <v/>
      </c>
      <c r="AA245" s="104">
        <f>IF(U245="","",(W245/U245-W245)*Q245)</f>
        <v/>
      </c>
      <c r="AB245" s="104">
        <f>IF(W245="","",W245*P245)</f>
        <v/>
      </c>
      <c r="AC245" s="86" t="n"/>
      <c r="AD245" s="84" t="inlineStr">
        <is>
          <t>截止日期</t>
        </is>
      </c>
      <c r="AE245" s="85" t="n"/>
    </row>
    <row customHeight="1" hidden="1" ht="14.25" outlineLevel="1" r="246" s="18">
      <c r="A246" s="101" t="n">
        <v>20200113</v>
      </c>
      <c r="B246" s="32" t="n"/>
      <c r="C246" s="33" t="n">
        <v>134</v>
      </c>
      <c r="D246" s="22" t="n"/>
      <c r="E246" s="34" t="n">
        <v>0.1833</v>
      </c>
      <c r="F246" s="35" t="n">
        <v>0.2147</v>
      </c>
      <c r="G246" s="102">
        <f>IF(E246="","",E246*X246)</f>
        <v/>
      </c>
      <c r="H246" s="37" t="n">
        <v>0.1884</v>
      </c>
      <c r="I246" s="22" t="n"/>
      <c r="J246" s="53" t="n">
        <v>0.1143</v>
      </c>
      <c r="K246" s="53" t="n">
        <v>0.1474</v>
      </c>
      <c r="L246" s="53" t="n"/>
      <c r="M246" s="53" t="n"/>
      <c r="N246" s="22" t="n"/>
      <c r="O246" s="57" t="n">
        <v>0.1724</v>
      </c>
      <c r="P246" s="57" t="n">
        <v>0.3571</v>
      </c>
      <c r="Q246" s="57" t="n">
        <v>0.4062</v>
      </c>
      <c r="R246" s="62">
        <f>IF(P246="","",P246-Q246)</f>
        <v/>
      </c>
      <c r="S246" s="57" t="n">
        <v>0.4464</v>
      </c>
      <c r="T246" s="22" t="n"/>
      <c r="U246" s="68" t="n">
        <v>0.0858</v>
      </c>
      <c r="V246" s="68" t="n">
        <v>0.9436</v>
      </c>
      <c r="W246" s="103" t="n">
        <v>84</v>
      </c>
      <c r="X246" s="103" t="n">
        <v>1399</v>
      </c>
      <c r="Y246" s="22" t="n"/>
      <c r="Z246" s="104">
        <f>IF(U246="","",W246/U246-W246)</f>
        <v/>
      </c>
      <c r="AA246" s="104">
        <f>IF(U246="","",(W246/U246-W246)*Q246)</f>
        <v/>
      </c>
      <c r="AB246" s="104">
        <f>IF(W246="","",W246*P246)</f>
        <v/>
      </c>
      <c r="AC246" s="86" t="n"/>
      <c r="AD246" s="84" t="inlineStr">
        <is>
          <t>截止日期</t>
        </is>
      </c>
      <c r="AE246" s="85" t="n"/>
    </row>
    <row customHeight="1" hidden="1" ht="14.25" outlineLevel="1" r="247" s="18">
      <c r="A247" s="101" t="n">
        <v>20200114</v>
      </c>
      <c r="B247" s="32" t="n"/>
      <c r="C247" s="33" t="n">
        <v>136</v>
      </c>
      <c r="D247" s="22" t="n"/>
      <c r="E247" s="34" t="n">
        <v>0.1626</v>
      </c>
      <c r="F247" s="35" t="n">
        <v>0.212</v>
      </c>
      <c r="G247" s="102">
        <f>IF(E247="","",E247*X247)</f>
        <v/>
      </c>
      <c r="H247" s="37" t="n">
        <v>0.3091</v>
      </c>
      <c r="I247" s="22" t="n"/>
      <c r="J247" s="53" t="n">
        <v>0.3061</v>
      </c>
      <c r="K247" s="53" t="n">
        <v>0.1758</v>
      </c>
      <c r="L247" s="53" t="n"/>
      <c r="M247" s="53" t="n"/>
      <c r="N247" s="22" t="n"/>
      <c r="O247" s="57" t="n">
        <v>0.5238</v>
      </c>
      <c r="P247" s="57" t="n">
        <v>0.36</v>
      </c>
      <c r="Q247" s="57" t="n">
        <v>0.4364</v>
      </c>
      <c r="R247" s="62">
        <f>IF(P247="","",P247-Q247)</f>
        <v/>
      </c>
      <c r="S247" s="57" t="n">
        <v>0.4564</v>
      </c>
      <c r="T247" s="22" t="n"/>
      <c r="U247" s="68" t="n">
        <v>0.08409999999999999</v>
      </c>
      <c r="V247" s="68" t="n">
        <v>0.9549</v>
      </c>
      <c r="W247" s="103" t="n">
        <v>75</v>
      </c>
      <c r="X247" s="103" t="n">
        <v>1462</v>
      </c>
      <c r="Y247" s="22" t="n"/>
      <c r="Z247" s="104">
        <f>IF(U247="","",W247/U247-W247)</f>
        <v/>
      </c>
      <c r="AA247" s="104">
        <f>IF(U247="","",(W247/U247-W247)*Q247)</f>
        <v/>
      </c>
      <c r="AB247" s="104">
        <f>IF(W247="","",W247*P247)</f>
        <v/>
      </c>
      <c r="AC247" s="86" t="n"/>
      <c r="AD247" s="84" t="inlineStr">
        <is>
          <t>截止日期</t>
        </is>
      </c>
      <c r="AE247" s="85" t="n"/>
    </row>
    <row customHeight="1" hidden="1" ht="14.25" outlineLevel="1" r="248" s="18">
      <c r="A248" s="101" t="n">
        <v>20200115</v>
      </c>
      <c r="B248" s="32" t="n"/>
      <c r="C248" s="33" t="n">
        <v>129</v>
      </c>
      <c r="D248" s="22" t="n"/>
      <c r="E248" s="34" t="n">
        <v>0.1838</v>
      </c>
      <c r="F248" s="35" t="n">
        <v>0.1893</v>
      </c>
      <c r="G248" s="102">
        <f>IF(E248="","",E248*X248)</f>
        <v/>
      </c>
      <c r="H248" s="37" t="n">
        <v>0.3548</v>
      </c>
      <c r="I248" s="22" t="n"/>
      <c r="J248" s="53" t="n">
        <v>0.1716</v>
      </c>
      <c r="K248" s="53" t="n">
        <v>0.1824</v>
      </c>
      <c r="L248" s="53" t="n"/>
      <c r="M248" s="53" t="n"/>
      <c r="N248" s="22" t="n"/>
      <c r="O248" s="57" t="n">
        <v>0.6563</v>
      </c>
      <c r="P248" s="57" t="n">
        <v>0.4407</v>
      </c>
      <c r="Q248" s="57" t="n">
        <v>0.458</v>
      </c>
      <c r="R248" s="62">
        <f>IF(P248="","",P248-Q248)</f>
        <v/>
      </c>
      <c r="S248" s="57" t="n">
        <v>0.3967</v>
      </c>
      <c r="T248" s="22" t="n"/>
      <c r="U248" s="68" t="n">
        <v>0.132</v>
      </c>
      <c r="V248" s="68" t="n">
        <v>0.9732</v>
      </c>
      <c r="W248" s="103" t="n">
        <v>118</v>
      </c>
      <c r="X248" s="103" t="n">
        <v>1402</v>
      </c>
      <c r="Y248" s="22" t="n"/>
      <c r="Z248" s="104">
        <f>IF(U248="","",W248/U248-W248)</f>
        <v/>
      </c>
      <c r="AA248" s="104">
        <f>IF(U248="","",(W248/U248-W248)*Q248)</f>
        <v/>
      </c>
      <c r="AB248" s="104">
        <f>IF(W248="","",W248*P248)</f>
        <v/>
      </c>
      <c r="AC248" s="86" t="n"/>
      <c r="AD248" s="84" t="inlineStr">
        <is>
          <t>截止日期</t>
        </is>
      </c>
      <c r="AE248" s="85" t="n"/>
    </row>
    <row customHeight="1" hidden="1" ht="14.25" outlineLevel="1" r="249" s="18">
      <c r="A249" s="101" t="n">
        <v>20200116</v>
      </c>
      <c r="B249" s="32" t="n"/>
      <c r="C249" s="33" t="n">
        <v>141</v>
      </c>
      <c r="D249" s="22" t="n"/>
      <c r="E249" s="34" t="n">
        <v>0.1871</v>
      </c>
      <c r="F249" s="35" t="n">
        <v>0.2171</v>
      </c>
      <c r="G249" s="102">
        <f>IF(E249="","",E249*X249)</f>
        <v/>
      </c>
      <c r="H249" s="37" t="n">
        <v>0.1852</v>
      </c>
      <c r="I249" s="22" t="n"/>
      <c r="J249" s="53" t="n">
        <v>0.1875</v>
      </c>
      <c r="K249" s="53" t="n">
        <v>0.1922</v>
      </c>
      <c r="L249" s="53" t="n"/>
      <c r="M249" s="53" t="n"/>
      <c r="N249" s="22" t="n"/>
      <c r="O249" s="57" t="n">
        <v>0.7</v>
      </c>
      <c r="P249" s="57" t="n">
        <v>0.3551</v>
      </c>
      <c r="Q249" s="57" t="n">
        <v>0.4747</v>
      </c>
      <c r="R249" s="62">
        <f>IF(P249="","",P249-Q249)</f>
        <v/>
      </c>
      <c r="S249" s="57" t="n">
        <v>0.448</v>
      </c>
      <c r="T249" s="22" t="n"/>
      <c r="U249" s="68" t="n">
        <v>0.1137</v>
      </c>
      <c r="V249" s="68" t="n">
        <v>0.9613</v>
      </c>
      <c r="W249" s="103" t="n">
        <v>107</v>
      </c>
      <c r="X249" s="103" t="n">
        <v>1363</v>
      </c>
      <c r="Y249" s="22" t="n"/>
      <c r="Z249" s="104">
        <f>IF(U249="","",W249/U249-W249)</f>
        <v/>
      </c>
      <c r="AA249" s="104">
        <f>IF(U249="","",(W249/U249-W249)*Q249)</f>
        <v/>
      </c>
      <c r="AB249" s="104">
        <f>IF(W249="","",W249*P249)</f>
        <v/>
      </c>
      <c r="AC249" s="86" t="n"/>
      <c r="AD249" s="84" t="inlineStr">
        <is>
          <t>截止日期</t>
        </is>
      </c>
      <c r="AE249" s="85" t="n"/>
    </row>
    <row customHeight="1" hidden="1" ht="14.25" outlineLevel="1" r="250" s="18">
      <c r="A250" s="101" t="n">
        <v>20200117</v>
      </c>
      <c r="B250" s="32" t="n"/>
      <c r="C250" s="33" t="n">
        <v>132</v>
      </c>
      <c r="D250" s="22" t="n"/>
      <c r="E250" s="34" t="n">
        <v>0.2288</v>
      </c>
      <c r="F250" s="35" t="n">
        <v>0.1944</v>
      </c>
      <c r="G250" s="102">
        <f>IF(E250="","",E250*X250)</f>
        <v/>
      </c>
      <c r="H250" s="37" t="n">
        <v>0.1803</v>
      </c>
      <c r="I250" s="22" t="n"/>
      <c r="J250" s="53" t="n">
        <v>0.271</v>
      </c>
      <c r="K250" s="53" t="n">
        <v>0.184</v>
      </c>
      <c r="L250" s="53" t="n"/>
      <c r="M250" s="53" t="n"/>
      <c r="N250" s="22" t="n"/>
      <c r="O250" s="57" t="n">
        <v>1</v>
      </c>
      <c r="P250" s="57" t="n">
        <v>0.3243</v>
      </c>
      <c r="Q250" s="57" t="n">
        <v>0.38</v>
      </c>
      <c r="R250" s="62">
        <f>IF(P250="","",P250-Q250)</f>
        <v/>
      </c>
      <c r="S250" s="57" t="n">
        <v>0.3275</v>
      </c>
      <c r="T250" s="22" t="n"/>
      <c r="U250" s="68" t="n">
        <v>0.1175</v>
      </c>
      <c r="V250" s="68" t="n">
        <v>0.9536</v>
      </c>
      <c r="W250" s="103" t="n">
        <v>74</v>
      </c>
      <c r="X250" s="103" t="n">
        <v>1004</v>
      </c>
      <c r="Y250" s="22" t="n"/>
      <c r="Z250" s="104">
        <f>IF(U250="","",W250/U250-W250)</f>
        <v/>
      </c>
      <c r="AA250" s="104">
        <f>IF(U250="","",(W250/U250-W250)*Q250)</f>
        <v/>
      </c>
      <c r="AB250" s="104">
        <f>IF(W250="","",W250*P250)</f>
        <v/>
      </c>
      <c r="AC250" s="86" t="n"/>
      <c r="AD250" s="84" t="inlineStr">
        <is>
          <t>截止日期</t>
        </is>
      </c>
      <c r="AE250" s="85" t="n"/>
    </row>
    <row customHeight="1" hidden="1" ht="14.25" outlineLevel="1" r="251" s="18">
      <c r="A251" s="101" t="n">
        <v>20200118</v>
      </c>
      <c r="B251" s="32" t="n"/>
      <c r="C251" s="33" t="n"/>
      <c r="D251" s="22" t="n"/>
      <c r="E251" s="34" t="n"/>
      <c r="F251" s="35" t="n"/>
      <c r="G251" s="102">
        <f>IF(E251="","",E251*X251)</f>
        <v/>
      </c>
      <c r="H251" s="37" t="n"/>
      <c r="I251" s="22" t="n"/>
      <c r="J251" s="53" t="n"/>
      <c r="K251" s="53" t="n"/>
      <c r="L251" s="53" t="n"/>
      <c r="M251" s="53" t="n"/>
      <c r="N251" s="22" t="n"/>
      <c r="O251" s="57" t="n"/>
      <c r="P251" s="57" t="n"/>
      <c r="Q251" s="57" t="n"/>
      <c r="R251" s="62">
        <f>IF(P251="","",P251-Q251)</f>
        <v/>
      </c>
      <c r="S251" s="57" t="n"/>
      <c r="T251" s="22" t="n"/>
      <c r="U251" s="68" t="n"/>
      <c r="V251" s="68" t="n"/>
      <c r="W251" s="103" t="n"/>
      <c r="X251" s="103" t="n"/>
      <c r="Y251" s="22" t="n"/>
      <c r="Z251" s="104">
        <f>IF(U251="","",W251/U251-W251)</f>
        <v/>
      </c>
      <c r="AA251" s="104">
        <f>IF(U251="","",(W251/U251-W251)*Q251)</f>
        <v/>
      </c>
      <c r="AB251" s="104">
        <f>IF(W251="","",W251*P251)</f>
        <v/>
      </c>
      <c r="AC251" s="86" t="n"/>
      <c r="AD251" s="84" t="inlineStr">
        <is>
          <t>截止日期</t>
        </is>
      </c>
      <c r="AE251" s="85" t="n"/>
    </row>
    <row customHeight="1" hidden="1" ht="14.25" outlineLevel="1" r="252" s="18">
      <c r="A252" s="101" t="n">
        <v>20200119</v>
      </c>
      <c r="B252" s="32" t="n"/>
      <c r="C252" s="33" t="n"/>
      <c r="D252" s="22" t="n"/>
      <c r="E252" s="34" t="n"/>
      <c r="F252" s="35" t="n"/>
      <c r="G252" s="102">
        <f>IF(E252="","",E252*X252)</f>
        <v/>
      </c>
      <c r="H252" s="37" t="n"/>
      <c r="I252" s="22" t="n"/>
      <c r="J252" s="53" t="n"/>
      <c r="K252" s="53" t="n"/>
      <c r="L252" s="53" t="n"/>
      <c r="M252" s="53" t="n"/>
      <c r="N252" s="22" t="n"/>
      <c r="O252" s="57" t="n"/>
      <c r="P252" s="57" t="n"/>
      <c r="Q252" s="57" t="n"/>
      <c r="R252" s="62">
        <f>IF(P252="","",P252-Q252)</f>
        <v/>
      </c>
      <c r="S252" s="57" t="n"/>
      <c r="T252" s="22" t="n"/>
      <c r="U252" s="68" t="n"/>
      <c r="V252" s="68" t="n"/>
      <c r="W252" s="103" t="n"/>
      <c r="X252" s="103" t="n"/>
      <c r="Y252" s="22" t="n"/>
      <c r="Z252" s="104">
        <f>IF(U252="","",W252/U252-W252)</f>
        <v/>
      </c>
      <c r="AA252" s="104">
        <f>IF(U252="","",(W252/U252-W252)*Q252)</f>
        <v/>
      </c>
      <c r="AB252" s="104">
        <f>IF(W252="","",W252*P252)</f>
        <v/>
      </c>
      <c r="AC252" s="86" t="n"/>
      <c r="AD252" s="84" t="inlineStr">
        <is>
          <t>截止日期</t>
        </is>
      </c>
      <c r="AE252" s="85" t="n"/>
    </row>
    <row customHeight="1" hidden="1" ht="14.25" outlineLevel="1" r="253" s="18">
      <c r="A253" s="101" t="n">
        <v>20200120</v>
      </c>
      <c r="B253" s="32" t="n"/>
      <c r="C253" s="33" t="n">
        <v>209</v>
      </c>
      <c r="D253" s="22" t="n"/>
      <c r="E253" s="34" t="n">
        <v>0.0417</v>
      </c>
      <c r="F253" s="35" t="n">
        <v>0.1476</v>
      </c>
      <c r="G253" s="102">
        <f>IF(E253="","",E253*X253)</f>
        <v/>
      </c>
      <c r="H253" s="37" t="n">
        <v>0.1429</v>
      </c>
      <c r="I253" s="22" t="n"/>
      <c r="J253" s="53" t="n">
        <v>0.2609</v>
      </c>
      <c r="K253" s="53" t="n">
        <v>0.1711</v>
      </c>
      <c r="L253" s="53" t="n"/>
      <c r="M253" s="53" t="n"/>
      <c r="N253" s="22" t="n"/>
      <c r="O253" s="57" t="n">
        <v>0.2222</v>
      </c>
      <c r="P253" s="57" t="n">
        <v>0.1875</v>
      </c>
      <c r="Q253" s="57" t="n">
        <v>0.3892</v>
      </c>
      <c r="R253" s="62">
        <f>IF(P253="","",P253-Q253)</f>
        <v/>
      </c>
      <c r="S253" s="57" t="n">
        <v>0.265</v>
      </c>
      <c r="T253" s="22" t="n"/>
      <c r="U253" s="68" t="n">
        <v>0.0236</v>
      </c>
      <c r="V253" s="68" t="n">
        <v>0.9293</v>
      </c>
      <c r="W253" s="103" t="n">
        <v>16</v>
      </c>
      <c r="X253" s="103" t="n">
        <v>1018</v>
      </c>
      <c r="Y253" s="22" t="n"/>
      <c r="Z253" s="104">
        <f>IF(U253="","",W253/U253-W253)</f>
        <v/>
      </c>
      <c r="AA253" s="104">
        <f>IF(U253="","",(W253/U253-W253)*Q253)</f>
        <v/>
      </c>
      <c r="AB253" s="104">
        <f>IF(W253="","",W253*P253)</f>
        <v/>
      </c>
      <c r="AC253" s="86" t="n"/>
      <c r="AD253" s="84" t="inlineStr">
        <is>
          <t>截止日期</t>
        </is>
      </c>
      <c r="AE253" s="85" t="n"/>
    </row>
    <row customHeight="1" hidden="1" ht="14.25" outlineLevel="1" r="254" s="18">
      <c r="A254" s="101" t="n">
        <v>20200121</v>
      </c>
      <c r="B254" s="32" t="n"/>
      <c r="C254" s="33" t="n">
        <v>208</v>
      </c>
      <c r="D254" s="22" t="n"/>
      <c r="E254" s="34" t="n">
        <v>0.1774</v>
      </c>
      <c r="F254" s="35" t="n">
        <v>0.1671</v>
      </c>
      <c r="G254" s="102">
        <f>IF(E254="","",E254*X254)</f>
        <v/>
      </c>
      <c r="H254" s="37" t="n">
        <v>0.1034</v>
      </c>
      <c r="I254" s="22" t="n"/>
      <c r="J254" s="53" t="n">
        <v>0.2075</v>
      </c>
      <c r="K254" s="53" t="n">
        <v>0.1969</v>
      </c>
      <c r="L254" s="53" t="n"/>
      <c r="M254" s="53" t="n"/>
      <c r="N254" s="22" t="n"/>
      <c r="O254" s="57" t="n">
        <v>0.6667</v>
      </c>
      <c r="P254" s="57" t="n">
        <v>0.2564</v>
      </c>
      <c r="Q254" s="57" t="n">
        <v>0.2386</v>
      </c>
      <c r="R254" s="62">
        <f>IF(P254="","",P254-Q254)</f>
        <v/>
      </c>
      <c r="S254" s="57" t="n">
        <v>0.2579</v>
      </c>
      <c r="T254" s="22" t="n"/>
      <c r="U254" s="68" t="n">
        <v>0.0862</v>
      </c>
      <c r="V254" s="68" t="n">
        <v>0.9194</v>
      </c>
      <c r="W254" s="103" t="n">
        <v>39</v>
      </c>
      <c r="X254" s="103" t="n">
        <v>719</v>
      </c>
      <c r="Y254" s="22" t="n"/>
      <c r="Z254" s="104">
        <f>IF(U254="","",W254/U254-W254)</f>
        <v/>
      </c>
      <c r="AA254" s="104">
        <f>IF(U254="","",(W254/U254-W254)*Q254)</f>
        <v/>
      </c>
      <c r="AB254" s="104">
        <f>IF(W254="","",W254*P254)</f>
        <v/>
      </c>
      <c r="AC254" s="86" t="n"/>
      <c r="AD254" s="84" t="inlineStr">
        <is>
          <t>截止日期</t>
        </is>
      </c>
      <c r="AE254" s="85" t="n"/>
    </row>
    <row customHeight="1" hidden="1" ht="14.25" outlineLevel="1" r="255" s="18">
      <c r="A255" s="101" t="n">
        <v>20200122</v>
      </c>
      <c r="B255" s="32" t="n"/>
      <c r="C255" s="33" t="n">
        <v>17</v>
      </c>
      <c r="D255" s="22" t="n"/>
      <c r="E255" s="34" t="n">
        <v>0.2551</v>
      </c>
      <c r="F255" s="35" t="n">
        <v>0.1773</v>
      </c>
      <c r="G255" s="102">
        <f>IF(E255="","",E255*X255)</f>
        <v/>
      </c>
      <c r="H255" s="37" t="n">
        <v>0.14</v>
      </c>
      <c r="I255" s="22" t="n"/>
      <c r="J255" s="53" t="n">
        <v>0.2379</v>
      </c>
      <c r="K255" s="53" t="n">
        <v>0.2045</v>
      </c>
      <c r="L255" s="53" t="n"/>
      <c r="M255" s="53" t="n"/>
      <c r="N255" s="22" t="n"/>
      <c r="O255" s="57" t="n">
        <v>0.1368</v>
      </c>
      <c r="P255" s="57" t="n">
        <v>0.1383</v>
      </c>
      <c r="Q255" s="57" t="n">
        <v>0.1549</v>
      </c>
      <c r="R255" s="62">
        <f>IF(P255="","",P255-Q255)</f>
        <v/>
      </c>
      <c r="S255" s="57" t="n">
        <v>0.2539</v>
      </c>
      <c r="T255" s="22" t="n"/>
      <c r="U255" s="68" t="n">
        <v>0.8625</v>
      </c>
      <c r="V255" s="68" t="n">
        <v>0.9224</v>
      </c>
      <c r="W255" s="103" t="n">
        <v>282</v>
      </c>
      <c r="X255" s="103" t="n">
        <v>509</v>
      </c>
      <c r="Y255" s="22" t="n"/>
      <c r="Z255" s="104">
        <f>IF(U255="","",W255/U255-W255)</f>
        <v/>
      </c>
      <c r="AA255" s="104">
        <f>IF(U255="","",(W255/U255-W255)*Q255)</f>
        <v/>
      </c>
      <c r="AB255" s="104">
        <f>IF(W255="","",W255*P255)</f>
        <v/>
      </c>
      <c r="AC255" s="86" t="n"/>
      <c r="AD255" s="84" t="inlineStr">
        <is>
          <t>截止日期</t>
        </is>
      </c>
      <c r="AE255" s="85" t="n"/>
    </row>
    <row customHeight="1" hidden="1" ht="14.25" outlineLevel="1" r="256" s="18">
      <c r="A256" s="101" t="n">
        <v>20200123</v>
      </c>
      <c r="B256" s="32" t="n"/>
      <c r="C256" s="33" t="n">
        <v>51</v>
      </c>
      <c r="D256" s="22" t="n"/>
      <c r="E256" s="34" t="n">
        <v>0.264</v>
      </c>
      <c r="F256" s="35" t="n">
        <v>0.1391</v>
      </c>
      <c r="G256" s="102">
        <f>IF(E256="","",E256*X256)</f>
        <v/>
      </c>
      <c r="H256" s="37" t="n">
        <v>0</v>
      </c>
      <c r="I256" s="22" t="n"/>
      <c r="J256" s="53" t="n">
        <v>0.2453</v>
      </c>
      <c r="K256" s="53" t="n">
        <v>0.2208</v>
      </c>
      <c r="L256" s="53" t="n"/>
      <c r="M256" s="53" t="n"/>
      <c r="N256" s="22" t="n"/>
      <c r="O256" s="57" t="n">
        <v>0.06469999999999999</v>
      </c>
      <c r="P256" s="57" t="n">
        <v>0.0558</v>
      </c>
      <c r="Q256" s="57" t="n">
        <v>0.0851</v>
      </c>
      <c r="R256" s="62">
        <f>IF(P256="","",P256-Q256)</f>
        <v/>
      </c>
      <c r="S256" s="57" t="n">
        <v>0.1759</v>
      </c>
      <c r="T256" s="22" t="n"/>
      <c r="U256" s="68" t="n">
        <v>0.8922</v>
      </c>
      <c r="V256" s="68" t="n">
        <v>0.9313</v>
      </c>
      <c r="W256" s="103" t="n">
        <v>233</v>
      </c>
      <c r="X256" s="103" t="n">
        <v>399</v>
      </c>
      <c r="Y256" s="22" t="n"/>
      <c r="Z256" s="104">
        <f>IF(U256="","",W256/U256-W256)</f>
        <v/>
      </c>
      <c r="AA256" s="104">
        <f>IF(U256="","",(W256/U256-W256)*Q256)</f>
        <v/>
      </c>
      <c r="AB256" s="104">
        <f>IF(W256="","",W256*P256)</f>
        <v/>
      </c>
      <c r="AC256" s="86" t="n"/>
      <c r="AD256" s="84" t="inlineStr">
        <is>
          <t>截止日期</t>
        </is>
      </c>
      <c r="AE256" s="85" t="n"/>
    </row>
    <row customHeight="1" hidden="1" ht="14.25" outlineLevel="1" r="257" s="18">
      <c r="A257" s="101" t="n">
        <v>20200124</v>
      </c>
      <c r="B257" s="32" t="n"/>
      <c r="C257" s="33" t="n">
        <v>23</v>
      </c>
      <c r="D257" s="22" t="n"/>
      <c r="E257" s="34" t="n">
        <v>0.1954</v>
      </c>
      <c r="F257" s="35" t="n">
        <v>0.1286</v>
      </c>
      <c r="G257" s="102">
        <f>IF(E257="","",E257*X257)</f>
        <v/>
      </c>
      <c r="H257" s="37" t="n">
        <v>0.3636</v>
      </c>
      <c r="I257" s="22" t="n"/>
      <c r="J257" s="53" t="n">
        <v>0.3192</v>
      </c>
      <c r="K257" s="53" t="n">
        <v>0.2703</v>
      </c>
      <c r="L257" s="53" t="n"/>
      <c r="M257" s="53" t="n"/>
      <c r="N257" s="22" t="n"/>
      <c r="O257" s="57" t="n">
        <v>0.3216</v>
      </c>
      <c r="P257" s="57" t="n">
        <v>0.317</v>
      </c>
      <c r="Q257" s="57" t="n">
        <v>0.3036</v>
      </c>
      <c r="R257" s="62">
        <f>IF(P257="","",P257-Q257)</f>
        <v/>
      </c>
      <c r="S257" s="57" t="n">
        <v>0.2162</v>
      </c>
      <c r="T257" s="22" t="n"/>
      <c r="U257" s="68" t="n">
        <v>0.7849</v>
      </c>
      <c r="V257" s="68" t="n">
        <v>0.9982</v>
      </c>
      <c r="W257" s="103" t="n">
        <v>306</v>
      </c>
      <c r="X257" s="103" t="n">
        <v>502</v>
      </c>
      <c r="Y257" s="22" t="n"/>
      <c r="Z257" s="104">
        <f>IF(U257="","",W257/U257-W257)</f>
        <v/>
      </c>
      <c r="AA257" s="104">
        <f>IF(U257="","",(W257/U257-W257)*Q257)</f>
        <v/>
      </c>
      <c r="AB257" s="104">
        <f>IF(W257="","",W257*P257)</f>
        <v/>
      </c>
      <c r="AC257" s="86" t="n"/>
      <c r="AD257" s="84" t="inlineStr">
        <is>
          <t>截止日期</t>
        </is>
      </c>
      <c r="AE257" s="85" t="n"/>
    </row>
    <row customHeight="1" hidden="1" ht="14.25" outlineLevel="1" r="258" s="18">
      <c r="A258" s="101" t="n">
        <v>20200125</v>
      </c>
      <c r="B258" s="32" t="n"/>
      <c r="C258" s="33" t="n">
        <v>16</v>
      </c>
      <c r="D258" s="22" t="n"/>
      <c r="E258" s="34" t="n">
        <v>0.1557</v>
      </c>
      <c r="F258" s="35" t="n">
        <v>0.1315</v>
      </c>
      <c r="G258" s="102">
        <f>IF(E258="","",E258*X258)</f>
        <v/>
      </c>
      <c r="H258" s="37" t="n">
        <v>0.3519</v>
      </c>
      <c r="I258" s="22" t="n"/>
      <c r="J258" s="53" t="n">
        <v>0.3666</v>
      </c>
      <c r="K258" s="53" t="n">
        <v>0.2505</v>
      </c>
      <c r="L258" s="53" t="n"/>
      <c r="M258" s="53" t="n"/>
      <c r="N258" s="22" t="n"/>
      <c r="O258" s="57" t="n">
        <v>0.2763</v>
      </c>
      <c r="P258" s="57" t="n">
        <v>0.2902</v>
      </c>
      <c r="Q258" s="57" t="n">
        <v>0.3243</v>
      </c>
      <c r="R258" s="62">
        <f>IF(P258="","",P258-Q258)</f>
        <v/>
      </c>
      <c r="S258" s="57" t="n">
        <v>0.1968</v>
      </c>
      <c r="T258" s="22" t="n"/>
      <c r="U258" s="68" t="n">
        <v>0.8477</v>
      </c>
      <c r="V258" s="68" t="n">
        <v>0.9991</v>
      </c>
      <c r="W258" s="103" t="n">
        <v>386</v>
      </c>
      <c r="X258" s="103" t="n">
        <v>591</v>
      </c>
      <c r="Y258" s="22" t="n"/>
      <c r="Z258" s="104">
        <f>IF(U258="","",W258/U258-W258)</f>
        <v/>
      </c>
      <c r="AA258" s="104">
        <f>IF(U258="","",(W258/U258-W258)*Q258)</f>
        <v/>
      </c>
      <c r="AB258" s="104">
        <f>IF(W258="","",W258*P258)</f>
        <v/>
      </c>
      <c r="AC258" s="86" t="n"/>
      <c r="AD258" s="84" t="inlineStr">
        <is>
          <t>截止日期</t>
        </is>
      </c>
      <c r="AE258" s="85" t="n"/>
    </row>
    <row customHeight="1" hidden="1" ht="14.25" outlineLevel="1" r="259" s="18">
      <c r="A259" s="101" t="n">
        <v>20200126</v>
      </c>
      <c r="B259" s="32" t="n"/>
      <c r="C259" s="33" t="n">
        <v>21</v>
      </c>
      <c r="D259" s="22" t="n"/>
      <c r="E259" s="34" t="n">
        <v>0.2013</v>
      </c>
      <c r="F259" s="35" t="n">
        <v>0.1184</v>
      </c>
      <c r="G259" s="102">
        <f>IF(E259="","",E259*X259)</f>
        <v/>
      </c>
      <c r="H259" s="37" t="n">
        <v>0.3077</v>
      </c>
      <c r="I259" s="22" t="n"/>
      <c r="J259" s="53" t="n">
        <v>0.3351</v>
      </c>
      <c r="K259" s="53" t="n">
        <v>0.2252</v>
      </c>
      <c r="L259" s="53" t="n"/>
      <c r="M259" s="53" t="n"/>
      <c r="N259" s="22" t="n"/>
      <c r="O259" s="57" t="n">
        <v>0.2549</v>
      </c>
      <c r="P259" s="57" t="n">
        <v>0.2635</v>
      </c>
      <c r="Q259" s="57" t="n">
        <v>0.296</v>
      </c>
      <c r="R259" s="62">
        <f>IF(P259="","",P259-Q259)</f>
        <v/>
      </c>
      <c r="S259" s="57" t="n">
        <v>0.1756</v>
      </c>
      <c r="T259" s="22" t="n"/>
      <c r="U259" s="68" t="n">
        <v>0.8846000000000001</v>
      </c>
      <c r="V259" s="68" t="n">
        <v>0.9996</v>
      </c>
      <c r="W259" s="103" t="n">
        <v>482</v>
      </c>
      <c r="X259" s="103" t="n">
        <v>719</v>
      </c>
      <c r="Y259" s="22" t="n"/>
      <c r="Z259" s="104">
        <f>IF(U259="","",W259/U259-W259)</f>
        <v/>
      </c>
      <c r="AA259" s="104">
        <f>IF(U259="","",(W259/U259-W259)*Q259)</f>
        <v/>
      </c>
      <c r="AB259" s="104">
        <f>IF(W259="","",W259*P259)</f>
        <v/>
      </c>
      <c r="AC259" s="86" t="n"/>
      <c r="AD259" s="84" t="inlineStr">
        <is>
          <t>截止日期</t>
        </is>
      </c>
      <c r="AE259" s="85" t="n"/>
    </row>
    <row customHeight="1" hidden="1" ht="14.25" outlineLevel="1" r="260" s="18">
      <c r="A260" s="101" t="n">
        <v>20200127</v>
      </c>
      <c r="B260" s="32" t="n"/>
      <c r="C260" s="33" t="n">
        <v>21</v>
      </c>
      <c r="D260" s="22" t="n"/>
      <c r="E260" s="34" t="n">
        <v>0.2137</v>
      </c>
      <c r="F260" s="35" t="n">
        <v>0.1174</v>
      </c>
      <c r="G260" s="102">
        <f>IF(E260="","",E260*X260)</f>
        <v/>
      </c>
      <c r="H260" s="37" t="n">
        <v>0.42</v>
      </c>
      <c r="I260" s="22" t="n"/>
      <c r="J260" s="53" t="n">
        <v>0.3524</v>
      </c>
      <c r="K260" s="53" t="n">
        <v>0.2317</v>
      </c>
      <c r="L260" s="53" t="n"/>
      <c r="M260" s="53" t="n"/>
      <c r="N260" s="22" t="n"/>
      <c r="O260" s="57" t="n">
        <v>0.3097</v>
      </c>
      <c r="P260" s="57" t="n">
        <v>0.3248</v>
      </c>
      <c r="Q260" s="57" t="n">
        <v>0.3648</v>
      </c>
      <c r="R260" s="62">
        <f>IF(P260="","",P260-Q260)</f>
        <v/>
      </c>
      <c r="S260" s="57" t="n">
        <v>0.1953</v>
      </c>
      <c r="T260" s="22" t="n"/>
      <c r="U260" s="68" t="n">
        <v>0.8723</v>
      </c>
      <c r="V260" s="68" t="n">
        <v>0.8723</v>
      </c>
      <c r="W260" s="103" t="n">
        <v>588</v>
      </c>
      <c r="X260" s="103" t="n">
        <v>885</v>
      </c>
      <c r="Y260" s="22" t="n"/>
      <c r="Z260" s="104">
        <f>IF(U260="","",W260/U260-W260)</f>
        <v/>
      </c>
      <c r="AA260" s="104">
        <f>IF(U260="","",(W260/U260-W260)*Q260)</f>
        <v/>
      </c>
      <c r="AB260" s="104">
        <f>IF(W260="","",W260*P260)</f>
        <v/>
      </c>
      <c r="AC260" s="86" t="n"/>
      <c r="AD260" s="84" t="inlineStr">
        <is>
          <t>截止日期</t>
        </is>
      </c>
      <c r="AE260" s="85" t="n"/>
    </row>
    <row customHeight="1" hidden="1" ht="14.25" outlineLevel="1" r="261" s="18">
      <c r="A261" s="101" t="n">
        <v>20200128</v>
      </c>
      <c r="B261" s="32" t="n"/>
      <c r="C261" s="33" t="n">
        <v>26</v>
      </c>
      <c r="D261" s="22" t="n"/>
      <c r="E261" s="34" t="n">
        <v>0.2145</v>
      </c>
      <c r="F261" s="35" t="n">
        <v>0.1045</v>
      </c>
      <c r="G261" s="102">
        <f>IF(E261="","",E261*X261)</f>
        <v/>
      </c>
      <c r="H261" s="37" t="n">
        <v>0.2871</v>
      </c>
      <c r="I261" s="22" t="n"/>
      <c r="J261" s="53" t="n">
        <v>0.325</v>
      </c>
      <c r="K261" s="53" t="n">
        <v>0.2566</v>
      </c>
      <c r="L261" s="53" t="n"/>
      <c r="M261" s="53" t="n"/>
      <c r="N261" s="22" t="n"/>
      <c r="O261" s="57" t="n">
        <v>0.2369</v>
      </c>
      <c r="P261" s="57" t="n">
        <v>0.2492</v>
      </c>
      <c r="Q261" s="57" t="n">
        <v>0.2678</v>
      </c>
      <c r="R261" s="62">
        <f>IF(P261="","",P261-Q261)</f>
        <v/>
      </c>
      <c r="S261" s="57" t="n">
        <v>0.2741</v>
      </c>
      <c r="T261" s="22" t="n"/>
      <c r="U261" s="68" t="n">
        <v>0.8383</v>
      </c>
      <c r="V261" s="68" t="n">
        <v>0.9216</v>
      </c>
      <c r="W261" s="103" t="n">
        <v>590</v>
      </c>
      <c r="X261" s="103" t="n">
        <v>940</v>
      </c>
      <c r="Y261" s="22" t="n"/>
      <c r="Z261" s="104">
        <f>IF(U261="","",W261/U261-W261)</f>
        <v/>
      </c>
      <c r="AA261" s="104">
        <f>IF(U261="","",(W261/U261-W261)*Q261)</f>
        <v/>
      </c>
      <c r="AB261" s="104">
        <f>IF(W261="","",W261*P261)</f>
        <v/>
      </c>
      <c r="AC261" s="86" t="n"/>
      <c r="AD261" s="84" t="inlineStr">
        <is>
          <t>截止日期</t>
        </is>
      </c>
      <c r="AE261" s="85" t="n"/>
    </row>
    <row customHeight="1" hidden="1" ht="14.25" outlineLevel="1" r="262" s="18">
      <c r="A262" s="101" t="n">
        <v>20200129</v>
      </c>
      <c r="B262" s="32" t="n"/>
      <c r="C262" s="33" t="n">
        <v>27</v>
      </c>
      <c r="D262" s="22" t="n"/>
      <c r="E262" s="34" t="n">
        <v>0.2394</v>
      </c>
      <c r="F262" s="35" t="n">
        <v>0.105</v>
      </c>
      <c r="G262" s="102">
        <f>IF(E262="","",E262*X262)</f>
        <v/>
      </c>
      <c r="H262" s="37" t="n">
        <v>0.3588</v>
      </c>
      <c r="I262" s="22" t="n"/>
      <c r="J262" s="53" t="n">
        <v>0.3305</v>
      </c>
      <c r="K262" s="53" t="n">
        <v>0.2807</v>
      </c>
      <c r="L262" s="53" t="n"/>
      <c r="M262" s="53" t="n"/>
      <c r="N262" s="22" t="n"/>
      <c r="O262" s="57" t="n">
        <v>0.2029</v>
      </c>
      <c r="P262" s="57" t="n">
        <v>0.2269</v>
      </c>
      <c r="Q262" s="57" t="n">
        <v>0.3198</v>
      </c>
      <c r="R262" s="62">
        <f>IF(P262="","",P262-Q262)</f>
        <v/>
      </c>
      <c r="S262" s="57" t="n">
        <v>0.243</v>
      </c>
      <c r="T262" s="22" t="n"/>
      <c r="U262" s="68" t="n">
        <v>0.9248</v>
      </c>
      <c r="V262" s="68" t="n">
        <v>0.9436</v>
      </c>
      <c r="W262" s="103" t="n">
        <v>683</v>
      </c>
      <c r="X262" s="103" t="n">
        <v>944</v>
      </c>
      <c r="Y262" s="22" t="n"/>
      <c r="Z262" s="104">
        <f>IF(U262="","",W262/U262-W262)</f>
        <v/>
      </c>
      <c r="AA262" s="104">
        <f>IF(U262="","",(W262/U262-W262)*Q262)</f>
        <v/>
      </c>
      <c r="AB262" s="104">
        <f>IF(W262="","",W262*P262)</f>
        <v/>
      </c>
      <c r="AC262" s="86" t="n"/>
      <c r="AD262" s="84" t="inlineStr">
        <is>
          <t>截止日期</t>
        </is>
      </c>
      <c r="AE262" s="85" t="n"/>
    </row>
    <row customHeight="1" hidden="1" ht="14.25" outlineLevel="1" r="263" s="18">
      <c r="A263" s="101" t="n">
        <v>20200130</v>
      </c>
      <c r="B263" s="32" t="n"/>
      <c r="C263" s="33" t="n">
        <v>189</v>
      </c>
      <c r="D263" s="22" t="n"/>
      <c r="E263" s="34" t="n">
        <v>0.1019</v>
      </c>
      <c r="F263" s="35" t="n">
        <v>0.1151</v>
      </c>
      <c r="G263" s="102">
        <f>IF(E263="","",E263*X263)</f>
        <v/>
      </c>
      <c r="H263" s="37" t="n">
        <v>0.1695</v>
      </c>
      <c r="I263" s="22" t="n"/>
      <c r="J263" s="53" t="n">
        <v>0.4353</v>
      </c>
      <c r="K263" s="53" t="n">
        <v>0.2647</v>
      </c>
      <c r="L263" s="53" t="n"/>
      <c r="M263" s="53" t="n"/>
      <c r="N263" s="22" t="n"/>
      <c r="O263" s="57" t="n">
        <v>0.4286</v>
      </c>
      <c r="P263" s="57" t="n">
        <v>0.2078</v>
      </c>
      <c r="Q263" s="57" t="n">
        <v>0.3138</v>
      </c>
      <c r="R263" s="62">
        <f>IF(P263="","",P263-Q263)</f>
        <v/>
      </c>
      <c r="S263" s="57" t="n">
        <v>0.2164</v>
      </c>
      <c r="T263" s="22" t="n"/>
      <c r="U263" s="68" t="n">
        <v>0.0893</v>
      </c>
      <c r="V263" s="68" t="n">
        <v>0.9567</v>
      </c>
      <c r="W263" s="103" t="n">
        <v>77</v>
      </c>
      <c r="X263" s="103" t="n">
        <v>1210</v>
      </c>
      <c r="Y263" s="22" t="n"/>
      <c r="Z263" s="104">
        <f>IF(U263="","",W263/U263-W263)</f>
        <v/>
      </c>
      <c r="AA263" s="104">
        <f>IF(U263="","",(W263/U263-W263)*Q263)</f>
        <v/>
      </c>
      <c r="AB263" s="104">
        <f>IF(W263="","",W263*P263)</f>
        <v/>
      </c>
      <c r="AC263" s="86" t="n"/>
      <c r="AD263" s="84" t="inlineStr">
        <is>
          <t>截止日期</t>
        </is>
      </c>
      <c r="AE263" s="85" t="n"/>
    </row>
    <row customHeight="1" hidden="1" ht="14.25" outlineLevel="1" r="264" s="18">
      <c r="A264" s="110" t="n">
        <v>20200131</v>
      </c>
      <c r="B264" s="38" t="n"/>
      <c r="C264" s="39" t="n">
        <v>179</v>
      </c>
      <c r="D264" s="22" t="n"/>
      <c r="E264" s="94" t="n">
        <v>0.0784</v>
      </c>
      <c r="F264" s="40" t="n">
        <v>0.1223</v>
      </c>
      <c r="G264" s="102">
        <f>IF(E264="","",E264*X264)</f>
        <v/>
      </c>
      <c r="H264" s="41" t="n">
        <v>0.1667</v>
      </c>
      <c r="I264" s="22" t="n"/>
      <c r="J264" s="58" t="n">
        <v>0.3778</v>
      </c>
      <c r="K264" s="58" t="n">
        <v>0.2428</v>
      </c>
      <c r="L264" s="58" t="n"/>
      <c r="M264" s="58" t="n"/>
      <c r="N264" s="22" t="n"/>
      <c r="O264" s="59" t="n">
        <v>0.7</v>
      </c>
      <c r="P264" s="59" t="n">
        <v>0.2892</v>
      </c>
      <c r="Q264" s="59" t="n">
        <v>0.3211</v>
      </c>
      <c r="R264" s="62">
        <f>IF(P264="","",P264-Q264)</f>
        <v/>
      </c>
      <c r="S264" s="59" t="n">
        <v>0.2562</v>
      </c>
      <c r="T264" s="22" t="n"/>
      <c r="U264" s="70" t="n">
        <v>0.07480000000000001</v>
      </c>
      <c r="V264" s="70" t="n">
        <v>0.9473</v>
      </c>
      <c r="W264" s="105" t="n">
        <v>83</v>
      </c>
      <c r="X264" s="105" t="n">
        <v>1363</v>
      </c>
      <c r="Y264" s="22" t="n"/>
      <c r="Z264" s="104">
        <f>IF(U264="","",W264/U264-W264)</f>
        <v/>
      </c>
      <c r="AA264" s="104">
        <f>IF(U264="","",(W264/U264-W264)*Q264)</f>
        <v/>
      </c>
      <c r="AB264" s="104">
        <f>IF(W264="","",W264*P264)</f>
        <v/>
      </c>
      <c r="AC264" s="87" t="n"/>
      <c r="AD264" s="88" t="inlineStr">
        <is>
          <t>截止日期</t>
        </is>
      </c>
      <c r="AE264" s="89" t="n"/>
    </row>
    <row collapsed="1" customHeight="1" ht="14.25" r="265" s="18">
      <c r="A265" s="106">
        <f>ROUNDDOWN(MOD(A234,10000)/100,0)&amp;"月均值"</f>
        <v/>
      </c>
      <c r="B265" s="43" t="n"/>
      <c r="C265" s="43" t="n"/>
      <c r="D265" s="44" t="n"/>
      <c r="E265" s="45">
        <f>AVERAGE(E234:E264)</f>
        <v/>
      </c>
      <c r="F265" s="45">
        <f>AVERAGE(F234:F264)</f>
        <v/>
      </c>
      <c r="G265" s="45">
        <f>SUM(G234:G264)/SUM(X234:X264)</f>
        <v/>
      </c>
      <c r="H265" s="45">
        <f>AVERAGE(H234:H264)</f>
        <v/>
      </c>
      <c r="I265" s="45" t="n"/>
      <c r="J265" s="45">
        <f>AVERAGE(J234:J264)</f>
        <v/>
      </c>
      <c r="K265" s="45">
        <f>AVERAGE(K234:K264)</f>
        <v/>
      </c>
      <c r="L265" s="45">
        <f>AVERAGE(L234:L264)</f>
        <v/>
      </c>
      <c r="M265" s="45">
        <f>AVERAGE(M234:M264)</f>
        <v/>
      </c>
      <c r="N265" s="45" t="n"/>
      <c r="O265" s="45">
        <f>AVERAGE(O234:O264)</f>
        <v/>
      </c>
      <c r="P265" s="45">
        <f>AVERAGE(P234:P264)</f>
        <v/>
      </c>
      <c r="Q265" s="45">
        <f>AVERAGE(Q234:Q264)</f>
        <v/>
      </c>
      <c r="R265" s="45">
        <f>AVERAGE(R234:R264)</f>
        <v/>
      </c>
      <c r="S265" s="45">
        <f>AVERAGE(S234:S264)</f>
        <v/>
      </c>
      <c r="T265" s="45" t="n"/>
      <c r="U265" s="45">
        <f>AVERAGE(U234:U264)</f>
        <v/>
      </c>
      <c r="V265" s="45">
        <f>AVERAGE(V234:V264)</f>
        <v/>
      </c>
      <c r="W265" s="107">
        <f>AVERAGE(W234:W264)</f>
        <v/>
      </c>
      <c r="X265" s="107">
        <f>AVERAGE(X234:X264)</f>
        <v/>
      </c>
      <c r="Y265" s="44" t="n"/>
      <c r="Z265" s="45" t="inlineStr">
        <is>
          <t>人工</t>
        </is>
      </c>
      <c r="AA265" s="45">
        <f>SUM(AA234:AA264)/SUM(Z234:Z264)</f>
        <v/>
      </c>
      <c r="AB265" s="90" t="inlineStr">
        <is>
          <t>店小蜜</t>
        </is>
      </c>
      <c r="AC265" s="91">
        <f>SUM(AB234:AB264)/SUM(W234:W264)</f>
        <v/>
      </c>
      <c r="AD265" s="92" t="inlineStr">
        <is>
          <t>差值</t>
        </is>
      </c>
      <c r="AE265" s="90" t="n"/>
    </row>
    <row customHeight="1" hidden="1" ht="14.25" r="266" s="18">
      <c r="A266" s="108" t="inlineStr">
        <is>
          <t>本月方差</t>
        </is>
      </c>
      <c r="B266" s="47" t="n"/>
      <c r="C266" s="48" t="n"/>
      <c r="D266" s="49" t="n"/>
      <c r="E266" s="49">
        <f>VARP(E234:E264)</f>
        <v/>
      </c>
      <c r="F266" s="49">
        <f>VARP(F234:F264)</f>
        <v/>
      </c>
      <c r="G266" s="49" t="n"/>
      <c r="H266" s="49" t="n"/>
      <c r="I266" s="49" t="n"/>
      <c r="J266" s="49">
        <f>VARP(J234:J264)</f>
        <v/>
      </c>
      <c r="K266" s="49">
        <f>VARP(K234:K264)</f>
        <v/>
      </c>
      <c r="L266" s="49">
        <f>VARP(L234:L264)</f>
        <v/>
      </c>
      <c r="M266" s="49">
        <f>VARP(M234:M264)</f>
        <v/>
      </c>
      <c r="N266" s="49" t="n"/>
      <c r="O266" s="49">
        <f>VARP(O234:O264)</f>
        <v/>
      </c>
      <c r="P266" s="49">
        <f>VARP(P234:P264)</f>
        <v/>
      </c>
      <c r="Q266" s="49">
        <f>VARP(Q234:Q264)</f>
        <v/>
      </c>
      <c r="R266" s="49">
        <f>VARP(R234:R264)</f>
        <v/>
      </c>
      <c r="S266" s="49">
        <f>VARP(S234:S264)</f>
        <v/>
      </c>
      <c r="T266" s="49" t="n"/>
      <c r="U266" s="49">
        <f>VARP(U234:U264)</f>
        <v/>
      </c>
      <c r="V266" s="49">
        <f>VARP(V234:V264)</f>
        <v/>
      </c>
      <c r="W266" s="109" t="n"/>
      <c r="X266" s="109" t="n"/>
      <c r="Y266" s="49" t="n"/>
      <c r="Z266" s="109" t="n"/>
      <c r="AA266" s="109" t="n"/>
      <c r="AB266" s="109" t="n"/>
      <c r="AC266" s="109" t="n"/>
      <c r="AD266" s="109" t="n"/>
      <c r="AE266" s="109" t="n"/>
    </row>
    <row customHeight="1" hidden="1" ht="14.25" outlineLevel="1" r="267" s="18">
      <c r="A267" s="101" t="n">
        <v>20200201</v>
      </c>
      <c r="B267" s="32" t="n"/>
      <c r="C267" s="33" t="n">
        <v>144</v>
      </c>
      <c r="D267" s="22" t="n"/>
      <c r="E267" s="34" t="n">
        <v>0.1846</v>
      </c>
      <c r="F267" s="35" t="n">
        <v>0.1241</v>
      </c>
      <c r="G267" s="102">
        <f>IF(E267="","",E267*X267)</f>
        <v/>
      </c>
      <c r="H267" s="37" t="n">
        <v>0.1131</v>
      </c>
      <c r="I267" s="22" t="n"/>
      <c r="J267" s="53" t="n">
        <v>0.3389</v>
      </c>
      <c r="K267" s="53" t="n">
        <v>0.2701</v>
      </c>
      <c r="L267" s="53" t="n"/>
      <c r="M267" s="53" t="n"/>
      <c r="N267" s="22" t="n"/>
      <c r="O267" s="57" t="n">
        <v>0.7805</v>
      </c>
      <c r="P267" s="57" t="n">
        <v>0.2438</v>
      </c>
      <c r="Q267" s="57" t="n">
        <v>0.1649</v>
      </c>
      <c r="R267" s="62">
        <f>IF(P267="","",P267-Q267)</f>
        <v/>
      </c>
      <c r="S267" s="57" t="n">
        <v>0.2842</v>
      </c>
      <c r="T267" s="22" t="n"/>
      <c r="U267" s="68" t="n">
        <v>0.1885</v>
      </c>
      <c r="V267" s="68" t="n">
        <v>0.9558</v>
      </c>
      <c r="W267" s="103" t="n">
        <v>201</v>
      </c>
      <c r="X267" s="103" t="n">
        <v>260</v>
      </c>
      <c r="Y267" s="22" t="n"/>
      <c r="Z267" s="104">
        <f>IF(U267="","",W267/U267-W267)</f>
        <v/>
      </c>
      <c r="AA267" s="104">
        <f>IF(U267="","",(W267/U267-W267)*Q267)</f>
        <v/>
      </c>
      <c r="AB267" s="104">
        <f>IF(W267="","",W267*P267)</f>
        <v/>
      </c>
      <c r="AC267" s="86" t="n"/>
      <c r="AD267" s="86" t="inlineStr">
        <is>
          <t>截止日期</t>
        </is>
      </c>
      <c r="AE267" s="85" t="n"/>
    </row>
    <row customHeight="1" hidden="1" ht="14.25" outlineLevel="1" r="268" s="18">
      <c r="A268" s="101" t="n">
        <v>20200202</v>
      </c>
      <c r="B268" s="32" t="n"/>
      <c r="C268" s="33" t="n">
        <v>198</v>
      </c>
      <c r="D268" s="22" t="n"/>
      <c r="E268" s="34" t="n">
        <v>0.1209</v>
      </c>
      <c r="F268" s="35" t="n">
        <v>0.1233</v>
      </c>
      <c r="G268" s="102">
        <f>IF(E268="","",E268*X268)</f>
        <v/>
      </c>
      <c r="H268" s="37" t="n">
        <v>0.4462</v>
      </c>
      <c r="I268" s="22" t="n"/>
      <c r="J268" s="53" t="n">
        <v>0.5063</v>
      </c>
      <c r="K268" s="53" t="n">
        <v>0.2378</v>
      </c>
      <c r="L268" s="53" t="n"/>
      <c r="M268" s="53" t="n"/>
      <c r="N268" s="22" t="n"/>
      <c r="O268" s="57" t="n">
        <v>0.3333</v>
      </c>
      <c r="P268" s="57" t="n">
        <v>0.44</v>
      </c>
      <c r="Q268" s="57" t="n">
        <v>0.4238</v>
      </c>
      <c r="R268" s="62">
        <f>IF(P268="","",P268-Q268)</f>
        <v/>
      </c>
      <c r="S268" s="57" t="n">
        <v>0.335</v>
      </c>
      <c r="T268" s="22" t="n"/>
      <c r="U268" s="68" t="n">
        <v>0.0298</v>
      </c>
      <c r="V268" s="68" t="n">
        <v>0.9576</v>
      </c>
      <c r="W268" s="103" t="n">
        <v>75</v>
      </c>
      <c r="X268" s="103" t="n">
        <v>91</v>
      </c>
      <c r="Y268" s="22" t="n"/>
      <c r="Z268" s="104">
        <f>IF(U268="","",W268/U268-W268)</f>
        <v/>
      </c>
      <c r="AA268" s="104">
        <f>IF(U268="","",(W268/U268-W268)*Q268)</f>
        <v/>
      </c>
      <c r="AB268" s="104">
        <f>IF(W268="","",W268*P268)</f>
        <v/>
      </c>
      <c r="AC268" s="86" t="n"/>
      <c r="AD268" s="84" t="inlineStr">
        <is>
          <t>截止日期</t>
        </is>
      </c>
      <c r="AE268" s="85" t="n"/>
    </row>
    <row customHeight="1" hidden="1" ht="14.25" outlineLevel="1" r="269" s="18">
      <c r="A269" s="101" t="n">
        <v>20200203</v>
      </c>
      <c r="B269" s="32" t="n"/>
      <c r="C269" s="33" t="n">
        <v>66</v>
      </c>
      <c r="D269" s="22" t="n"/>
      <c r="E269" s="34" t="n">
        <v>0.1732</v>
      </c>
      <c r="F269" s="35" t="n">
        <v>0.1379</v>
      </c>
      <c r="G269" s="102">
        <f>IF(E269="","",E269*X269)</f>
        <v/>
      </c>
      <c r="H269" s="37" t="n">
        <v>0.2118</v>
      </c>
      <c r="I269" s="22" t="n"/>
      <c r="J269" s="53" t="n">
        <v>0.3566</v>
      </c>
      <c r="K269" s="53" t="n">
        <v>0.2372</v>
      </c>
      <c r="L269" s="53" t="n"/>
      <c r="M269" s="53" t="n"/>
      <c r="N269" s="22" t="n"/>
      <c r="O269" s="57" t="n">
        <v>0.1554</v>
      </c>
      <c r="P269" s="57" t="n">
        <v>0.3059</v>
      </c>
      <c r="Q269" s="57" t="n">
        <v>0.3045</v>
      </c>
      <c r="R269" s="62">
        <f>IF(P269="","",P269-Q269)</f>
        <v/>
      </c>
      <c r="S269" s="57" t="n">
        <v>0.3128</v>
      </c>
      <c r="T269" s="22" t="n"/>
      <c r="U269" s="68" t="n">
        <v>0.1716</v>
      </c>
      <c r="V269" s="68" t="n">
        <v>0.963</v>
      </c>
      <c r="W269" s="103" t="n">
        <v>353</v>
      </c>
      <c r="X269" s="103" t="n">
        <v>433</v>
      </c>
      <c r="Y269" s="22" t="n"/>
      <c r="Z269" s="104">
        <f>IF(U269="","",W269/U269-W269)</f>
        <v/>
      </c>
      <c r="AA269" s="104">
        <f>IF(U269="","",(W269/U269-W269)*Q269)</f>
        <v/>
      </c>
      <c r="AB269" s="104">
        <f>IF(W269="","",W269*P269)</f>
        <v/>
      </c>
      <c r="AC269" s="86" t="n"/>
      <c r="AD269" s="84" t="inlineStr">
        <is>
          <t>截止日期</t>
        </is>
      </c>
      <c r="AE269" s="85" t="n"/>
    </row>
    <row customHeight="1" hidden="1" ht="14.25" outlineLevel="1" r="270" s="18">
      <c r="A270" s="101" t="n">
        <v>20200204</v>
      </c>
      <c r="B270" s="32" t="n"/>
      <c r="C270" s="33" t="n">
        <v>130</v>
      </c>
      <c r="D270" s="22" t="n"/>
      <c r="E270" s="34" t="n">
        <v>0.1709</v>
      </c>
      <c r="F270" s="35" t="n">
        <v>0.1249</v>
      </c>
      <c r="G270" s="102">
        <f>IF(E270="","",E270*X270)</f>
        <v/>
      </c>
      <c r="H270" s="37" t="n">
        <v>0.1327</v>
      </c>
      <c r="I270" s="22" t="n"/>
      <c r="J270" s="53" t="n">
        <v>0.3387</v>
      </c>
      <c r="K270" s="53" t="n">
        <v>0.2206</v>
      </c>
      <c r="L270" s="53" t="n"/>
      <c r="M270" s="53" t="n"/>
      <c r="N270" s="22" t="n"/>
      <c r="O270" s="57" t="n">
        <v>0.8431</v>
      </c>
      <c r="P270" s="57" t="n">
        <v>0.3662</v>
      </c>
      <c r="Q270" s="57" t="n">
        <v>0.2139</v>
      </c>
      <c r="R270" s="62">
        <f>IF(P270="","",P270-Q270)</f>
        <v/>
      </c>
      <c r="S270" s="57" t="n">
        <v>0.2843</v>
      </c>
      <c r="T270" s="22" t="n"/>
      <c r="U270" s="68" t="n">
        <v>0.1109</v>
      </c>
      <c r="V270" s="68" t="n">
        <v>0.9581</v>
      </c>
      <c r="W270" s="103" t="n">
        <v>142</v>
      </c>
      <c r="X270" s="103" t="n">
        <v>199</v>
      </c>
      <c r="Y270" s="22" t="n"/>
      <c r="Z270" s="104">
        <f>IF(U270="","",W270/U270-W270)</f>
        <v/>
      </c>
      <c r="AA270" s="104">
        <f>IF(U270="","",(W270/U270-W270)*Q270)</f>
        <v/>
      </c>
      <c r="AB270" s="104">
        <f>IF(W270="","",W270*P270)</f>
        <v/>
      </c>
      <c r="AC270" s="86" t="n"/>
      <c r="AD270" s="84" t="inlineStr">
        <is>
          <t>截止日期</t>
        </is>
      </c>
      <c r="AE270" s="85" t="n"/>
    </row>
    <row customHeight="1" hidden="1" ht="14.25" outlineLevel="1" r="271" s="18">
      <c r="A271" s="101" t="n">
        <v>20200205</v>
      </c>
      <c r="B271" s="32" t="n"/>
      <c r="C271" s="33" t="n">
        <v>152</v>
      </c>
      <c r="D271" s="22" t="n"/>
      <c r="E271" s="34" t="n">
        <v>0.2011</v>
      </c>
      <c r="F271" s="35" t="n">
        <v>0.1279</v>
      </c>
      <c r="G271" s="102">
        <f>IF(E271="","",E271*X271)</f>
        <v/>
      </c>
      <c r="H271" s="37" t="n">
        <v>0.1389</v>
      </c>
      <c r="I271" s="22" t="n"/>
      <c r="J271" s="53" t="n">
        <v>0.3396</v>
      </c>
      <c r="K271" s="53" t="n">
        <v>0.2511</v>
      </c>
      <c r="L271" s="53" t="n"/>
      <c r="M271" s="53" t="n"/>
      <c r="N271" s="22" t="n"/>
      <c r="O271" s="57" t="n">
        <v>0.85</v>
      </c>
      <c r="P271" s="57" t="n">
        <v>0.2205</v>
      </c>
      <c r="Q271" s="57" t="n">
        <v>0.2083</v>
      </c>
      <c r="R271" s="62">
        <f>IF(P271="","",P271-Q271)</f>
        <v/>
      </c>
      <c r="S271" s="57" t="n">
        <v>0.2569</v>
      </c>
      <c r="T271" s="22" t="n"/>
      <c r="U271" s="68" t="n">
        <v>0.1252</v>
      </c>
      <c r="V271" s="68" t="n">
        <v>0.8981</v>
      </c>
      <c r="W271" s="103" t="n">
        <v>127</v>
      </c>
      <c r="X271" s="103" t="n">
        <v>179</v>
      </c>
      <c r="Y271" s="22" t="n"/>
      <c r="Z271" s="104">
        <f>IF(U271="","",W271/U271-W271)</f>
        <v/>
      </c>
      <c r="AA271" s="104">
        <f>IF(U271="","",(W271/U271-W271)*Q271)</f>
        <v/>
      </c>
      <c r="AB271" s="104">
        <f>IF(W271="","",W271*P271)</f>
        <v/>
      </c>
      <c r="AC271" s="86" t="n"/>
      <c r="AD271" s="84" t="inlineStr">
        <is>
          <t>截止日期</t>
        </is>
      </c>
      <c r="AE271" s="85" t="n"/>
    </row>
    <row customHeight="1" hidden="1" ht="14.25" outlineLevel="1" r="272" s="18">
      <c r="A272" s="101" t="n">
        <v>20200206</v>
      </c>
      <c r="B272" s="32" t="n"/>
      <c r="C272" s="33" t="n">
        <v>146</v>
      </c>
      <c r="D272" s="22" t="n"/>
      <c r="E272" s="34" t="n">
        <v>0.1304</v>
      </c>
      <c r="F272" s="35" t="n">
        <v>0.1216</v>
      </c>
      <c r="G272" s="102">
        <f>IF(E272="","",E272*X272)</f>
        <v/>
      </c>
      <c r="H272" s="37" t="n">
        <v>0.1538</v>
      </c>
      <c r="I272" s="22" t="n"/>
      <c r="J272" s="53" t="n">
        <v>0.3889</v>
      </c>
      <c r="K272" s="53" t="n">
        <v>0.2435</v>
      </c>
      <c r="L272" s="53" t="n"/>
      <c r="M272" s="53" t="n"/>
      <c r="N272" s="22" t="n"/>
      <c r="O272" s="57" t="n">
        <v>0.5</v>
      </c>
      <c r="P272" s="57" t="n">
        <v>0.2022</v>
      </c>
      <c r="Q272" s="57" t="n">
        <v>0.2269</v>
      </c>
      <c r="R272" s="62">
        <f>IF(P272="","",P272-Q272)</f>
        <v/>
      </c>
      <c r="S272" s="57" t="n">
        <v>0.2834</v>
      </c>
      <c r="T272" s="22" t="n"/>
      <c r="U272" s="68" t="n">
        <v>0.0757</v>
      </c>
      <c r="V272" s="68" t="n">
        <v>0.9726</v>
      </c>
      <c r="W272" s="103" t="n">
        <v>89</v>
      </c>
      <c r="X272" s="103" t="n">
        <v>115</v>
      </c>
      <c r="Y272" s="22" t="n"/>
      <c r="Z272" s="104">
        <f>IF(U272="","",W272/U272-W272)</f>
        <v/>
      </c>
      <c r="AA272" s="104">
        <f>IF(U272="","",(W272/U272-W272)*Q272)</f>
        <v/>
      </c>
      <c r="AB272" s="104">
        <f>IF(W272="","",W272*P272)</f>
        <v/>
      </c>
      <c r="AC272" s="86" t="n"/>
      <c r="AD272" s="84" t="inlineStr">
        <is>
          <t>截止日期</t>
        </is>
      </c>
      <c r="AE272" s="85" t="n"/>
    </row>
    <row customHeight="1" hidden="1" ht="14.25" outlineLevel="1" r="273" s="18">
      <c r="A273" s="101" t="n">
        <v>20200207</v>
      </c>
      <c r="B273" s="32" t="n"/>
      <c r="C273" s="33" t="n">
        <v>148</v>
      </c>
      <c r="D273" s="22" t="n"/>
      <c r="E273" s="34" t="n">
        <v>0.1288</v>
      </c>
      <c r="F273" s="35" t="n">
        <v>0.125</v>
      </c>
      <c r="G273" s="102">
        <f>IF(E273="","",E273*X273)</f>
        <v/>
      </c>
      <c r="H273" s="37" t="n">
        <v>0.1304</v>
      </c>
      <c r="I273" s="22" t="n"/>
      <c r="J273" s="53" t="n">
        <v>0.3669</v>
      </c>
      <c r="K273" s="53" t="n">
        <v>0.2414</v>
      </c>
      <c r="L273" s="53" t="n"/>
      <c r="M273" s="53" t="n"/>
      <c r="N273" s="22" t="n"/>
      <c r="O273" s="57" t="n">
        <v>0.5625</v>
      </c>
      <c r="P273" s="57" t="n">
        <v>0.2028</v>
      </c>
      <c r="Q273" s="57" t="n">
        <v>0.2475</v>
      </c>
      <c r="R273" s="62">
        <f>IF(P273="","",P273-Q273)</f>
        <v/>
      </c>
      <c r="S273" s="57" t="n">
        <v>0.2431</v>
      </c>
      <c r="T273" s="22" t="n"/>
      <c r="U273" s="68" t="n">
        <v>0.1038</v>
      </c>
      <c r="V273" s="68" t="n">
        <v>0.9312</v>
      </c>
      <c r="W273" s="103" t="n">
        <v>143</v>
      </c>
      <c r="X273" s="103" t="n">
        <v>163</v>
      </c>
      <c r="Y273" s="22" t="n"/>
      <c r="Z273" s="104">
        <f>IF(U273="","",W273/U273-W273)</f>
        <v/>
      </c>
      <c r="AA273" s="104">
        <f>IF(U273="","",(W273/U273-W273)*Q273)</f>
        <v/>
      </c>
      <c r="AB273" s="104">
        <f>IF(W273="","",W273*P273)</f>
        <v/>
      </c>
      <c r="AC273" s="86" t="n"/>
      <c r="AD273" s="84" t="inlineStr">
        <is>
          <t>截止日期</t>
        </is>
      </c>
      <c r="AE273" s="85" t="n"/>
    </row>
    <row customHeight="1" hidden="1" ht="14.25" outlineLevel="1" r="274" s="18">
      <c r="A274" s="101" t="n">
        <v>20200208</v>
      </c>
      <c r="B274" s="32" t="n"/>
      <c r="C274" s="33" t="n">
        <v>149</v>
      </c>
      <c r="D274" s="22" t="n"/>
      <c r="E274" s="34" t="n">
        <v>0.1354</v>
      </c>
      <c r="F274" s="35" t="n">
        <v>0.1548</v>
      </c>
      <c r="G274" s="102">
        <f>IF(E274="","",E274*X274)</f>
        <v/>
      </c>
      <c r="H274" s="37" t="n">
        <v>0.07829999999999999</v>
      </c>
      <c r="I274" s="22" t="n"/>
      <c r="J274" s="53" t="n">
        <v>0.3081</v>
      </c>
      <c r="K274" s="53" t="n">
        <v>0.2248</v>
      </c>
      <c r="L274" s="53" t="n"/>
      <c r="M274" s="53" t="n"/>
      <c r="N274" s="22" t="n"/>
      <c r="O274" s="57" t="n">
        <v>0.64</v>
      </c>
      <c r="P274" s="57" t="n">
        <v>0.1838</v>
      </c>
      <c r="Q274" s="57" t="n">
        <v>0.2572</v>
      </c>
      <c r="R274" s="62">
        <f>IF(P274="","",P274-Q274)</f>
        <v/>
      </c>
      <c r="S274" s="57" t="n">
        <v>0.2751</v>
      </c>
      <c r="T274" s="22" t="n"/>
      <c r="U274" s="68" t="n">
        <v>0.1168</v>
      </c>
      <c r="V274" s="68" t="n">
        <v>0.9737</v>
      </c>
      <c r="W274" s="103" t="n">
        <v>136</v>
      </c>
      <c r="X274" s="103" t="n">
        <v>192</v>
      </c>
      <c r="Y274" s="22" t="n"/>
      <c r="Z274" s="104">
        <f>IF(U274="","",W274/U274-W274)</f>
        <v/>
      </c>
      <c r="AA274" s="104">
        <f>IF(U274="","",(W274/U274-W274)*Q274)</f>
        <v/>
      </c>
      <c r="AB274" s="104">
        <f>IF(W274="","",W274*P274)</f>
        <v/>
      </c>
      <c r="AC274" s="86" t="n"/>
      <c r="AD274" s="84" t="inlineStr">
        <is>
          <t>截止日期</t>
        </is>
      </c>
      <c r="AE274" s="85" t="n"/>
    </row>
    <row customHeight="1" hidden="1" ht="14.25" outlineLevel="1" r="275" s="18">
      <c r="A275" s="101" t="n">
        <v>20200209</v>
      </c>
      <c r="B275" s="32" t="n"/>
      <c r="C275" s="33" t="n">
        <v>162</v>
      </c>
      <c r="D275" s="22" t="n"/>
      <c r="E275" s="34" t="n">
        <v>0.1346</v>
      </c>
      <c r="F275" s="35" t="n">
        <v>0.1642</v>
      </c>
      <c r="G275" s="102">
        <f>IF(E275="","",E275*X275)</f>
        <v/>
      </c>
      <c r="H275" s="37" t="n">
        <v>0.1239</v>
      </c>
      <c r="I275" s="22" t="n"/>
      <c r="J275" s="53" t="n">
        <v>0.4571</v>
      </c>
      <c r="K275" s="53" t="n">
        <v>0.244</v>
      </c>
      <c r="L275" s="53" t="n"/>
      <c r="M275" s="53" t="n"/>
      <c r="N275" s="22" t="n"/>
      <c r="O275" s="57" t="n">
        <v>0.7037</v>
      </c>
      <c r="P275" s="57" t="n">
        <v>0.2326</v>
      </c>
      <c r="Q275" s="57" t="n">
        <v>0.1317</v>
      </c>
      <c r="R275" s="62">
        <f>IF(P275="","",P275-Q275)</f>
        <v/>
      </c>
      <c r="S275" s="57" t="n">
        <v>0.1488</v>
      </c>
      <c r="T275" s="22" t="n"/>
      <c r="U275" s="68" t="n">
        <v>0.0804</v>
      </c>
      <c r="V275" s="68" t="n">
        <v>0.9714</v>
      </c>
      <c r="W275" s="103" t="n">
        <v>129</v>
      </c>
      <c r="X275" s="103" t="n">
        <v>156</v>
      </c>
      <c r="Y275" s="22" t="n"/>
      <c r="Z275" s="104">
        <f>IF(U275="","",W275/U275-W275)</f>
        <v/>
      </c>
      <c r="AA275" s="104">
        <f>IF(U275="","",(W275/U275-W275)*Q275)</f>
        <v/>
      </c>
      <c r="AB275" s="104">
        <f>IF(W275="","",W275*P275)</f>
        <v/>
      </c>
      <c r="AC275" s="86" t="n"/>
      <c r="AD275" s="84" t="inlineStr">
        <is>
          <t>截止日期</t>
        </is>
      </c>
      <c r="AE275" s="85" t="n"/>
    </row>
    <row customHeight="1" hidden="1" ht="14.25" outlineLevel="1" r="276" s="18">
      <c r="A276" s="101" t="n">
        <v>20200210</v>
      </c>
      <c r="B276" s="32" t="n"/>
      <c r="C276" s="33" t="n">
        <v>155</v>
      </c>
      <c r="D276" s="22" t="n"/>
      <c r="E276" s="34" t="n">
        <v>0.1542</v>
      </c>
      <c r="F276" s="35" t="n">
        <v>0.1514</v>
      </c>
      <c r="G276" s="102">
        <f>IF(E276="","",E276*X276)</f>
        <v/>
      </c>
      <c r="H276" s="37" t="n">
        <v>0.4018</v>
      </c>
      <c r="I276" s="22" t="n"/>
      <c r="J276" s="53" t="n">
        <v>0.4493</v>
      </c>
      <c r="K276" s="53" t="n">
        <v>0.275</v>
      </c>
      <c r="L276" s="53" t="n"/>
      <c r="M276" s="53" t="n"/>
      <c r="N276" s="22" t="n"/>
      <c r="O276" s="57" t="n">
        <v>0.6892</v>
      </c>
      <c r="P276" s="57" t="n">
        <v>0.526</v>
      </c>
      <c r="Q276" s="57" t="n">
        <v>0.4396</v>
      </c>
      <c r="R276" s="62">
        <f>IF(P276="","",P276-Q276)</f>
        <v/>
      </c>
      <c r="S276" s="57" t="n">
        <v>0.3688</v>
      </c>
      <c r="T276" s="22" t="n"/>
      <c r="U276" s="68" t="n">
        <v>0.06469999999999999</v>
      </c>
      <c r="V276" s="68" t="n">
        <v>0.9624</v>
      </c>
      <c r="W276" s="103" t="n">
        <v>173</v>
      </c>
      <c r="X276" s="103" t="n">
        <v>253</v>
      </c>
      <c r="Y276" s="22" t="n"/>
      <c r="Z276" s="104">
        <f>IF(U276="","",W276/U276-W276)</f>
        <v/>
      </c>
      <c r="AA276" s="104">
        <f>IF(U276="","",(W276/U276-W276)*Q276)</f>
        <v/>
      </c>
      <c r="AB276" s="104">
        <f>IF(W276="","",W276*P276)</f>
        <v/>
      </c>
      <c r="AC276" s="86" t="n"/>
      <c r="AD276" s="84" t="inlineStr">
        <is>
          <t>截止日期</t>
        </is>
      </c>
      <c r="AE276" s="85" t="n"/>
    </row>
    <row customHeight="1" hidden="1" ht="14.25" outlineLevel="1" r="277" s="18">
      <c r="A277" s="101" t="n">
        <v>20200211</v>
      </c>
      <c r="B277" s="32" t="n"/>
      <c r="C277" s="33" t="n">
        <v>119</v>
      </c>
      <c r="D277" s="22" t="n"/>
      <c r="E277" s="34" t="n">
        <v>0.1365</v>
      </c>
      <c r="F277" s="35" t="n">
        <v>0.14</v>
      </c>
      <c r="G277" s="102">
        <f>IF(E277="","",E277*X277)</f>
        <v/>
      </c>
      <c r="H277" s="37" t="n">
        <v>0.2411</v>
      </c>
      <c r="I277" s="22" t="n"/>
      <c r="J277" s="53" t="n">
        <v>0.4448</v>
      </c>
      <c r="K277" s="53" t="n">
        <v>0.2733</v>
      </c>
      <c r="L277" s="53" t="n"/>
      <c r="M277" s="53" t="n"/>
      <c r="N277" s="22" t="n"/>
      <c r="O277" s="57" t="n">
        <v>0.641</v>
      </c>
      <c r="P277" s="57" t="n">
        <v>0.3726</v>
      </c>
      <c r="Q277" s="57" t="n">
        <v>0.3644</v>
      </c>
      <c r="R277" s="62">
        <f>IF(P277="","",P277-Q277)</f>
        <v/>
      </c>
      <c r="S277" s="57" t="n">
        <v>0.3678</v>
      </c>
      <c r="T277" s="22" t="n"/>
      <c r="U277" s="68" t="n">
        <v>0.0772</v>
      </c>
      <c r="V277" s="68" t="n">
        <v>0.962</v>
      </c>
      <c r="W277" s="103" t="n">
        <v>212</v>
      </c>
      <c r="X277" s="103" t="n">
        <v>315</v>
      </c>
      <c r="Y277" s="22" t="n"/>
      <c r="Z277" s="104">
        <f>IF(U277="","",W277/U277-W277)</f>
        <v/>
      </c>
      <c r="AA277" s="104">
        <f>IF(U277="","",(W277/U277-W277)*Q277)</f>
        <v/>
      </c>
      <c r="AB277" s="104">
        <f>IF(W277="","",W277*P277)</f>
        <v/>
      </c>
      <c r="AC277" s="86" t="n"/>
      <c r="AD277" s="84" t="inlineStr">
        <is>
          <t>截止日期</t>
        </is>
      </c>
      <c r="AE277" s="85" t="n"/>
    </row>
    <row customHeight="1" hidden="1" ht="14.25" outlineLevel="1" r="278" s="18">
      <c r="A278" s="101" t="n">
        <v>20200212</v>
      </c>
      <c r="B278" s="32" t="n"/>
      <c r="C278" s="33" t="n">
        <v>46</v>
      </c>
      <c r="D278" s="22" t="n"/>
      <c r="E278" s="34" t="n">
        <v>0.1081</v>
      </c>
      <c r="F278" s="35" t="n">
        <v>0.1542</v>
      </c>
      <c r="G278" s="102">
        <f>IF(E278="","",E278*X278)</f>
        <v/>
      </c>
      <c r="H278" s="37" t="n">
        <v>0.2716</v>
      </c>
      <c r="I278" s="22" t="n"/>
      <c r="J278" s="53" t="n">
        <v>0.4076</v>
      </c>
      <c r="K278" s="53" t="n">
        <v>0.254</v>
      </c>
      <c r="L278" s="53" t="n"/>
      <c r="M278" s="53" t="n"/>
      <c r="N278" s="22" t="n"/>
      <c r="O278" s="57" t="n">
        <v>0.4309</v>
      </c>
      <c r="P278" s="57" t="n">
        <v>0.3554</v>
      </c>
      <c r="Q278" s="57" t="n">
        <v>0.3646</v>
      </c>
      <c r="R278" s="62">
        <f>IF(P278="","",P278-Q278)</f>
        <v/>
      </c>
      <c r="S278" s="57" t="n">
        <v>0.3794</v>
      </c>
      <c r="T278" s="22" t="n"/>
      <c r="U278" s="68" t="n">
        <v>0.1062</v>
      </c>
      <c r="V278" s="68" t="n">
        <v>0.9599</v>
      </c>
      <c r="W278" s="103" t="n">
        <v>332</v>
      </c>
      <c r="X278" s="103" t="n">
        <v>481</v>
      </c>
      <c r="Y278" s="22" t="n"/>
      <c r="Z278" s="104">
        <f>IF(U278="","",W278/U278-W278)</f>
        <v/>
      </c>
      <c r="AA278" s="104">
        <f>IF(U278="","",(W278/U278-W278)*Q278)</f>
        <v/>
      </c>
      <c r="AB278" s="104">
        <f>IF(W278="","",W278*P278)</f>
        <v/>
      </c>
      <c r="AC278" s="86" t="n"/>
      <c r="AD278" s="84" t="inlineStr">
        <is>
          <t>截止日期</t>
        </is>
      </c>
      <c r="AE278" s="85" t="n"/>
    </row>
    <row customHeight="1" hidden="1" ht="14.25" outlineLevel="1" r="279" s="18">
      <c r="A279" s="101" t="n">
        <v>20200213</v>
      </c>
      <c r="B279" s="32" t="n"/>
      <c r="C279" s="33" t="n">
        <v>34</v>
      </c>
      <c r="D279" s="22" t="n"/>
      <c r="E279" s="34" t="n">
        <v>0.1865</v>
      </c>
      <c r="F279" s="35" t="n">
        <v>0.1454</v>
      </c>
      <c r="G279" s="102">
        <f>IF(E279="","",E279*X279)</f>
        <v/>
      </c>
      <c r="H279" s="37" t="n">
        <v>0.3897</v>
      </c>
      <c r="I279" s="22" t="n"/>
      <c r="J279" s="53" t="n">
        <v>0.4041</v>
      </c>
      <c r="K279" s="53" t="n">
        <v>0.2635</v>
      </c>
      <c r="L279" s="53" t="n"/>
      <c r="M279" s="53" t="n"/>
      <c r="N279" s="22" t="n"/>
      <c r="O279" s="57" t="n">
        <v>0.2624</v>
      </c>
      <c r="P279" s="57" t="n">
        <v>0.3509</v>
      </c>
      <c r="Q279" s="57" t="n">
        <v>0.3701</v>
      </c>
      <c r="R279" s="62">
        <f>IF(P279="","",P279-Q279)</f>
        <v/>
      </c>
      <c r="S279" s="57" t="n">
        <v>0.3438</v>
      </c>
      <c r="T279" s="22" t="n"/>
      <c r="U279" s="68" t="n">
        <v>0.5417999999999999</v>
      </c>
      <c r="V279" s="68" t="n">
        <v>0.9653</v>
      </c>
      <c r="W279" s="103" t="n">
        <v>1516</v>
      </c>
      <c r="X279" s="103" t="n">
        <v>2445</v>
      </c>
      <c r="Y279" s="22" t="n"/>
      <c r="Z279" s="104">
        <f>IF(U279="","",W279/U279-W279)</f>
        <v/>
      </c>
      <c r="AA279" s="104">
        <f>IF(U279="","",(W279/U279-W279)*Q279)</f>
        <v/>
      </c>
      <c r="AB279" s="104">
        <f>IF(W279="","",W279*P279)</f>
        <v/>
      </c>
      <c r="AC279" s="86" t="n"/>
      <c r="AD279" s="84" t="inlineStr">
        <is>
          <t>截止日期</t>
        </is>
      </c>
      <c r="AE279" s="85" t="n"/>
    </row>
    <row customHeight="1" hidden="1" ht="14.25" outlineLevel="1" r="280" s="18">
      <c r="A280" s="101" t="n">
        <v>20200214</v>
      </c>
      <c r="B280" s="32" t="n"/>
      <c r="C280" s="33" t="n">
        <v>32</v>
      </c>
      <c r="D280" s="22" t="n"/>
      <c r="E280" s="34" t="n">
        <v>0.1973</v>
      </c>
      <c r="F280" s="35" t="n">
        <v>0.166</v>
      </c>
      <c r="G280" s="102">
        <f>IF(E280="","",E280*X280)</f>
        <v/>
      </c>
      <c r="H280" s="37" t="n">
        <v>0.444</v>
      </c>
      <c r="I280" s="22" t="n"/>
      <c r="J280" s="53" t="inlineStr">
        <is>
          <t>38.71%</t>
        </is>
      </c>
      <c r="K280" s="53" t="n">
        <v>0.2605</v>
      </c>
      <c r="L280" s="53" t="n"/>
      <c r="M280" s="53" t="n"/>
      <c r="N280" s="22" t="n"/>
      <c r="O280" s="57" t="n">
        <v>0.3373</v>
      </c>
      <c r="P280" s="57" t="n">
        <v>0.3619</v>
      </c>
      <c r="Q280" s="57" t="n">
        <v>0.3993</v>
      </c>
      <c r="R280" s="62">
        <f>IF(P280="","",P280-Q280)</f>
        <v/>
      </c>
      <c r="S280" s="57" t="n">
        <v>0.4075</v>
      </c>
      <c r="T280" s="22" t="n"/>
      <c r="U280" s="68" t="n">
        <v>0.5371</v>
      </c>
      <c r="V280" s="68" t="n">
        <v>0.9606</v>
      </c>
      <c r="W280" s="103" t="n">
        <v>1387</v>
      </c>
      <c r="X280" s="103" t="n">
        <v>2311</v>
      </c>
      <c r="Y280" s="22" t="n"/>
      <c r="Z280" s="104">
        <f>IF(U280="","",W280/U280-W280)</f>
        <v/>
      </c>
      <c r="AA280" s="104">
        <f>IF(U280="","",(W280/U280-W280)*Q280)</f>
        <v/>
      </c>
      <c r="AB280" s="104">
        <f>IF(W280="","",W280*P280)</f>
        <v/>
      </c>
      <c r="AC280" s="86" t="n"/>
      <c r="AD280" s="84" t="inlineStr">
        <is>
          <t>截止日期</t>
        </is>
      </c>
      <c r="AE280" s="85" t="n"/>
    </row>
    <row customHeight="1" hidden="1" ht="14.25" outlineLevel="1" r="281" s="18">
      <c r="A281" s="101" t="n">
        <v>20200215</v>
      </c>
      <c r="B281" s="32" t="n"/>
      <c r="C281" s="33" t="n">
        <v>33</v>
      </c>
      <c r="D281" s="22" t="n"/>
      <c r="E281" s="34" t="n">
        <v>0.1826</v>
      </c>
      <c r="F281" s="35" t="n">
        <v>0.1826</v>
      </c>
      <c r="G281" s="102">
        <f>IF(E281="","",E281*X281)</f>
        <v/>
      </c>
      <c r="H281" s="37" t="n">
        <v>0.2004</v>
      </c>
      <c r="I281" s="22" t="n"/>
      <c r="J281" s="53" t="n">
        <v>0.3544</v>
      </c>
      <c r="K281" s="53" t="n">
        <v>0.2439</v>
      </c>
      <c r="L281" s="53" t="n"/>
      <c r="M281" s="53" t="n"/>
      <c r="N281" s="22" t="n"/>
      <c r="O281" s="57" t="n">
        <v>0.1368</v>
      </c>
      <c r="P281" s="57" t="n">
        <v>0.1447</v>
      </c>
      <c r="Q281" s="57" t="n">
        <v>0.2075</v>
      </c>
      <c r="R281" s="62">
        <f>IF(P281="","",P281-Q281)</f>
        <v/>
      </c>
      <c r="S281" s="57" t="n">
        <v>0.3061</v>
      </c>
      <c r="T281" s="22" t="n"/>
      <c r="U281" s="68" t="n">
        <v>0.4627</v>
      </c>
      <c r="V281" s="68" t="n">
        <v>0.4627</v>
      </c>
      <c r="W281" s="103" t="n">
        <v>1016</v>
      </c>
      <c r="X281" s="103" t="n">
        <v>1791</v>
      </c>
      <c r="Y281" s="22" t="n"/>
      <c r="Z281" s="104">
        <f>IF(U281="","",W281/U281-W281)</f>
        <v/>
      </c>
      <c r="AA281" s="104">
        <f>IF(U281="","",(W281/U281-W281)*Q281)</f>
        <v/>
      </c>
      <c r="AB281" s="104">
        <f>IF(W281="","",W281*P281)</f>
        <v/>
      </c>
      <c r="AC281" s="86" t="n"/>
      <c r="AD281" s="84" t="inlineStr">
        <is>
          <t>截止日期</t>
        </is>
      </c>
      <c r="AE281" s="85" t="n"/>
    </row>
    <row customHeight="1" hidden="1" ht="14.25" outlineLevel="1" r="282" s="18">
      <c r="A282" s="101" t="n">
        <v>20200216</v>
      </c>
      <c r="B282" s="32" t="n"/>
      <c r="C282" s="33" t="n">
        <v>22</v>
      </c>
      <c r="D282" s="22" t="n"/>
      <c r="E282" s="34" t="n">
        <v>0.206</v>
      </c>
      <c r="F282" s="35" t="n">
        <v>0.2025</v>
      </c>
      <c r="G282" s="102">
        <f>IF(E282="","",E282*X282)</f>
        <v/>
      </c>
      <c r="H282" s="37" t="n">
        <v>0.09760000000000001</v>
      </c>
      <c r="I282" s="22" t="n"/>
      <c r="J282" s="53" t="n">
        <v>0.3441</v>
      </c>
      <c r="K282" s="53" t="n">
        <v>0.186</v>
      </c>
      <c r="L282" s="53" t="n"/>
      <c r="M282" s="53" t="n"/>
      <c r="N282" s="22" t="n"/>
      <c r="O282" s="57" t="n">
        <v>0.0835</v>
      </c>
      <c r="P282" s="57" t="n">
        <v>0.0852</v>
      </c>
      <c r="Q282" s="57" t="n">
        <v>0.0951</v>
      </c>
      <c r="R282" s="62">
        <f>IF(P282="","",P282-Q282)</f>
        <v/>
      </c>
      <c r="S282" s="57" t="n">
        <v>0.264</v>
      </c>
      <c r="T282" s="22" t="n"/>
      <c r="U282" s="68" t="n">
        <v>0.6689000000000001</v>
      </c>
      <c r="V282" s="68" t="n">
        <v>0.6689000000000001</v>
      </c>
      <c r="W282" s="103" t="n">
        <v>1514</v>
      </c>
      <c r="X282" s="103" t="n">
        <v>2495</v>
      </c>
      <c r="Y282" s="22" t="n"/>
      <c r="Z282" s="104">
        <f>IF(U282="","",W282/U282-W282)</f>
        <v/>
      </c>
      <c r="AA282" s="104">
        <f>IF(U282="","",(W282/U282-W282)*Q282)</f>
        <v/>
      </c>
      <c r="AB282" s="104">
        <f>IF(W282="","",W282*P282)</f>
        <v/>
      </c>
      <c r="AC282" s="86" t="n"/>
      <c r="AD282" s="84" t="inlineStr">
        <is>
          <t>截止日期</t>
        </is>
      </c>
      <c r="AE282" s="85" t="n"/>
    </row>
    <row customHeight="1" hidden="1" ht="14.25" outlineLevel="1" r="283" s="18">
      <c r="A283" s="101" t="n">
        <v>20200217</v>
      </c>
      <c r="B283" s="32" t="n"/>
      <c r="C283" s="33" t="n">
        <v>18</v>
      </c>
      <c r="D283" s="22" t="n"/>
      <c r="E283" s="34" t="n">
        <v>0.2244</v>
      </c>
      <c r="F283" s="35" t="n">
        <v>0.1603</v>
      </c>
      <c r="G283" s="102">
        <f>IF(E283="","",E283*X283)</f>
        <v/>
      </c>
      <c r="H283" s="37" t="n">
        <v>0.41</v>
      </c>
      <c r="I283" s="22" t="n"/>
      <c r="J283" s="53" t="n">
        <v>0.3525</v>
      </c>
      <c r="K283" s="53" t="n">
        <v>0.2031</v>
      </c>
      <c r="L283" s="53" t="n"/>
      <c r="M283" s="53" t="n"/>
      <c r="N283" s="22" t="n"/>
      <c r="O283" s="57" t="n">
        <v>0.382</v>
      </c>
      <c r="P283" s="57" t="n">
        <v>0.3892</v>
      </c>
      <c r="Q283" s="57" t="n">
        <v>0.4025</v>
      </c>
      <c r="R283" s="62">
        <f>IF(P283="","",P283-Q283)</f>
        <v/>
      </c>
      <c r="S283" s="57" t="n">
        <v>0.3912</v>
      </c>
      <c r="T283" s="22" t="n"/>
      <c r="U283" s="68" t="n">
        <v>0.8177</v>
      </c>
      <c r="V283" s="68" t="n">
        <v>0.9628</v>
      </c>
      <c r="W283" s="103" t="n">
        <v>2654</v>
      </c>
      <c r="X283" s="103" t="n">
        <v>4242</v>
      </c>
      <c r="Y283" s="22" t="n"/>
      <c r="Z283" s="104">
        <f>IF(U283="","",W283/U283-W283)</f>
        <v/>
      </c>
      <c r="AA283" s="104">
        <f>IF(U283="","",(W283/U283-W283)*Q283)</f>
        <v/>
      </c>
      <c r="AB283" s="104">
        <f>IF(W283="","",W283*P283)</f>
        <v/>
      </c>
      <c r="AC283" s="86" t="n"/>
      <c r="AD283" s="84" t="inlineStr">
        <is>
          <t>截止日期</t>
        </is>
      </c>
      <c r="AE283" s="85" t="n"/>
    </row>
    <row customHeight="1" hidden="1" ht="14.25" outlineLevel="1" r="284" s="18">
      <c r="A284" s="101" t="n">
        <v>20200218</v>
      </c>
      <c r="B284" s="32" t="n"/>
      <c r="C284" s="33" t="n">
        <v>17</v>
      </c>
      <c r="D284" s="22" t="n"/>
      <c r="E284" s="34" t="n">
        <v>0.2058</v>
      </c>
      <c r="F284" s="35" t="n">
        <v>0.1705</v>
      </c>
      <c r="G284" s="102">
        <f>IF(E284="","",E284*X284)</f>
        <v/>
      </c>
      <c r="H284" s="37" t="n">
        <v>0.3582</v>
      </c>
      <c r="I284" s="22" t="n"/>
      <c r="J284" s="53" t="n">
        <v>0.338</v>
      </c>
      <c r="K284" s="53" t="n">
        <v>0.177</v>
      </c>
      <c r="L284" s="53" t="n"/>
      <c r="M284" s="53" t="n"/>
      <c r="N284" s="22" t="n"/>
      <c r="O284" s="57" t="n">
        <v>0.1403</v>
      </c>
      <c r="P284" s="57" t="n">
        <v>0.3088</v>
      </c>
      <c r="Q284" s="57" t="n">
        <v>0.5221</v>
      </c>
      <c r="R284" s="62">
        <f>IF(P284="","",P284-Q284)</f>
        <v/>
      </c>
      <c r="S284" s="57" t="n">
        <v>0.3729</v>
      </c>
      <c r="T284" s="22" t="n"/>
      <c r="U284" s="68" t="n">
        <v>0.7806999999999999</v>
      </c>
      <c r="V284" s="68" t="n">
        <v>0.9615</v>
      </c>
      <c r="W284" s="103" t="n">
        <v>2681</v>
      </c>
      <c r="X284" s="103" t="n">
        <v>4009</v>
      </c>
      <c r="Y284" s="22" t="n"/>
      <c r="Z284" s="104">
        <f>IF(U284="","",W284/U284-W284)</f>
        <v/>
      </c>
      <c r="AA284" s="104">
        <f>IF(U284="","",(W284/U284-W284)*Q284)</f>
        <v/>
      </c>
      <c r="AB284" s="104">
        <f>IF(W284="","",W284*P284)</f>
        <v/>
      </c>
      <c r="AC284" s="86" t="n"/>
      <c r="AD284" s="84" t="inlineStr">
        <is>
          <t>截止日期</t>
        </is>
      </c>
      <c r="AE284" s="85" t="n"/>
    </row>
    <row customHeight="1" hidden="1" ht="14.25" outlineLevel="1" r="285" s="18">
      <c r="A285" s="101" t="n">
        <v>20200219</v>
      </c>
      <c r="B285" s="32" t="n"/>
      <c r="C285" s="33" t="n">
        <v>10</v>
      </c>
      <c r="D285" s="22" t="n"/>
      <c r="E285" s="34" t="n">
        <v>0.2004</v>
      </c>
      <c r="F285" s="35" t="n">
        <v>0.1576</v>
      </c>
      <c r="G285" s="102">
        <f>IF(E285="","",E285*X285)</f>
        <v/>
      </c>
      <c r="H285" s="37" t="n">
        <v>0.401</v>
      </c>
      <c r="I285" s="22" t="n"/>
      <c r="J285" s="53" t="n">
        <v>0.3191</v>
      </c>
      <c r="K285" s="53" t="n">
        <v>0.2142</v>
      </c>
      <c r="L285" s="53" t="n"/>
      <c r="M285" s="53" t="n"/>
      <c r="N285" s="22" t="n"/>
      <c r="O285" s="57" t="n">
        <v>0.2087</v>
      </c>
      <c r="P285" s="57" t="n">
        <v>0.3187</v>
      </c>
      <c r="Q285" s="57" t="n">
        <v>0.4826</v>
      </c>
      <c r="R285" s="62">
        <f>IF(P285="","",P285-Q285)</f>
        <v/>
      </c>
      <c r="S285" s="57" t="n">
        <v>0.3699</v>
      </c>
      <c r="T285" s="22" t="n"/>
      <c r="U285" s="68" t="n">
        <v>0.8237</v>
      </c>
      <c r="V285" s="68" t="n">
        <v>0.9537</v>
      </c>
      <c r="W285" s="103" t="n">
        <v>2931</v>
      </c>
      <c r="X285" s="103" t="n">
        <v>4470</v>
      </c>
      <c r="Y285" s="22" t="n"/>
      <c r="Z285" s="104">
        <f>IF(U285="","",W285/U285-W285)</f>
        <v/>
      </c>
      <c r="AA285" s="104">
        <f>IF(U285="","",(W285/U285-W285)*Q285)</f>
        <v/>
      </c>
      <c r="AB285" s="104">
        <f>IF(W285="","",W285*P285)</f>
        <v/>
      </c>
      <c r="AC285" s="86" t="n"/>
      <c r="AD285" s="84" t="inlineStr">
        <is>
          <t>截止日期</t>
        </is>
      </c>
      <c r="AE285" s="85" t="n"/>
    </row>
    <row customHeight="1" hidden="1" ht="14.25" outlineLevel="1" r="286" s="18">
      <c r="A286" s="101" t="n">
        <v>20200220</v>
      </c>
      <c r="B286" s="32" t="n"/>
      <c r="C286" s="33" t="n">
        <v>18</v>
      </c>
      <c r="D286" s="22" t="n"/>
      <c r="E286" s="34" t="n">
        <v>0.2153</v>
      </c>
      <c r="F286" s="35" t="n">
        <v>0.1662</v>
      </c>
      <c r="G286" s="102">
        <f>IF(E286="","",E286*X286)</f>
        <v/>
      </c>
      <c r="H286" s="37" t="n">
        <v>0.3296</v>
      </c>
      <c r="I286" s="22" t="n"/>
      <c r="J286" s="53" t="n">
        <v>0.3143</v>
      </c>
      <c r="K286" s="53" t="n">
        <v>0.2369</v>
      </c>
      <c r="L286" s="53" t="n"/>
      <c r="M286" s="53" t="n"/>
      <c r="N286" s="22" t="n"/>
      <c r="O286" s="57" t="n">
        <v>0.1812</v>
      </c>
      <c r="P286" s="57" t="n">
        <v>0.289</v>
      </c>
      <c r="Q286" s="57" t="n">
        <v>0.415</v>
      </c>
      <c r="R286" s="62">
        <f>IF(P286="","",P286-Q286)</f>
        <v/>
      </c>
      <c r="S286" s="57" t="n">
        <v>0.4028</v>
      </c>
      <c r="T286" s="22" t="n"/>
      <c r="U286" s="68" t="n">
        <v>0.8456</v>
      </c>
      <c r="V286" s="68" t="n">
        <v>0.9605</v>
      </c>
      <c r="W286" s="103" t="n">
        <v>2972</v>
      </c>
      <c r="X286" s="103" t="n">
        <v>4501</v>
      </c>
      <c r="Y286" s="22" t="n"/>
      <c r="Z286" s="104">
        <f>IF(U286="","",W286/U286-W286)</f>
        <v/>
      </c>
      <c r="AA286" s="104">
        <f>IF(U286="","",(W286/U286-W286)*Q286)</f>
        <v/>
      </c>
      <c r="AB286" s="104">
        <f>IF(W286="","",W286*P286)</f>
        <v/>
      </c>
      <c r="AC286" s="86" t="n"/>
      <c r="AD286" s="84" t="inlineStr">
        <is>
          <t>截止日期</t>
        </is>
      </c>
      <c r="AE286" s="85" t="n"/>
    </row>
    <row customHeight="1" hidden="1" ht="14.25" outlineLevel="1" r="287" s="18">
      <c r="A287" s="101" t="n">
        <v>20200221</v>
      </c>
      <c r="B287" s="32" t="n"/>
      <c r="C287" s="33" t="n">
        <v>8</v>
      </c>
      <c r="D287" s="22" t="n"/>
      <c r="E287" s="34" t="n">
        <v>0.1928</v>
      </c>
      <c r="F287" s="35" t="n">
        <v>0.1664</v>
      </c>
      <c r="G287" s="102">
        <f>IF(E287="","",E287*X287)</f>
        <v/>
      </c>
      <c r="H287" s="37" t="n">
        <v>0.345</v>
      </c>
      <c r="I287" s="22" t="n"/>
      <c r="J287" s="53" t="n">
        <v>0.2917</v>
      </c>
      <c r="K287" s="53" t="n">
        <v>0.2418</v>
      </c>
      <c r="L287" s="53" t="n"/>
      <c r="M287" s="53" t="n"/>
      <c r="N287" s="22" t="n"/>
      <c r="O287" s="57" t="n">
        <v>0.2119</v>
      </c>
      <c r="P287" s="57" t="n">
        <v>0.3197</v>
      </c>
      <c r="Q287" s="57" t="n">
        <v>0.4254</v>
      </c>
      <c r="R287" s="62">
        <f>IF(P287="","",P287-Q287)</f>
        <v/>
      </c>
      <c r="S287" s="57" t="n">
        <v>0.4379</v>
      </c>
      <c r="T287" s="22" t="n"/>
      <c r="U287" s="68" t="n">
        <v>0.8552999999999999</v>
      </c>
      <c r="V287" s="68" t="n">
        <v>0.9712</v>
      </c>
      <c r="W287" s="103" t="n">
        <v>2903</v>
      </c>
      <c r="X287" s="103" t="n">
        <v>4243</v>
      </c>
      <c r="Y287" s="22" t="n"/>
      <c r="Z287" s="104">
        <f>IF(U287="","",W287/U287-W287)</f>
        <v/>
      </c>
      <c r="AA287" s="104">
        <f>IF(U287="","",(W287/U287-W287)*Q287)</f>
        <v/>
      </c>
      <c r="AB287" s="104">
        <f>IF(W287="","",W287*P287)</f>
        <v/>
      </c>
      <c r="AC287" s="86" t="n"/>
      <c r="AD287" s="84" t="inlineStr">
        <is>
          <t>截止日期</t>
        </is>
      </c>
      <c r="AE287" s="85" t="n"/>
    </row>
    <row customHeight="1" hidden="1" ht="14.25" outlineLevel="1" r="288" s="18">
      <c r="A288" s="101" t="n">
        <v>20200222</v>
      </c>
      <c r="B288" s="32" t="n"/>
      <c r="C288" s="33" t="n">
        <v>10</v>
      </c>
      <c r="D288" s="22" t="n"/>
      <c r="E288" s="34" t="n">
        <v>0.2201</v>
      </c>
      <c r="F288" s="35" t="n">
        <v>0.1777</v>
      </c>
      <c r="G288" s="102">
        <f>IF(E288="","",E288*X288)</f>
        <v/>
      </c>
      <c r="H288" s="37" t="n">
        <v>0.3386</v>
      </c>
      <c r="I288" s="22" t="n"/>
      <c r="J288" s="53" t="n">
        <v>0.2721</v>
      </c>
      <c r="K288" s="53" t="n">
        <v>0.2512</v>
      </c>
      <c r="L288" s="53" t="n"/>
      <c r="M288" s="53" t="n"/>
      <c r="N288" s="22" t="n"/>
      <c r="O288" s="57" t="n">
        <v>0.1946</v>
      </c>
      <c r="P288" s="57" t="n">
        <v>0.2191</v>
      </c>
      <c r="Q288" s="57" t="n">
        <v>0.3067</v>
      </c>
      <c r="R288" s="62">
        <f>IF(P288="","",P288-Q288)</f>
        <v/>
      </c>
      <c r="S288" s="57" t="n">
        <v>0.3987</v>
      </c>
      <c r="T288" s="22" t="n"/>
      <c r="U288" s="68" t="n">
        <v>0.8709</v>
      </c>
      <c r="V288" s="68" t="n">
        <v>0.9454</v>
      </c>
      <c r="W288" s="103" t="n">
        <v>1912</v>
      </c>
      <c r="X288" s="103" t="n">
        <v>3008</v>
      </c>
      <c r="Y288" s="22" t="n"/>
      <c r="Z288" s="104">
        <f>IF(U288="","",W288/U288-W288)</f>
        <v/>
      </c>
      <c r="AA288" s="104">
        <f>IF(U288="","",(W288/U288-W288)*Q288)</f>
        <v/>
      </c>
      <c r="AB288" s="104">
        <f>IF(W288="","",W288*P288)</f>
        <v/>
      </c>
      <c r="AC288" s="86" t="n"/>
      <c r="AD288" s="84" t="inlineStr">
        <is>
          <t>截止日期</t>
        </is>
      </c>
      <c r="AE288" s="85" t="n"/>
    </row>
    <row customHeight="1" hidden="1" ht="14.25" outlineLevel="1" r="289" s="18">
      <c r="A289" s="101" t="n">
        <v>20200223</v>
      </c>
      <c r="B289" s="32" t="n"/>
      <c r="C289" s="33" t="n">
        <v>11</v>
      </c>
      <c r="D289" s="22" t="n"/>
      <c r="E289" s="34" t="n">
        <v>0.2452</v>
      </c>
      <c r="F289" s="35" t="n">
        <v>0.1854</v>
      </c>
      <c r="G289" s="102">
        <f>IF(E289="","",E289*X289)</f>
        <v/>
      </c>
      <c r="H289" s="37" t="n">
        <v>0.3662</v>
      </c>
      <c r="I289" s="22" t="n"/>
      <c r="J289" s="53" t="n">
        <v>0.2654</v>
      </c>
      <c r="K289" s="53" t="n">
        <v>0.2149</v>
      </c>
      <c r="L289" s="53" t="n"/>
      <c r="M289" s="53" t="n"/>
      <c r="N289" s="22" t="n"/>
      <c r="O289" s="57" t="n">
        <v>0.2373</v>
      </c>
      <c r="P289" s="57" t="n">
        <v>0.2575</v>
      </c>
      <c r="Q289" s="57" t="n">
        <v>0.3054</v>
      </c>
      <c r="R289" s="62">
        <f>IF(P289="","",P289-Q289)</f>
        <v/>
      </c>
      <c r="S289" s="57" t="n">
        <v>0.3818</v>
      </c>
      <c r="T289" s="22" t="n"/>
      <c r="U289" s="68" t="n">
        <v>0.8742</v>
      </c>
      <c r="V289" s="68" t="n">
        <v>0.9603</v>
      </c>
      <c r="W289" s="103" t="n">
        <v>1759</v>
      </c>
      <c r="X289" s="103" t="n">
        <v>2745</v>
      </c>
      <c r="Y289" s="22" t="n"/>
      <c r="Z289" s="104">
        <f>IF(U289="","",W289/U289-W289)</f>
        <v/>
      </c>
      <c r="AA289" s="104">
        <f>IF(U289="","",(W289/U289-W289)*Q289)</f>
        <v/>
      </c>
      <c r="AB289" s="104">
        <f>IF(W289="","",W289*P289)</f>
        <v/>
      </c>
      <c r="AC289" s="86" t="n"/>
      <c r="AD289" s="84" t="inlineStr">
        <is>
          <t>截止日期</t>
        </is>
      </c>
      <c r="AE289" s="85" t="n"/>
    </row>
    <row customHeight="1" hidden="1" ht="14.25" outlineLevel="1" r="290" s="18">
      <c r="A290" s="101" t="n">
        <v>20200224</v>
      </c>
      <c r="B290" s="32" t="n"/>
      <c r="C290" s="33" t="n">
        <v>11</v>
      </c>
      <c r="D290" s="22" t="n"/>
      <c r="E290" s="34" t="n">
        <v>0.2393</v>
      </c>
      <c r="F290" s="35" t="n">
        <v>0.1987</v>
      </c>
      <c r="G290" s="102">
        <f>IF(E290="","",E290*X290)</f>
        <v/>
      </c>
      <c r="H290" s="37" t="n">
        <v>0.2798</v>
      </c>
      <c r="I290" s="22" t="n"/>
      <c r="J290" s="53" t="n">
        <v>0.2622</v>
      </c>
      <c r="K290" s="53" t="n">
        <v>0.1858</v>
      </c>
      <c r="L290" s="53" t="n"/>
      <c r="M290" s="53" t="n"/>
      <c r="N290" s="22" t="n"/>
      <c r="O290" s="57" t="n">
        <v>0.197</v>
      </c>
      <c r="P290" s="57" t="n">
        <v>0.2256</v>
      </c>
      <c r="Q290" s="57" t="n">
        <v>0.2465</v>
      </c>
      <c r="R290" s="62">
        <f>IF(P290="","",P290-Q290)</f>
        <v/>
      </c>
      <c r="S290" s="57" t="n">
        <v>0.402</v>
      </c>
      <c r="T290" s="22" t="n"/>
      <c r="U290" s="68" t="n">
        <v>0.8239</v>
      </c>
      <c r="V290" s="68" t="n">
        <v>0.9429999999999999</v>
      </c>
      <c r="W290" s="103" t="n">
        <v>1667</v>
      </c>
      <c r="X290" s="103" t="n">
        <v>2695</v>
      </c>
      <c r="Y290" s="22" t="n"/>
      <c r="Z290" s="104">
        <f>IF(U290="","",W290/U290-W290)</f>
        <v/>
      </c>
      <c r="AA290" s="104">
        <f>IF(U290="","",(W290/U290-W290)*Q290)</f>
        <v/>
      </c>
      <c r="AB290" s="104">
        <f>IF(W290="","",W290*P290)</f>
        <v/>
      </c>
      <c r="AC290" s="86" t="n"/>
      <c r="AD290" s="84" t="inlineStr">
        <is>
          <t>截止日期</t>
        </is>
      </c>
      <c r="AE290" s="85" t="n"/>
    </row>
    <row customHeight="1" hidden="1" ht="14.25" outlineLevel="1" r="291" s="18">
      <c r="A291" s="101" t="n">
        <v>20200225</v>
      </c>
      <c r="B291" s="32" t="n"/>
      <c r="C291" s="33" t="n">
        <v>22</v>
      </c>
      <c r="D291" s="22" t="n"/>
      <c r="E291" s="34" t="n">
        <v>0.2553</v>
      </c>
      <c r="F291" s="35" t="n">
        <v>0.2018</v>
      </c>
      <c r="G291" s="102">
        <f>IF(E291="","",E291*X291)</f>
        <v/>
      </c>
      <c r="H291" s="37" t="n">
        <v>0.2393</v>
      </c>
      <c r="I291" s="22" t="n"/>
      <c r="J291" s="53" t="n">
        <v>0.2226</v>
      </c>
      <c r="K291" s="53" t="n">
        <v>0.2</v>
      </c>
      <c r="L291" s="53" t="n"/>
      <c r="M291" s="53" t="n"/>
      <c r="N291" s="22" t="n"/>
      <c r="O291" s="57" t="n">
        <v>0.101</v>
      </c>
      <c r="P291" s="57" t="n">
        <v>0.1041</v>
      </c>
      <c r="Q291" s="57" t="n">
        <v>0.1266</v>
      </c>
      <c r="R291" s="62">
        <f>IF(P291="","",P291-Q291)</f>
        <v/>
      </c>
      <c r="S291" s="57" t="n">
        <v>0.358</v>
      </c>
      <c r="T291" s="22" t="n"/>
      <c r="U291" s="68" t="n">
        <v>0.8756</v>
      </c>
      <c r="V291" s="68" t="n">
        <v>0.9341</v>
      </c>
      <c r="W291" s="103" t="n">
        <v>1844</v>
      </c>
      <c r="X291" s="103" t="n">
        <v>2879</v>
      </c>
      <c r="Y291" s="22" t="n"/>
      <c r="Z291" s="104">
        <f>IF(U291="","",W291/U291-W291)</f>
        <v/>
      </c>
      <c r="AA291" s="104">
        <f>IF(U291="","",(W291/U291-W291)*Q291)</f>
        <v/>
      </c>
      <c r="AB291" s="104">
        <f>IF(W291="","",W291*P291)</f>
        <v/>
      </c>
      <c r="AC291" s="86" t="n"/>
      <c r="AD291" s="84" t="inlineStr">
        <is>
          <t>截止日期</t>
        </is>
      </c>
      <c r="AE291" s="85" t="n"/>
    </row>
    <row customHeight="1" hidden="1" ht="14.25" outlineLevel="1" r="292" s="18">
      <c r="A292" s="101" t="n">
        <v>20200226</v>
      </c>
      <c r="B292" s="32" t="n"/>
      <c r="C292" s="33" t="n">
        <v>9</v>
      </c>
      <c r="D292" s="22" t="n"/>
      <c r="E292" s="34" t="n">
        <v>0.2631</v>
      </c>
      <c r="F292" s="35" t="n">
        <v>0.1929</v>
      </c>
      <c r="G292" s="102">
        <f>IF(E292="","",E292*X292)</f>
        <v/>
      </c>
      <c r="H292" s="37" t="n">
        <v>0.3801</v>
      </c>
      <c r="I292" s="22" t="n"/>
      <c r="J292" s="53" t="n">
        <v>0.1898</v>
      </c>
      <c r="K292" s="53" t="n">
        <v>0.1735</v>
      </c>
      <c r="L292" s="53" t="n"/>
      <c r="M292" s="53" t="n"/>
      <c r="N292" s="22" t="n"/>
      <c r="O292" s="57" t="n">
        <v>0.2857</v>
      </c>
      <c r="P292" s="57" t="n">
        <v>0.2879</v>
      </c>
      <c r="Q292" s="57" t="n">
        <v>0.2806</v>
      </c>
      <c r="R292" s="62">
        <f>IF(P292="","",P292-Q292)</f>
        <v/>
      </c>
      <c r="S292" s="57" t="n">
        <v>0.4543</v>
      </c>
      <c r="T292" s="22" t="n"/>
      <c r="U292" s="68" t="n">
        <v>0.8831</v>
      </c>
      <c r="V292" s="68" t="n">
        <v>0.9515</v>
      </c>
      <c r="W292" s="103" t="n">
        <v>2612</v>
      </c>
      <c r="X292" s="103" t="n">
        <v>3861</v>
      </c>
      <c r="Y292" s="22" t="n"/>
      <c r="Z292" s="104">
        <f>IF(U292="","",W292/U292-W292)</f>
        <v/>
      </c>
      <c r="AA292" s="104">
        <f>IF(U292="","",(W292/U292-W292)*Q292)</f>
        <v/>
      </c>
      <c r="AB292" s="104">
        <f>IF(W292="","",W292*P292)</f>
        <v/>
      </c>
      <c r="AC292" s="86" t="n"/>
      <c r="AD292" s="84" t="inlineStr">
        <is>
          <t>截止日期</t>
        </is>
      </c>
      <c r="AE292" s="85" t="n"/>
    </row>
    <row customHeight="1" hidden="1" ht="14.25" outlineLevel="1" r="293" s="18">
      <c r="A293" s="101" t="n">
        <v>20200227</v>
      </c>
      <c r="B293" s="32" t="n"/>
      <c r="C293" s="33" t="n">
        <v>10</v>
      </c>
      <c r="D293" s="22" t="n"/>
      <c r="E293" s="34" t="n">
        <v>0.253</v>
      </c>
      <c r="F293" s="35" t="n">
        <v>0.2012</v>
      </c>
      <c r="G293" s="102">
        <f>IF(E293="","",E293*X293)</f>
        <v/>
      </c>
      <c r="H293" s="37" t="n">
        <v>0.3536</v>
      </c>
      <c r="I293" s="22" t="n"/>
      <c r="J293" s="53" t="n">
        <v>0.1838</v>
      </c>
      <c r="K293" s="53" t="n">
        <v>0.2158</v>
      </c>
      <c r="L293" s="53" t="n"/>
      <c r="M293" s="53" t="n"/>
      <c r="N293" s="22" t="n"/>
      <c r="O293" s="57" t="n">
        <v>0.2133</v>
      </c>
      <c r="P293" s="57" t="n">
        <v>0.2284</v>
      </c>
      <c r="Q293" s="57" t="n">
        <v>0.2536</v>
      </c>
      <c r="R293" s="62">
        <f>IF(P293="","",P293-Q293)</f>
        <v/>
      </c>
      <c r="S293" s="57" t="n">
        <v>0.4074</v>
      </c>
      <c r="T293" s="22" t="n"/>
      <c r="U293" s="68" t="n">
        <v>0.8826000000000001</v>
      </c>
      <c r="V293" s="68" t="n">
        <v>0.9657</v>
      </c>
      <c r="W293" s="103" t="n">
        <v>2522</v>
      </c>
      <c r="X293" s="103" t="n">
        <v>3624</v>
      </c>
      <c r="Y293" s="22" t="n"/>
      <c r="Z293" s="104">
        <f>IF(U293="","",W293/U293-W293)</f>
        <v/>
      </c>
      <c r="AA293" s="104">
        <f>IF(U293="","",(W293/U293-W293)*Q293)</f>
        <v/>
      </c>
      <c r="AB293" s="104">
        <f>IF(W293="","",W293*P293)</f>
        <v/>
      </c>
      <c r="AC293" s="86" t="n"/>
      <c r="AD293" s="84" t="inlineStr">
        <is>
          <t>截止日期</t>
        </is>
      </c>
      <c r="AE293" s="85" t="n"/>
    </row>
    <row customHeight="1" hidden="1" ht="14.25" outlineLevel="1" r="294" s="18">
      <c r="A294" s="101" t="n">
        <v>20200228</v>
      </c>
      <c r="B294" s="32" t="n"/>
      <c r="C294" s="33" t="n">
        <v>19</v>
      </c>
      <c r="D294" s="22" t="n"/>
      <c r="E294" s="34" t="n">
        <v>0.2947</v>
      </c>
      <c r="F294" s="35" t="n">
        <v>0.2094</v>
      </c>
      <c r="G294" s="102">
        <f>IF(E294="","",E294*X294)</f>
        <v/>
      </c>
      <c r="H294" s="37" t="n">
        <v>0.2752</v>
      </c>
      <c r="I294" s="22" t="n"/>
      <c r="J294" s="53" t="n">
        <v>0.2609</v>
      </c>
      <c r="K294" s="53" t="n">
        <v>0.2069</v>
      </c>
      <c r="L294" s="53" t="n"/>
      <c r="M294" s="53" t="n"/>
      <c r="N294" s="22" t="n"/>
      <c r="O294" s="57" t="n">
        <v>0.1681</v>
      </c>
      <c r="P294" s="57" t="n">
        <v>0.1711</v>
      </c>
      <c r="Q294" s="57" t="n">
        <v>0.1704</v>
      </c>
      <c r="R294" s="62">
        <f>IF(P294="","",P294-Q294)</f>
        <v/>
      </c>
      <c r="S294" s="57" t="n">
        <v>0.3652</v>
      </c>
      <c r="T294" s="22" t="n"/>
      <c r="U294" s="68" t="n">
        <v>0.8729</v>
      </c>
      <c r="V294" s="68" t="n">
        <v>0.9385</v>
      </c>
      <c r="W294" s="103" t="n">
        <v>2022</v>
      </c>
      <c r="X294" s="103" t="n">
        <v>2939</v>
      </c>
      <c r="Y294" s="22" t="n"/>
      <c r="Z294" s="104">
        <f>IF(U294="","",W294/U294-W294)</f>
        <v/>
      </c>
      <c r="AA294" s="104">
        <f>IF(U294="","",(W294/U294-W294)*Q294)</f>
        <v/>
      </c>
      <c r="AB294" s="104">
        <f>IF(W294="","",W294*P294)</f>
        <v/>
      </c>
      <c r="AC294" s="86" t="n"/>
      <c r="AD294" s="84" t="inlineStr">
        <is>
          <t>截止日期</t>
        </is>
      </c>
      <c r="AE294" s="85" t="n"/>
    </row>
    <row customHeight="1" hidden="1" ht="14.25" outlineLevel="1" r="295" s="18">
      <c r="A295" s="101" t="n">
        <v>20200229</v>
      </c>
      <c r="B295" s="32" t="n"/>
      <c r="C295" s="33" t="n">
        <v>19</v>
      </c>
      <c r="D295" s="22" t="n"/>
      <c r="E295" s="34" t="n">
        <v>0.2968</v>
      </c>
      <c r="F295" s="35" t="n">
        <v>0.187</v>
      </c>
      <c r="G295" s="102">
        <f>IF(E295="","",E295*X295)</f>
        <v/>
      </c>
      <c r="H295" s="37" t="n">
        <v>0.3036</v>
      </c>
      <c r="I295" s="22" t="n"/>
      <c r="J295" s="53" t="n">
        <v>0.2923</v>
      </c>
      <c r="K295" s="53" t="n">
        <v>0.1516</v>
      </c>
      <c r="L295" s="53" t="n"/>
      <c r="M295" s="53" t="n"/>
      <c r="N295" s="22" t="n"/>
      <c r="O295" s="57" t="n">
        <v>0.1853</v>
      </c>
      <c r="P295" s="57" t="n">
        <v>0.1849</v>
      </c>
      <c r="Q295" s="57" t="n">
        <v>0.1676</v>
      </c>
      <c r="R295" s="62">
        <f>IF(P295="","",P295-Q295)</f>
        <v/>
      </c>
      <c r="S295" s="57" t="n">
        <v>0.4154</v>
      </c>
      <c r="T295" s="22" t="n"/>
      <c r="U295" s="68" t="n">
        <v>0.8862</v>
      </c>
      <c r="V295" s="68" t="n">
        <v>0.9235</v>
      </c>
      <c r="W295" s="103" t="n">
        <v>1985</v>
      </c>
      <c r="X295" s="103" t="n">
        <v>2881</v>
      </c>
      <c r="Y295" s="22" t="n"/>
      <c r="Z295" s="104">
        <f>IF(U295="","",W295/U295-W295)</f>
        <v/>
      </c>
      <c r="AA295" s="104">
        <f>IF(U295="","",(W295/U295-W295)*Q295)</f>
        <v/>
      </c>
      <c r="AB295" s="104">
        <f>IF(W295="","",W295*P295)</f>
        <v/>
      </c>
      <c r="AC295" s="86" t="n"/>
      <c r="AD295" s="84" t="inlineStr">
        <is>
          <t>截止日期</t>
        </is>
      </c>
      <c r="AE295" s="85" t="n"/>
    </row>
    <row customHeight="1" hidden="1" ht="14.25" outlineLevel="1" r="296" s="18">
      <c r="A296" s="101" t="n"/>
      <c r="B296" s="32" t="n"/>
      <c r="C296" s="33" t="n"/>
      <c r="D296" s="22" t="n"/>
      <c r="E296" s="34" t="n"/>
      <c r="F296" s="35" t="n"/>
      <c r="G296" s="102">
        <f>IF(E296="","",E296*X296)</f>
        <v/>
      </c>
      <c r="H296" s="37" t="n"/>
      <c r="I296" s="22" t="n"/>
      <c r="J296" s="53" t="n"/>
      <c r="K296" s="53" t="n"/>
      <c r="L296" s="53" t="n"/>
      <c r="M296" s="53" t="n"/>
      <c r="N296" s="22" t="n"/>
      <c r="O296" s="57" t="n"/>
      <c r="P296" s="57" t="n"/>
      <c r="Q296" s="57" t="n"/>
      <c r="R296" s="62">
        <f>IF(P296="","",P296-Q296)</f>
        <v/>
      </c>
      <c r="S296" s="57" t="n"/>
      <c r="T296" s="22" t="n"/>
      <c r="U296" s="68" t="n"/>
      <c r="V296" s="68" t="n"/>
      <c r="W296" s="103" t="n"/>
      <c r="X296" s="103" t="n"/>
      <c r="Y296" s="22" t="n"/>
      <c r="Z296" s="104">
        <f>IF(U296="","",W296/U296-W296)</f>
        <v/>
      </c>
      <c r="AA296" s="104">
        <f>IF(U296="","",(W296/U296-W296)*Q296)</f>
        <v/>
      </c>
      <c r="AB296" s="104">
        <f>IF(W296="","",W296*P296)</f>
        <v/>
      </c>
      <c r="AC296" s="86" t="n"/>
      <c r="AD296" s="84" t="inlineStr">
        <is>
          <t>截止日期</t>
        </is>
      </c>
      <c r="AE296" s="85" t="n"/>
    </row>
    <row customHeight="1" hidden="1" ht="14.25" outlineLevel="1" r="297" s="18">
      <c r="A297" s="110" t="n"/>
      <c r="B297" s="38" t="n"/>
      <c r="C297" s="39" t="n"/>
      <c r="D297" s="22" t="n"/>
      <c r="E297" s="94" t="n"/>
      <c r="F297" s="40" t="n"/>
      <c r="G297" s="102">
        <f>IF(E297="","",E297*X297)</f>
        <v/>
      </c>
      <c r="H297" s="41" t="n"/>
      <c r="I297" s="22" t="n"/>
      <c r="J297" s="58" t="n"/>
      <c r="K297" s="58" t="n"/>
      <c r="L297" s="58" t="n"/>
      <c r="M297" s="58" t="n"/>
      <c r="N297" s="22" t="n"/>
      <c r="O297" s="59" t="n"/>
      <c r="P297" s="59" t="n"/>
      <c r="Q297" s="59" t="n"/>
      <c r="R297" s="62">
        <f>IF(P297="","",P297-Q297)</f>
        <v/>
      </c>
      <c r="S297" s="59" t="n"/>
      <c r="T297" s="22" t="n"/>
      <c r="U297" s="70" t="n"/>
      <c r="V297" s="70" t="n"/>
      <c r="W297" s="105" t="n"/>
      <c r="X297" s="105" t="n"/>
      <c r="Y297" s="22" t="n"/>
      <c r="Z297" s="104">
        <f>IF(U297="","",W297/U297-W297)</f>
        <v/>
      </c>
      <c r="AA297" s="104">
        <f>IF(U297="","",(W297/U297-W297)*Q297)</f>
        <v/>
      </c>
      <c r="AB297" s="104">
        <f>IF(W297="","",W297*P297)</f>
        <v/>
      </c>
      <c r="AC297" s="87" t="n"/>
      <c r="AD297" s="88" t="inlineStr">
        <is>
          <t>截止日期</t>
        </is>
      </c>
      <c r="AE297" s="89" t="n"/>
    </row>
    <row collapsed="1" customHeight="1" ht="14.25" r="298" s="18">
      <c r="A298" s="106">
        <f>ROUNDDOWN(MOD(A267,10000)/100,0)&amp;"月均值"</f>
        <v/>
      </c>
      <c r="B298" s="43" t="n"/>
      <c r="C298" s="43" t="n"/>
      <c r="D298" s="44" t="n"/>
      <c r="E298" s="45">
        <f>AVERAGE(E267:E297)</f>
        <v/>
      </c>
      <c r="F298" s="45">
        <f>AVERAGE(F267:F297)</f>
        <v/>
      </c>
      <c r="G298" s="45">
        <f>SUM(G267:G297)/SUM(X267:X297)</f>
        <v/>
      </c>
      <c r="H298" s="45">
        <f>AVERAGE(H267:H297)</f>
        <v/>
      </c>
      <c r="I298" s="45" t="n"/>
      <c r="J298" s="45">
        <f>AVERAGE(J267:J297)</f>
        <v/>
      </c>
      <c r="K298" s="45">
        <f>AVERAGE(K267:K297)</f>
        <v/>
      </c>
      <c r="L298" s="45">
        <f>AVERAGE(L267:L297)</f>
        <v/>
      </c>
      <c r="M298" s="45">
        <f>AVERAGE(M267:M297)</f>
        <v/>
      </c>
      <c r="N298" s="45" t="n"/>
      <c r="O298" s="45">
        <f>AVERAGE(O267:O297)</f>
        <v/>
      </c>
      <c r="P298" s="45">
        <f>AVERAGE(P267:P297)</f>
        <v/>
      </c>
      <c r="Q298" s="45">
        <f>AVERAGE(Q267:Q297)</f>
        <v/>
      </c>
      <c r="R298" s="45">
        <f>AVERAGE(R267:R297)</f>
        <v/>
      </c>
      <c r="S298" s="45">
        <f>AVERAGE(S267:S297)</f>
        <v/>
      </c>
      <c r="T298" s="45" t="n"/>
      <c r="U298" s="45">
        <f>AVERAGE(U267:U297)</f>
        <v/>
      </c>
      <c r="V298" s="45">
        <f>AVERAGE(V267:V297)</f>
        <v/>
      </c>
      <c r="W298" s="107">
        <f>AVERAGE(W267:W297)</f>
        <v/>
      </c>
      <c r="X298" s="107">
        <f>AVERAGE(X267:X297)</f>
        <v/>
      </c>
      <c r="Y298" s="44" t="n"/>
      <c r="Z298" s="45" t="inlineStr">
        <is>
          <t>人工</t>
        </is>
      </c>
      <c r="AA298" s="45">
        <f>SUM(AA267:AA297)/SUM(Z267:Z297)</f>
        <v/>
      </c>
      <c r="AB298" s="90" t="inlineStr">
        <is>
          <t>店小蜜</t>
        </is>
      </c>
      <c r="AC298" s="91">
        <f>SUM(AB267:AB297)/SUM(W267:W297)</f>
        <v/>
      </c>
      <c r="AD298" s="92" t="inlineStr">
        <is>
          <t>差值</t>
        </is>
      </c>
      <c r="AE298" s="90" t="n"/>
    </row>
    <row customHeight="1" hidden="1" ht="14.25" r="299" s="18">
      <c r="A299" s="108" t="inlineStr">
        <is>
          <t>本月方差</t>
        </is>
      </c>
      <c r="B299" s="47" t="n"/>
      <c r="C299" s="48" t="n"/>
      <c r="D299" s="49" t="n"/>
      <c r="E299" s="49">
        <f>VARP(E267:E297)</f>
        <v/>
      </c>
      <c r="F299" s="49">
        <f>VARP(F267:F297)</f>
        <v/>
      </c>
      <c r="G299" s="49" t="n"/>
      <c r="H299" s="49" t="n"/>
      <c r="I299" s="49" t="n"/>
      <c r="J299" s="49">
        <f>VARP(J267:J297)</f>
        <v/>
      </c>
      <c r="K299" s="49">
        <f>VARP(K267:K297)</f>
        <v/>
      </c>
      <c r="L299" s="49">
        <f>VARP(L267:L297)</f>
        <v/>
      </c>
      <c r="M299" s="49">
        <f>VARP(M267:M297)</f>
        <v/>
      </c>
      <c r="N299" s="49" t="n"/>
      <c r="O299" s="49">
        <f>VARP(O267:O297)</f>
        <v/>
      </c>
      <c r="P299" s="49">
        <f>VARP(P267:P297)</f>
        <v/>
      </c>
      <c r="Q299" s="49">
        <f>VARP(Q267:Q297)</f>
        <v/>
      </c>
      <c r="R299" s="49">
        <f>VARP(R267:R297)</f>
        <v/>
      </c>
      <c r="S299" s="49">
        <f>VARP(S267:S297)</f>
        <v/>
      </c>
      <c r="T299" s="49" t="n"/>
      <c r="U299" s="49">
        <f>VARP(U267:U297)</f>
        <v/>
      </c>
      <c r="V299" s="49">
        <f>VARP(V267:V297)</f>
        <v/>
      </c>
      <c r="W299" s="109" t="n"/>
      <c r="X299" s="109" t="n"/>
      <c r="Y299" s="49" t="n"/>
      <c r="Z299" s="109" t="n"/>
      <c r="AA299" s="109" t="n"/>
      <c r="AB299" s="109" t="n"/>
      <c r="AC299" s="109" t="n"/>
      <c r="AD299" s="109" t="n"/>
      <c r="AE299" s="109" t="n"/>
    </row>
    <row customHeight="1" hidden="1" ht="14.25" outlineLevel="1" r="300" s="18">
      <c r="A300" s="101" t="n">
        <v>20200301</v>
      </c>
      <c r="B300" s="32" t="n"/>
      <c r="C300" s="33" t="n">
        <v>15</v>
      </c>
      <c r="D300" s="22" t="n"/>
      <c r="E300" s="34" t="n">
        <v>0.2909</v>
      </c>
      <c r="F300" s="35" t="n">
        <v>0.1923</v>
      </c>
      <c r="G300" s="102">
        <f>IF(E300="","",E300*X300)</f>
        <v/>
      </c>
      <c r="H300" s="37" t="n">
        <v>0.3018</v>
      </c>
      <c r="I300" s="22" t="n"/>
      <c r="J300" s="53" t="n">
        <v>0.2421</v>
      </c>
      <c r="K300" s="53" t="n">
        <v>0.1724</v>
      </c>
      <c r="L300" s="53" t="n"/>
      <c r="M300" s="53" t="n"/>
      <c r="N300" s="22" t="n"/>
      <c r="O300" s="57" t="n">
        <v>0.159</v>
      </c>
      <c r="P300" s="57" t="n">
        <v>0.1617</v>
      </c>
      <c r="Q300" s="57" t="n">
        <v>0.1664</v>
      </c>
      <c r="R300" s="62">
        <f>IF(P300="","",P300-Q300)</f>
        <v/>
      </c>
      <c r="S300" s="57" t="n">
        <v>0.4558</v>
      </c>
      <c r="T300" s="22" t="n"/>
      <c r="U300" s="68" t="n">
        <v>0.899</v>
      </c>
      <c r="V300" s="68" t="n">
        <v>0.9457</v>
      </c>
      <c r="W300" s="103" t="n">
        <v>2204</v>
      </c>
      <c r="X300" s="103" t="n">
        <v>2857</v>
      </c>
      <c r="Y300" s="22" t="n"/>
      <c r="Z300" s="104">
        <f>IF(U300="","",W300/U300-W300)</f>
        <v/>
      </c>
      <c r="AA300" s="104">
        <f>IF(U300="","",(W300/U300-W300)*Q300)</f>
        <v/>
      </c>
      <c r="AB300" s="104">
        <f>IF(W300="","",W300*P300)</f>
        <v/>
      </c>
      <c r="AC300" s="86" t="n"/>
      <c r="AD300" s="86" t="inlineStr">
        <is>
          <t>截止日期</t>
        </is>
      </c>
      <c r="AE300" s="85" t="n"/>
    </row>
    <row customHeight="1" hidden="1" ht="14.25" outlineLevel="1" r="301" s="18">
      <c r="A301" s="101" t="n">
        <v>20200302</v>
      </c>
      <c r="B301" s="32" t="n"/>
      <c r="C301" s="33" t="n">
        <v>17</v>
      </c>
      <c r="D301" s="22" t="n"/>
      <c r="E301" s="34" t="n">
        <v>0.2806</v>
      </c>
      <c r="F301" s="35" t="n">
        <v>0.2379</v>
      </c>
      <c r="G301" s="102">
        <f>IF(E301="","",E301*X301)</f>
        <v/>
      </c>
      <c r="H301" s="37" t="n">
        <v>0.0955</v>
      </c>
      <c r="I301" s="22" t="n"/>
      <c r="J301" s="53" t="n">
        <v>0.1426</v>
      </c>
      <c r="K301" s="53" t="n">
        <v>0.149</v>
      </c>
      <c r="L301" s="53" t="n"/>
      <c r="M301" s="53" t="n"/>
      <c r="N301" s="22" t="n"/>
      <c r="O301" s="57" t="n">
        <v>0.0539</v>
      </c>
      <c r="P301" s="57" t="n">
        <v>0.049</v>
      </c>
      <c r="Q301" s="57" t="n">
        <v>0.0394</v>
      </c>
      <c r="R301" s="62">
        <f>IF(P301="","",P301-Q301)</f>
        <v/>
      </c>
      <c r="S301" s="57" t="n">
        <v>0.1763</v>
      </c>
      <c r="T301" s="22" t="n"/>
      <c r="U301" s="68" t="n">
        <v>0.8818</v>
      </c>
      <c r="V301" s="68" t="n">
        <v>0.9665</v>
      </c>
      <c r="W301" s="103" t="n">
        <v>2307</v>
      </c>
      <c r="X301" s="103" t="n">
        <v>3254</v>
      </c>
      <c r="Y301" s="22" t="n"/>
      <c r="Z301" s="104">
        <f>IF(U301="","",W301/U301-W301)</f>
        <v/>
      </c>
      <c r="AA301" s="104">
        <f>IF(U301="","",(W301/U301-W301)*Q301)</f>
        <v/>
      </c>
      <c r="AB301" s="104">
        <f>IF(W301="","",W301*P301)</f>
        <v/>
      </c>
      <c r="AC301" s="86" t="n"/>
      <c r="AD301" s="84" t="inlineStr">
        <is>
          <t>截止日期</t>
        </is>
      </c>
      <c r="AE301" s="85" t="n"/>
    </row>
    <row customHeight="1" hidden="1" ht="14.25" outlineLevel="1" r="302" s="18">
      <c r="A302" s="101" t="n">
        <v>20200303</v>
      </c>
      <c r="B302" s="32" t="n"/>
      <c r="C302" s="33" t="n">
        <v>10</v>
      </c>
      <c r="D302" s="22" t="n"/>
      <c r="E302" s="34" t="n">
        <v>0.2707</v>
      </c>
      <c r="F302" s="35" t="n">
        <v>0.231</v>
      </c>
      <c r="G302" s="102">
        <f>IF(E302="","",E302*X302)</f>
        <v/>
      </c>
      <c r="H302" s="37" t="n">
        <v>0.1328</v>
      </c>
      <c r="I302" s="22" t="n"/>
      <c r="J302" s="53" t="n">
        <v>0.1338</v>
      </c>
      <c r="K302" s="53" t="n">
        <v>0.1649</v>
      </c>
      <c r="L302" s="53" t="n"/>
      <c r="M302" s="53" t="n"/>
      <c r="N302" s="22" t="n"/>
      <c r="O302" s="57" t="n">
        <v>0.0241</v>
      </c>
      <c r="P302" s="57" t="n">
        <v>0.0451</v>
      </c>
      <c r="Q302" s="57" t="n">
        <v>0.0596</v>
      </c>
      <c r="R302" s="62">
        <f>IF(P302="","",P302-Q302)</f>
        <v/>
      </c>
      <c r="S302" s="57" t="n">
        <v>0.06710000000000001</v>
      </c>
      <c r="T302" s="22" t="n"/>
      <c r="U302" s="68" t="n">
        <v>0.8915</v>
      </c>
      <c r="V302" s="68" t="n">
        <v>0.9274</v>
      </c>
      <c r="W302" s="103" t="n">
        <v>2307</v>
      </c>
      <c r="X302" s="103" t="n">
        <v>3033</v>
      </c>
      <c r="Y302" s="22" t="n"/>
      <c r="Z302" s="104">
        <f>IF(U302="","",W302/U302-W302)</f>
        <v/>
      </c>
      <c r="AA302" s="104">
        <f>IF(U302="","",(W302/U302-W302)*Q302)</f>
        <v/>
      </c>
      <c r="AB302" s="104">
        <f>IF(W302="","",W302*P302)</f>
        <v/>
      </c>
      <c r="AC302" s="86" t="n"/>
      <c r="AD302" s="84" t="inlineStr">
        <is>
          <t>截止日期</t>
        </is>
      </c>
      <c r="AE302" s="85" t="n"/>
    </row>
    <row customHeight="1" hidden="1" ht="14.25" outlineLevel="1" r="303" s="18">
      <c r="A303" s="101" t="n">
        <v>20200304</v>
      </c>
      <c r="B303" s="32" t="n"/>
      <c r="C303" s="33" t="n">
        <v>49</v>
      </c>
      <c r="D303" s="22" t="n"/>
      <c r="E303" s="34" t="n">
        <v>0.2615</v>
      </c>
      <c r="F303" s="35" t="n">
        <v>0.1896</v>
      </c>
      <c r="G303" s="102">
        <f>IF(E303="","",E303*X303)</f>
        <v/>
      </c>
      <c r="H303" s="37" t="n">
        <v>0.0418</v>
      </c>
      <c r="I303" s="22" t="n"/>
      <c r="J303" s="53" t="n">
        <v>0.157</v>
      </c>
      <c r="K303" s="53" t="n">
        <v>0.188</v>
      </c>
      <c r="L303" s="53" t="n"/>
      <c r="M303" s="53" t="n"/>
      <c r="N303" s="22" t="n"/>
      <c r="O303" s="57" t="n">
        <v>0.0576</v>
      </c>
      <c r="P303" s="57" t="n">
        <v>0.0177</v>
      </c>
      <c r="Q303" s="57" t="n">
        <v>0.0044</v>
      </c>
      <c r="R303" s="62">
        <f>IF(P303="","",P303-Q303)</f>
        <v/>
      </c>
      <c r="S303" s="57" t="n">
        <v>0.0356</v>
      </c>
      <c r="T303" s="22" t="n"/>
      <c r="U303" s="68" t="n">
        <v>0.5482</v>
      </c>
      <c r="V303" s="68" t="n">
        <v>0.929</v>
      </c>
      <c r="W303" s="103" t="n">
        <v>1923</v>
      </c>
      <c r="X303" s="103" t="n">
        <v>2750</v>
      </c>
      <c r="Y303" s="22" t="n"/>
      <c r="Z303" s="104">
        <f>IF(U303="","",W303/U303-W303)</f>
        <v/>
      </c>
      <c r="AA303" s="104">
        <f>IF(U303="","",(W303/U303-W303)*Q303)</f>
        <v/>
      </c>
      <c r="AB303" s="104">
        <f>IF(W303="","",W303*P303)</f>
        <v/>
      </c>
      <c r="AC303" s="86" t="n"/>
      <c r="AD303" s="84" t="inlineStr">
        <is>
          <t>截止日期</t>
        </is>
      </c>
      <c r="AE303" s="85" t="n"/>
    </row>
    <row customHeight="1" hidden="1" ht="14.25" outlineLevel="1" r="304" s="18">
      <c r="A304" s="101" t="n">
        <v>20200305</v>
      </c>
      <c r="B304" s="32" t="n"/>
      <c r="C304" s="33" t="n">
        <v>39</v>
      </c>
      <c r="D304" s="22" t="n"/>
      <c r="E304" s="34" t="n">
        <v>0.2211</v>
      </c>
      <c r="F304" s="35" t="n">
        <v>0.1813</v>
      </c>
      <c r="G304" s="102">
        <f>IF(E304="","",E304*X304)</f>
        <v/>
      </c>
      <c r="H304" s="37" t="n">
        <v>0.3972</v>
      </c>
      <c r="I304" s="22" t="n"/>
      <c r="J304" s="53" t="n">
        <v>0.1403</v>
      </c>
      <c r="K304" s="53" t="n">
        <v>0.2295</v>
      </c>
      <c r="L304" s="53" t="n"/>
      <c r="M304" s="53" t="n"/>
      <c r="N304" s="22" t="n"/>
      <c r="O304" s="57" t="n">
        <v>0.43</v>
      </c>
      <c r="P304" s="57" t="n">
        <v>0.4478</v>
      </c>
      <c r="Q304" s="57" t="n">
        <v>0.5339</v>
      </c>
      <c r="R304" s="62">
        <f>IF(P304="","",P304-Q304)</f>
        <v/>
      </c>
      <c r="S304" s="57" t="n">
        <v>0.4511</v>
      </c>
      <c r="T304" s="22" t="n"/>
      <c r="U304" s="68" t="n">
        <v>0.5935</v>
      </c>
      <c r="V304" s="68" t="n">
        <v>0.9598</v>
      </c>
      <c r="W304" s="103" t="n">
        <v>3341</v>
      </c>
      <c r="X304" s="103" t="n">
        <v>5020</v>
      </c>
      <c r="Y304" s="22" t="n"/>
      <c r="Z304" s="104">
        <f>IF(U304="","",W304/U304-W304)</f>
        <v/>
      </c>
      <c r="AA304" s="104">
        <f>IF(U304="","",(W304/U304-W304)*Q304)</f>
        <v/>
      </c>
      <c r="AB304" s="104">
        <f>IF(W304="","",W304*P304)</f>
        <v/>
      </c>
      <c r="AC304" s="86" t="n"/>
      <c r="AD304" s="84" t="inlineStr">
        <is>
          <t>截止日期</t>
        </is>
      </c>
      <c r="AE304" s="85" t="n"/>
    </row>
    <row customHeight="1" hidden="1" ht="14.25" outlineLevel="1" r="305" s="18">
      <c r="A305" s="101" t="n">
        <v>20200306</v>
      </c>
      <c r="B305" s="32" t="n"/>
      <c r="C305" s="33" t="n">
        <v>18</v>
      </c>
      <c r="D305" s="22" t="n"/>
      <c r="E305" s="34" t="n">
        <v>0.2268</v>
      </c>
      <c r="F305" s="35" t="n">
        <v>0.1929</v>
      </c>
      <c r="G305" s="102">
        <f>IF(E305="","",E305*X305)</f>
        <v/>
      </c>
      <c r="H305" s="37" t="n">
        <v>0.387</v>
      </c>
      <c r="I305" s="22" t="n"/>
      <c r="J305" s="53" t="n">
        <v>0.1326</v>
      </c>
      <c r="K305" s="53" t="n">
        <v>0.2017</v>
      </c>
      <c r="L305" s="53" t="n"/>
      <c r="M305" s="53" t="n"/>
      <c r="N305" s="22" t="n"/>
      <c r="O305" s="57" t="n">
        <v>0.2946</v>
      </c>
      <c r="P305" s="57" t="n">
        <v>0.3156</v>
      </c>
      <c r="Q305" s="57" t="n">
        <v>0.3758</v>
      </c>
      <c r="R305" s="62">
        <f>IF(P305="","",P305-Q305)</f>
        <v/>
      </c>
      <c r="S305" s="57" t="n">
        <v>0.3983</v>
      </c>
      <c r="T305" s="22" t="n"/>
      <c r="U305" s="68" t="n">
        <v>0.8015</v>
      </c>
      <c r="V305" s="68" t="n">
        <v>0.9485</v>
      </c>
      <c r="W305" s="103" t="n">
        <v>2693</v>
      </c>
      <c r="X305" s="103" t="n">
        <v>4038</v>
      </c>
      <c r="Y305" s="22" t="n"/>
      <c r="Z305" s="104">
        <f>IF(U305="","",W305/U305-W305)</f>
        <v/>
      </c>
      <c r="AA305" s="104">
        <f>IF(U305="","",(W305/U305-W305)*Q305)</f>
        <v/>
      </c>
      <c r="AB305" s="104">
        <f>IF(W305="","",W305*P305)</f>
        <v/>
      </c>
      <c r="AC305" s="86" t="n"/>
      <c r="AD305" s="84" t="inlineStr">
        <is>
          <t>截止日期</t>
        </is>
      </c>
      <c r="AE305" s="85" t="n"/>
    </row>
    <row customHeight="1" hidden="1" ht="14.25" outlineLevel="1" r="306" s="18">
      <c r="A306" s="101" t="n">
        <v>20200307</v>
      </c>
      <c r="B306" s="32" t="n"/>
      <c r="C306" s="33" t="n">
        <v>15</v>
      </c>
      <c r="D306" s="22" t="n"/>
      <c r="E306" s="34" t="n">
        <v>0.2215</v>
      </c>
      <c r="F306" s="35" t="n">
        <v>0.1752</v>
      </c>
      <c r="G306" s="102">
        <f>IF(E306="","",E306*X306)</f>
        <v/>
      </c>
      <c r="H306" s="37" t="n">
        <v>0.4407</v>
      </c>
      <c r="I306" s="22" t="n"/>
      <c r="J306" s="53" t="n">
        <v>0.1426</v>
      </c>
      <c r="K306" s="53" t="n">
        <v>0.1747</v>
      </c>
      <c r="L306" s="53" t="n"/>
      <c r="M306" s="53" t="n"/>
      <c r="N306" s="22" t="n"/>
      <c r="O306" s="57" t="n">
        <v>0.304</v>
      </c>
      <c r="P306" s="57" t="n">
        <v>0.3289</v>
      </c>
      <c r="Q306" s="57" t="n">
        <v>0.4219</v>
      </c>
      <c r="R306" s="62">
        <f>IF(P306="","",P306-Q306)</f>
        <v/>
      </c>
      <c r="S306" s="57" t="n">
        <v>0.4314</v>
      </c>
      <c r="T306" s="22" t="n"/>
      <c r="U306" s="68" t="n">
        <v>0.8022</v>
      </c>
      <c r="V306" s="68" t="n">
        <v>0.9374</v>
      </c>
      <c r="W306" s="103" t="n">
        <v>2584</v>
      </c>
      <c r="X306" s="103" t="n">
        <v>3954</v>
      </c>
      <c r="Y306" s="22" t="n"/>
      <c r="Z306" s="104">
        <f>IF(U306="","",W306/U306-W306)</f>
        <v/>
      </c>
      <c r="AA306" s="104">
        <f>IF(U306="","",(W306/U306-W306)*Q306)</f>
        <v/>
      </c>
      <c r="AB306" s="104">
        <f>IF(W306="","",W306*P306)</f>
        <v/>
      </c>
      <c r="AC306" s="86" t="n"/>
      <c r="AD306" s="84" t="inlineStr">
        <is>
          <t>截止日期</t>
        </is>
      </c>
      <c r="AE306" s="85" t="n"/>
    </row>
    <row customHeight="1" hidden="1" ht="14.25" outlineLevel="1" r="307" s="18">
      <c r="A307" s="101" t="n">
        <v>20200308</v>
      </c>
      <c r="B307" s="32" t="n"/>
      <c r="C307" s="33" t="n">
        <v>25</v>
      </c>
      <c r="D307" s="22" t="n"/>
      <c r="E307" s="34" t="n">
        <v>0.2376</v>
      </c>
      <c r="F307" s="35" t="n">
        <v>0.1665</v>
      </c>
      <c r="G307" s="102">
        <f>IF(E307="","",E307*X307)</f>
        <v/>
      </c>
      <c r="H307" s="37" t="n">
        <v>0.4928</v>
      </c>
      <c r="I307" s="22" t="n"/>
      <c r="J307" s="53" t="n">
        <v>0.1347</v>
      </c>
      <c r="K307" s="53" t="n">
        <v>0.1931</v>
      </c>
      <c r="L307" s="53" t="n"/>
      <c r="M307" s="53" t="n"/>
      <c r="N307" s="22" t="n"/>
      <c r="O307" s="57" t="n">
        <v>0.4328</v>
      </c>
      <c r="P307" s="57" t="n">
        <v>0.4464</v>
      </c>
      <c r="Q307" s="57" t="n">
        <v>0.5087</v>
      </c>
      <c r="R307" s="62">
        <f>IF(P307="","",P307-Q307)</f>
        <v/>
      </c>
      <c r="S307" s="57" t="n">
        <v>0.494</v>
      </c>
      <c r="T307" s="22" t="n"/>
      <c r="U307" s="68" t="n">
        <v>0.7995</v>
      </c>
      <c r="V307" s="68" t="n">
        <v>0.9477</v>
      </c>
      <c r="W307" s="103" t="n">
        <v>3004</v>
      </c>
      <c r="X307" s="103" t="n">
        <v>4705</v>
      </c>
      <c r="Y307" s="22" t="n"/>
      <c r="Z307" s="104">
        <f>IF(U307="","",W307/U307-W307)</f>
        <v/>
      </c>
      <c r="AA307" s="104">
        <f>IF(U307="","",(W307/U307-W307)*Q307)</f>
        <v/>
      </c>
      <c r="AB307" s="104">
        <f>IF(W307="","",W307*P307)</f>
        <v/>
      </c>
      <c r="AC307" s="86" t="n"/>
      <c r="AD307" s="84" t="inlineStr">
        <is>
          <t>截止日期</t>
        </is>
      </c>
      <c r="AE307" s="85" t="n"/>
    </row>
    <row customHeight="1" hidden="1" ht="14.25" outlineLevel="1" r="308" s="18">
      <c r="A308" s="101" t="n">
        <v>20200309</v>
      </c>
      <c r="B308" s="32" t="n"/>
      <c r="C308" s="33" t="n">
        <v>18</v>
      </c>
      <c r="D308" s="22" t="n"/>
      <c r="E308" s="34" t="n">
        <v>0.2697</v>
      </c>
      <c r="F308" s="35" t="n">
        <v>0.1931</v>
      </c>
      <c r="G308" s="102">
        <f>IF(E308="","",E308*X308)</f>
        <v/>
      </c>
      <c r="H308" s="37" t="n">
        <v>0.2021</v>
      </c>
      <c r="I308" s="22" t="n"/>
      <c r="J308" s="53" t="n">
        <v>0.2383</v>
      </c>
      <c r="K308" s="53" t="n">
        <v>0.1509</v>
      </c>
      <c r="L308" s="53" t="n"/>
      <c r="M308" s="53" t="n"/>
      <c r="N308" s="22" t="n"/>
      <c r="O308" s="57" t="n">
        <v>0.1389</v>
      </c>
      <c r="P308" s="57" t="n">
        <v>0.1707</v>
      </c>
      <c r="Q308" s="57" t="n">
        <v>0.2431</v>
      </c>
      <c r="R308" s="62">
        <f>IF(P308="","",P308-Q308)</f>
        <v/>
      </c>
      <c r="S308" s="57" t="n">
        <v>0.4123</v>
      </c>
      <c r="T308" s="22" t="n"/>
      <c r="U308" s="68" t="n">
        <v>0.8021</v>
      </c>
      <c r="V308" s="68" t="n">
        <v>0.9201</v>
      </c>
      <c r="W308" s="103" t="n">
        <v>990</v>
      </c>
      <c r="X308" s="103" t="n">
        <v>2521</v>
      </c>
      <c r="Y308" s="22" t="n"/>
      <c r="Z308" s="104">
        <f>IF(U308="","",W308/U308-W308)</f>
        <v/>
      </c>
      <c r="AA308" s="104">
        <f>IF(U308="","",(W308/U308-W308)*Q308)</f>
        <v/>
      </c>
      <c r="AB308" s="104">
        <f>IF(W308="","",W308*P308)</f>
        <v/>
      </c>
      <c r="AC308" s="86" t="n"/>
      <c r="AD308" s="84" t="inlineStr">
        <is>
          <t>截止日期</t>
        </is>
      </c>
      <c r="AE308" s="85" t="n"/>
    </row>
    <row customHeight="1" hidden="1" ht="14.25" outlineLevel="1" r="309" s="18">
      <c r="A309" s="101" t="n">
        <v>20200310</v>
      </c>
      <c r="B309" s="32" t="n"/>
      <c r="C309" s="33" t="n">
        <v>7</v>
      </c>
      <c r="D309" s="22" t="n"/>
      <c r="E309" s="34" t="n">
        <v>0.2372</v>
      </c>
      <c r="F309" s="35" t="n">
        <v>0.2115</v>
      </c>
      <c r="G309" s="102">
        <f>IF(E309="","",E309*X309)</f>
        <v/>
      </c>
      <c r="H309" s="37" t="n">
        <v>0.2545</v>
      </c>
      <c r="I309" s="22" t="n"/>
      <c r="J309" s="53" t="n">
        <v>0.2335</v>
      </c>
      <c r="K309" s="53" t="n">
        <v>0.1648</v>
      </c>
      <c r="L309" s="53" t="n"/>
      <c r="M309" s="53" t="n"/>
      <c r="N309" s="22" t="n"/>
      <c r="O309" s="57" t="n">
        <v>0.1896</v>
      </c>
      <c r="P309" s="57" t="n">
        <v>0.2024</v>
      </c>
      <c r="Q309" s="57" t="n">
        <v>0.2976</v>
      </c>
      <c r="R309" s="62">
        <f>IF(P309="","",P309-Q309)</f>
        <v/>
      </c>
      <c r="S309" s="57" t="n">
        <v>0.3538</v>
      </c>
      <c r="T309" s="22" t="n"/>
      <c r="U309" s="68" t="n">
        <v>0.8221000000000001</v>
      </c>
      <c r="V309" s="68" t="n">
        <v>0.924</v>
      </c>
      <c r="W309" s="103" t="n">
        <v>1018</v>
      </c>
      <c r="X309" s="103" t="n">
        <v>2584</v>
      </c>
      <c r="Y309" s="22" t="n"/>
      <c r="Z309" s="104">
        <f>IF(U309="","",W309/U309-W309)</f>
        <v/>
      </c>
      <c r="AA309" s="104">
        <f>IF(U309="","",(W309/U309-W309)*Q309)</f>
        <v/>
      </c>
      <c r="AB309" s="104">
        <f>IF(W309="","",W309*P309)</f>
        <v/>
      </c>
      <c r="AC309" s="86" t="n"/>
      <c r="AD309" s="84" t="inlineStr">
        <is>
          <t>截止日期</t>
        </is>
      </c>
      <c r="AE309" s="85" t="n"/>
    </row>
    <row customHeight="1" hidden="1" ht="14.25" outlineLevel="1" r="310" s="18">
      <c r="A310" s="101" t="n">
        <v>20200311</v>
      </c>
      <c r="B310" s="32" t="n"/>
      <c r="C310" s="33" t="n">
        <v>21</v>
      </c>
      <c r="D310" s="22" t="n"/>
      <c r="E310" s="34" t="n">
        <v>0.2185</v>
      </c>
      <c r="F310" s="35" t="n">
        <v>0.2369</v>
      </c>
      <c r="G310" s="102">
        <f>IF(E310="","",E310*X310)</f>
        <v/>
      </c>
      <c r="H310" s="37" t="n">
        <v>0.2324</v>
      </c>
      <c r="I310" s="22" t="n"/>
      <c r="J310" s="53" t="n">
        <v>0.2168</v>
      </c>
      <c r="K310" s="53" t="n">
        <v>0.1376</v>
      </c>
      <c r="L310" s="53" t="n"/>
      <c r="M310" s="53" t="n"/>
      <c r="N310" s="22" t="n"/>
      <c r="O310" s="57" t="n">
        <v>0.2003</v>
      </c>
      <c r="P310" s="57" t="n">
        <v>0.208</v>
      </c>
      <c r="Q310" s="57" t="n">
        <v>0.1281</v>
      </c>
      <c r="R310" s="62">
        <f>IF(P310="","",P310-Q310)</f>
        <v/>
      </c>
      <c r="S310" s="57" t="n">
        <v>0.3857</v>
      </c>
      <c r="T310" s="22" t="n"/>
      <c r="U310" s="68" t="n">
        <v>0.5157</v>
      </c>
      <c r="V310" s="68" t="n">
        <v>0.9003</v>
      </c>
      <c r="W310" s="103" t="n">
        <v>1072</v>
      </c>
      <c r="X310" s="103" t="n">
        <v>2417</v>
      </c>
      <c r="Y310" s="22" t="n"/>
      <c r="Z310" s="104">
        <f>IF(U310="","",W310/U310-W310)</f>
        <v/>
      </c>
      <c r="AA310" s="104">
        <f>IF(U310="","",(W310/U310-W310)*Q310)</f>
        <v/>
      </c>
      <c r="AB310" s="104">
        <f>IF(W310="","",W310*P310)</f>
        <v/>
      </c>
      <c r="AC310" s="86" t="n"/>
      <c r="AD310" s="84" t="inlineStr">
        <is>
          <t>截止日期</t>
        </is>
      </c>
      <c r="AE310" s="85" t="n"/>
    </row>
    <row customHeight="1" hidden="1" ht="14.25" outlineLevel="1" r="311" s="18">
      <c r="A311" s="101" t="n">
        <v>20200312</v>
      </c>
      <c r="B311" s="32" t="n"/>
      <c r="C311" s="33" t="n">
        <v>3</v>
      </c>
      <c r="D311" s="22" t="n"/>
      <c r="E311" s="34" t="n">
        <v>0.2196</v>
      </c>
      <c r="F311" s="35" t="n">
        <v>0.2201</v>
      </c>
      <c r="G311" s="102">
        <f>IF(E311="","",E311*X311)</f>
        <v/>
      </c>
      <c r="H311" s="37" t="n">
        <v>0.2931</v>
      </c>
      <c r="I311" s="22" t="n"/>
      <c r="J311" s="53" t="n">
        <v>0.2079</v>
      </c>
      <c r="K311" s="53" t="n">
        <v>0.2069</v>
      </c>
      <c r="L311" s="53" t="n"/>
      <c r="M311" s="53" t="n"/>
      <c r="N311" s="22" t="n"/>
      <c r="O311" s="57" t="n">
        <v>0.1935</v>
      </c>
      <c r="P311" s="57" t="n">
        <v>0.2122</v>
      </c>
      <c r="Q311" s="57" t="n">
        <v>0.3239</v>
      </c>
      <c r="R311" s="62">
        <f>IF(P311="","",P311-Q311)</f>
        <v/>
      </c>
      <c r="S311" s="57" t="n">
        <v>0.3251</v>
      </c>
      <c r="T311" s="22" t="n"/>
      <c r="U311" s="68" t="n">
        <v>0.8142</v>
      </c>
      <c r="V311" s="68" t="n">
        <v>0.8782</v>
      </c>
      <c r="W311" s="103" t="n">
        <v>1084</v>
      </c>
      <c r="X311" s="103" t="n">
        <v>2331</v>
      </c>
      <c r="Y311" s="22" t="n"/>
      <c r="Z311" s="104">
        <f>IF(U311="","",W311/U311-W311)</f>
        <v/>
      </c>
      <c r="AA311" s="104">
        <f>IF(U311="","",(W311/U311-W311)*Q311)</f>
        <v/>
      </c>
      <c r="AB311" s="104">
        <f>IF(W311="","",W311*P311)</f>
        <v/>
      </c>
      <c r="AC311" s="86" t="n"/>
      <c r="AD311" s="84" t="inlineStr">
        <is>
          <t>截止日期</t>
        </is>
      </c>
      <c r="AE311" s="85" t="n"/>
    </row>
    <row customHeight="1" hidden="1" ht="14.25" outlineLevel="1" r="312" s="18">
      <c r="A312" s="101" t="n">
        <v>20200313</v>
      </c>
      <c r="B312" s="32" t="n"/>
      <c r="C312" s="33" t="n">
        <v>7</v>
      </c>
      <c r="D312" s="22" t="n"/>
      <c r="E312" s="34" t="n">
        <v>0.2215</v>
      </c>
      <c r="F312" s="35" t="n">
        <v>0.1888</v>
      </c>
      <c r="G312" s="102">
        <f>IF(E312="","",E312*X312)</f>
        <v/>
      </c>
      <c r="H312" s="37" t="n">
        <v>0.2979</v>
      </c>
      <c r="I312" s="22" t="n"/>
      <c r="J312" s="53" t="n">
        <v>0.1989</v>
      </c>
      <c r="K312" s="53" t="n">
        <v>0.1896</v>
      </c>
      <c r="L312" s="53" t="n"/>
      <c r="M312" s="53" t="n"/>
      <c r="N312" s="22" t="n"/>
      <c r="O312" s="57" t="n">
        <v>0.1918</v>
      </c>
      <c r="P312" s="57" t="n">
        <v>0.2094</v>
      </c>
      <c r="Q312" s="57" t="n">
        <v>0.2888</v>
      </c>
      <c r="R312" s="62">
        <f>IF(P312="","",P312-Q312)</f>
        <v/>
      </c>
      <c r="S312" s="57" t="n">
        <v>0.3901</v>
      </c>
      <c r="T312" s="22" t="n"/>
      <c r="U312" s="68" t="n">
        <v>0.7939000000000001</v>
      </c>
      <c r="V312" s="68" t="n">
        <v>0.9423</v>
      </c>
      <c r="W312" s="103" t="n">
        <v>1084</v>
      </c>
      <c r="X312" s="103" t="n">
        <v>2199</v>
      </c>
      <c r="Y312" s="22" t="n"/>
      <c r="Z312" s="104">
        <f>IF(U312="","",W312/U312-W312)</f>
        <v/>
      </c>
      <c r="AA312" s="104">
        <f>IF(U312="","",(W312/U312-W312)*Q312)</f>
        <v/>
      </c>
      <c r="AB312" s="104">
        <f>IF(W312="","",W312*P312)</f>
        <v/>
      </c>
      <c r="AC312" s="86" t="n"/>
      <c r="AD312" s="84" t="inlineStr">
        <is>
          <t>截止日期</t>
        </is>
      </c>
      <c r="AE312" s="85" t="n"/>
    </row>
    <row customHeight="1" hidden="1" ht="14.25" outlineLevel="1" r="313" s="18">
      <c r="A313" s="101" t="n">
        <v>20200314</v>
      </c>
      <c r="B313" s="32" t="n"/>
      <c r="C313" s="33" t="n">
        <v>5</v>
      </c>
      <c r="D313" s="22" t="n"/>
      <c r="E313" s="34" t="n">
        <v>0.1998</v>
      </c>
      <c r="F313" s="35" t="n">
        <v>0.2182</v>
      </c>
      <c r="G313" s="102">
        <f>IF(E313="","",E313*X313)</f>
        <v/>
      </c>
      <c r="H313" s="37" t="n">
        <v>0.4293</v>
      </c>
      <c r="I313" s="22" t="n"/>
      <c r="J313" s="53" t="n">
        <v>0.2058</v>
      </c>
      <c r="K313" s="53" t="n">
        <v>0.1955</v>
      </c>
      <c r="L313" s="53" t="n"/>
      <c r="M313" s="53" t="n"/>
      <c r="N313" s="22" t="n"/>
      <c r="O313" s="57" t="n">
        <v>0.2804</v>
      </c>
      <c r="P313" s="57" t="n">
        <v>0.3174</v>
      </c>
      <c r="Q313" s="57" t="n">
        <v>0.4995</v>
      </c>
      <c r="R313" s="62">
        <f>IF(P313="","",P313-Q313)</f>
        <v/>
      </c>
      <c r="S313" s="57" t="n">
        <v>0.3177</v>
      </c>
      <c r="T313" s="22" t="n"/>
      <c r="U313" s="68" t="n">
        <v>0.7099</v>
      </c>
      <c r="V313" s="68" t="n">
        <v>0.9293</v>
      </c>
      <c r="W313" s="103" t="n">
        <v>1525</v>
      </c>
      <c r="X313" s="103" t="n">
        <v>2557</v>
      </c>
      <c r="Y313" s="22" t="n"/>
      <c r="Z313" s="104">
        <f>IF(U313="","",W313/U313-W313)</f>
        <v/>
      </c>
      <c r="AA313" s="104">
        <f>IF(U313="","",(W313/U313-W313)*Q313)</f>
        <v/>
      </c>
      <c r="AB313" s="104">
        <f>IF(W313="","",W313*P313)</f>
        <v/>
      </c>
      <c r="AC313" s="86" t="n"/>
      <c r="AD313" s="84" t="inlineStr">
        <is>
          <t>截止日期</t>
        </is>
      </c>
      <c r="AE313" s="85" t="n"/>
    </row>
    <row customHeight="1" hidden="1" ht="14.25" outlineLevel="1" r="314" s="18">
      <c r="A314" s="101" t="n">
        <v>20200315</v>
      </c>
      <c r="B314" s="32" t="n"/>
      <c r="C314" s="33" t="n">
        <v>3</v>
      </c>
      <c r="D314" s="22" t="n"/>
      <c r="E314" s="34" t="n">
        <v>0.2095</v>
      </c>
      <c r="F314" s="35" t="n">
        <v>0.2285</v>
      </c>
      <c r="G314" s="102">
        <f>IF(E314="","",E314*X314)</f>
        <v/>
      </c>
      <c r="H314" s="37" t="n">
        <v>0.4402</v>
      </c>
      <c r="I314" s="22" t="n"/>
      <c r="J314" s="53" t="n">
        <v>0.1944</v>
      </c>
      <c r="K314" s="53" t="n">
        <v>0.1792</v>
      </c>
      <c r="L314" s="53" t="n"/>
      <c r="M314" s="53" t="n"/>
      <c r="N314" s="22" t="n"/>
      <c r="O314" s="57" t="n">
        <v>0.2987</v>
      </c>
      <c r="P314" s="57" t="n">
        <v>0.3364</v>
      </c>
      <c r="Q314" s="57" t="n">
        <v>0.5373</v>
      </c>
      <c r="R314" s="62">
        <f>IF(P314="","",P314-Q314)</f>
        <v/>
      </c>
      <c r="S314" s="57" t="n">
        <v>0.3838</v>
      </c>
      <c r="T314" s="22" t="n"/>
      <c r="U314" s="68" t="n">
        <v>0.7484</v>
      </c>
      <c r="V314" s="68" t="n">
        <v>0.8859</v>
      </c>
      <c r="W314" s="103" t="n">
        <v>1962</v>
      </c>
      <c r="X314" s="103" t="n">
        <v>3213</v>
      </c>
      <c r="Y314" s="22" t="n"/>
      <c r="Z314" s="104">
        <f>IF(U314="","",W314/U314-W314)</f>
        <v/>
      </c>
      <c r="AA314" s="104">
        <f>IF(U314="","",(W314/U314-W314)*Q314)</f>
        <v/>
      </c>
      <c r="AB314" s="104">
        <f>IF(W314="","",W314*P314)</f>
        <v/>
      </c>
      <c r="AC314" s="86" t="n"/>
      <c r="AD314" s="84" t="inlineStr">
        <is>
          <t>截止日期</t>
        </is>
      </c>
      <c r="AE314" s="85" t="n"/>
    </row>
    <row customHeight="1" hidden="1" ht="14.25" outlineLevel="1" r="315" s="18">
      <c r="A315" s="101" t="n">
        <v>20200316</v>
      </c>
      <c r="B315" s="32" t="n"/>
      <c r="C315" s="33" t="n">
        <v>3</v>
      </c>
      <c r="D315" s="22" t="n"/>
      <c r="E315" s="34" t="n">
        <v>0.2093</v>
      </c>
      <c r="F315" s="35" t="n">
        <v>0.229</v>
      </c>
      <c r="G315" s="102">
        <f>IF(E315="","",E315*X315)</f>
        <v/>
      </c>
      <c r="H315" s="37" t="n">
        <v>0.2952</v>
      </c>
      <c r="I315" s="22" t="n"/>
      <c r="J315" s="53" t="inlineStr">
        <is>
          <t>21.10%</t>
        </is>
      </c>
      <c r="K315" s="53" t="n">
        <v>0.192</v>
      </c>
      <c r="L315" s="53" t="n"/>
      <c r="M315" s="53" t="n"/>
      <c r="N315" s="22" t="n"/>
      <c r="O315" s="57" t="n">
        <v>0.2523</v>
      </c>
      <c r="P315" s="57" t="n">
        <v>0.257</v>
      </c>
      <c r="Q315" s="57" t="n">
        <v>0.3084</v>
      </c>
      <c r="R315" s="62">
        <f>IF(P315="","",P315-Q315)</f>
        <v/>
      </c>
      <c r="S315" s="57" t="n">
        <v>0.3464</v>
      </c>
      <c r="T315" s="22" t="n"/>
      <c r="U315" s="68" t="n">
        <v>0.7977</v>
      </c>
      <c r="V315" s="68" t="n">
        <v>0.9036999999999999</v>
      </c>
      <c r="W315" s="103" t="n">
        <v>1350</v>
      </c>
      <c r="X315" s="103" t="n">
        <v>2527</v>
      </c>
      <c r="Y315" s="22" t="n"/>
      <c r="Z315" s="104">
        <f>IF(U315="","",W315/U315-W315)</f>
        <v/>
      </c>
      <c r="AA315" s="104">
        <f>IF(U315="","",(W315/U315-W315)*Q315)</f>
        <v/>
      </c>
      <c r="AB315" s="104">
        <f>IF(W315="","",W315*P315)</f>
        <v/>
      </c>
      <c r="AC315" s="86" t="n"/>
      <c r="AD315" s="84" t="inlineStr">
        <is>
          <t>截止日期</t>
        </is>
      </c>
      <c r="AE315" s="85" t="n"/>
    </row>
    <row customHeight="1" hidden="1" ht="14.25" outlineLevel="1" r="316" s="18">
      <c r="A316" s="101" t="n">
        <v>20200317</v>
      </c>
      <c r="B316" s="32" t="n"/>
      <c r="C316" s="33" t="n">
        <v>6</v>
      </c>
      <c r="D316" s="22" t="n"/>
      <c r="E316" s="34" t="n">
        <v>0.2182</v>
      </c>
      <c r="F316" s="35" t="n">
        <v>0.2271</v>
      </c>
      <c r="G316" s="102">
        <f>IF(E316="","",E316*X316)</f>
        <v/>
      </c>
      <c r="H316" s="37" t="n">
        <v>0.3053</v>
      </c>
      <c r="I316" s="22" t="n"/>
      <c r="J316" s="53" t="n">
        <v>0.2086</v>
      </c>
      <c r="K316" s="53" t="n">
        <v>0.1836</v>
      </c>
      <c r="L316" s="53" t="n"/>
      <c r="M316" s="53" t="n"/>
      <c r="N316" s="22" t="n"/>
      <c r="O316" s="57" t="n">
        <v>0.1957</v>
      </c>
      <c r="P316" s="57" t="n">
        <v>0.2183</v>
      </c>
      <c r="Q316" s="57" t="n">
        <v>0.2867</v>
      </c>
      <c r="R316" s="62">
        <f>IF(P316="","",P316-Q316)</f>
        <v/>
      </c>
      <c r="S316" s="57" t="n">
        <v>0.3404</v>
      </c>
      <c r="T316" s="22" t="n"/>
      <c r="U316" s="68" t="n">
        <v>0.7835</v>
      </c>
      <c r="V316" s="68" t="n">
        <v>0.9389</v>
      </c>
      <c r="W316" s="103" t="n">
        <v>1081</v>
      </c>
      <c r="X316" s="103" t="n">
        <v>2131</v>
      </c>
      <c r="Y316" s="22" t="n"/>
      <c r="Z316" s="104">
        <f>IF(U316="","",W316/U316-W316)</f>
        <v/>
      </c>
      <c r="AA316" s="104">
        <f>IF(U316="","",(W316/U316-W316)*Q316)</f>
        <v/>
      </c>
      <c r="AB316" s="104">
        <f>IF(W316="","",W316*P316)</f>
        <v/>
      </c>
      <c r="AC316" s="86" t="n"/>
      <c r="AD316" s="84" t="inlineStr">
        <is>
          <t>截止日期</t>
        </is>
      </c>
      <c r="AE316" s="85" t="n"/>
    </row>
    <row customHeight="1" hidden="1" ht="14.25" outlineLevel="1" r="317" s="18">
      <c r="A317" s="101" t="n">
        <v>20200318</v>
      </c>
      <c r="B317" s="32" t="n"/>
      <c r="C317" s="33" t="n">
        <v>8</v>
      </c>
      <c r="D317" s="22" t="n"/>
      <c r="E317" s="34" t="n">
        <v>0.2195</v>
      </c>
      <c r="F317" s="35" t="n">
        <v>0.2116</v>
      </c>
      <c r="G317" s="102">
        <f>IF(E317="","",E317*X317)</f>
        <v/>
      </c>
      <c r="H317" s="37" t="n">
        <v>0.3496</v>
      </c>
      <c r="I317" s="22" t="n"/>
      <c r="J317" s="53" t="n">
        <v>0.2435</v>
      </c>
      <c r="K317" s="53" t="n">
        <v>0.183</v>
      </c>
      <c r="L317" s="53" t="n"/>
      <c r="M317" s="53" t="n"/>
      <c r="N317" s="22" t="n"/>
      <c r="O317" s="57" t="n">
        <v>0.1875</v>
      </c>
      <c r="P317" s="57" t="n">
        <v>0.2209</v>
      </c>
      <c r="Q317" s="57" t="n">
        <v>0.3053</v>
      </c>
      <c r="R317" s="62">
        <f>IF(P317="","",P317-Q317)</f>
        <v/>
      </c>
      <c r="S317" s="57" t="n">
        <v>0.3732</v>
      </c>
      <c r="T317" s="22" t="n"/>
      <c r="U317" s="68" t="n">
        <v>0.8071</v>
      </c>
      <c r="V317" s="68" t="n">
        <v>0.9379</v>
      </c>
      <c r="W317" s="103" t="n">
        <v>1005</v>
      </c>
      <c r="X317" s="103" t="n">
        <v>2059</v>
      </c>
      <c r="Y317" s="22" t="n"/>
      <c r="Z317" s="104">
        <f>IF(U317="","",W317/U317-W317)</f>
        <v/>
      </c>
      <c r="AA317" s="104">
        <f>IF(U317="","",(W317/U317-W317)*Q317)</f>
        <v/>
      </c>
      <c r="AB317" s="104">
        <f>IF(W317="","",W317*P317)</f>
        <v/>
      </c>
      <c r="AC317" s="86" t="n"/>
      <c r="AD317" s="84" t="inlineStr">
        <is>
          <t>截止日期</t>
        </is>
      </c>
      <c r="AE317" s="85" t="n"/>
    </row>
    <row customHeight="1" hidden="1" ht="14.25" outlineLevel="1" r="318" s="18">
      <c r="A318" s="101" t="n">
        <v>20200319</v>
      </c>
      <c r="B318" s="32" t="n"/>
      <c r="C318" s="33" t="n">
        <v>3</v>
      </c>
      <c r="D318" s="22" t="n"/>
      <c r="E318" s="34" t="n">
        <v>0.2333</v>
      </c>
      <c r="F318" s="35" t="n">
        <v>0.2281</v>
      </c>
      <c r="G318" s="102">
        <f>IF(E318="","",E318*X318)</f>
        <v/>
      </c>
      <c r="H318" s="37" t="n">
        <v>0.3227</v>
      </c>
      <c r="I318" s="22" t="n"/>
      <c r="J318" s="53" t="n">
        <v>0.2487</v>
      </c>
      <c r="K318" s="53" t="n">
        <v>0.1916</v>
      </c>
      <c r="L318" s="53" t="n"/>
      <c r="M318" s="53" t="n"/>
      <c r="N318" s="22" t="n"/>
      <c r="O318" s="57" t="n">
        <v>0.2128</v>
      </c>
      <c r="P318" s="57" t="n">
        <v>0.2343</v>
      </c>
      <c r="Q318" s="57" t="n">
        <v>0.2695</v>
      </c>
      <c r="R318" s="62">
        <f>IF(P318="","",P318-Q318)</f>
        <v/>
      </c>
      <c r="S318" s="57" t="n">
        <v>0.2899</v>
      </c>
      <c r="T318" s="22" t="n"/>
      <c r="U318" s="68" t="n">
        <v>0.9059</v>
      </c>
      <c r="V318" s="68" t="n">
        <v>0.9432</v>
      </c>
      <c r="W318" s="103" t="n">
        <v>1101</v>
      </c>
      <c r="X318" s="103" t="n">
        <v>2233</v>
      </c>
      <c r="Y318" s="22" t="n"/>
      <c r="Z318" s="104">
        <f>IF(U318="","",W318/U318-W318)</f>
        <v/>
      </c>
      <c r="AA318" s="104">
        <f>IF(U318="","",(W318/U318-W318)*Q318)</f>
        <v/>
      </c>
      <c r="AB318" s="104">
        <f>IF(W318="","",W318*P318)</f>
        <v/>
      </c>
      <c r="AC318" s="86" t="n"/>
      <c r="AD318" s="84" t="inlineStr">
        <is>
          <t>截止日期</t>
        </is>
      </c>
      <c r="AE318" s="85" t="n"/>
    </row>
    <row customHeight="1" hidden="1" ht="14.25" outlineLevel="1" r="319" s="18">
      <c r="A319" s="101" t="n">
        <v>20200320</v>
      </c>
      <c r="B319" s="32" t="n"/>
      <c r="C319" s="33" t="n">
        <v>5</v>
      </c>
      <c r="D319" s="22" t="n"/>
      <c r="E319" s="34" t="n">
        <v>0.2802</v>
      </c>
      <c r="F319" s="35" t="n">
        <v>0.1913</v>
      </c>
      <c r="G319" s="102">
        <f>IF(E319="","",E319*X319)</f>
        <v/>
      </c>
      <c r="H319" s="37" t="n">
        <v>0.2931</v>
      </c>
      <c r="I319" s="22" t="n"/>
      <c r="J319" s="53" t="n">
        <v>0.2859</v>
      </c>
      <c r="K319" s="53" t="n">
        <v>0.189</v>
      </c>
      <c r="L319" s="53" t="n"/>
      <c r="M319" s="53" t="n"/>
      <c r="N319" s="22" t="n"/>
      <c r="O319" s="57" t="n">
        <v>0.2121</v>
      </c>
      <c r="P319" s="57" t="n">
        <v>0.2445</v>
      </c>
      <c r="Q319" s="57" t="n">
        <v>0.1767</v>
      </c>
      <c r="R319" s="62">
        <f>IF(P319="","",P319-Q319)</f>
        <v/>
      </c>
      <c r="S319" s="57" t="n">
        <v>0.3215</v>
      </c>
      <c r="T319" s="22" t="n"/>
      <c r="U319" s="68" t="n">
        <v>0.9211</v>
      </c>
      <c r="V319" s="68" t="n">
        <v>0.9749</v>
      </c>
      <c r="W319" s="103" t="n">
        <v>1096</v>
      </c>
      <c r="X319" s="103" t="n">
        <v>2113</v>
      </c>
      <c r="Y319" s="22" t="n"/>
      <c r="Z319" s="104">
        <f>IF(U319="","",W319/U319-W319)</f>
        <v/>
      </c>
      <c r="AA319" s="104">
        <f>IF(U319="","",(W319/U319-W319)*Q319)</f>
        <v/>
      </c>
      <c r="AB319" s="104">
        <f>IF(W319="","",W319*P319)</f>
        <v/>
      </c>
      <c r="AC319" s="86" t="n"/>
      <c r="AD319" s="84" t="inlineStr">
        <is>
          <t>截止日期</t>
        </is>
      </c>
      <c r="AE319" s="85" t="n"/>
    </row>
    <row customHeight="1" hidden="1" ht="14.25" outlineLevel="1" r="320" s="18">
      <c r="A320" s="101" t="n">
        <v>20200321</v>
      </c>
      <c r="B320" s="32" t="n"/>
      <c r="C320" s="33" t="n">
        <v>10</v>
      </c>
      <c r="D320" s="22" t="n"/>
      <c r="E320" s="34" t="n">
        <v>0.2812</v>
      </c>
      <c r="F320" s="35" t="n">
        <v>0.1871</v>
      </c>
      <c r="G320" s="102">
        <f>IF(E320="","",E320*X320)</f>
        <v/>
      </c>
      <c r="H320" s="37" t="n">
        <v>0.2121</v>
      </c>
      <c r="I320" s="22" t="n"/>
      <c r="J320" s="53" t="n">
        <v>0.258</v>
      </c>
      <c r="K320" s="53" t="n">
        <v>0.2118</v>
      </c>
      <c r="L320" s="53" t="n"/>
      <c r="M320" s="53" t="n"/>
      <c r="N320" s="22" t="n"/>
      <c r="O320" s="57" t="n">
        <v>0.1615</v>
      </c>
      <c r="P320" s="57" t="n">
        <v>0.1876</v>
      </c>
      <c r="Q320" s="57" t="n">
        <v>0.2239</v>
      </c>
      <c r="R320" s="62">
        <f>IF(P320="","",P320-Q320)</f>
        <v/>
      </c>
      <c r="S320" s="57" t="n">
        <v>0.3574</v>
      </c>
      <c r="T320" s="22" t="n"/>
      <c r="U320" s="68" t="n">
        <v>0.9023</v>
      </c>
      <c r="V320" s="68" t="n">
        <v>0.9251</v>
      </c>
      <c r="W320" s="103" t="n">
        <v>1146</v>
      </c>
      <c r="X320" s="103" t="n">
        <v>2041</v>
      </c>
      <c r="Y320" s="22" t="n"/>
      <c r="Z320" s="104">
        <f>IF(U320="","",W320/U320-W320)</f>
        <v/>
      </c>
      <c r="AA320" s="104">
        <f>IF(U320="","",(W320/U320-W320)*Q320)</f>
        <v/>
      </c>
      <c r="AB320" s="104">
        <f>IF(W320="","",W320*P320)</f>
        <v/>
      </c>
      <c r="AC320" s="86" t="n"/>
      <c r="AD320" s="84" t="inlineStr">
        <is>
          <t>截止日期</t>
        </is>
      </c>
      <c r="AE320" s="85" t="n"/>
    </row>
    <row customHeight="1" hidden="1" ht="14.25" outlineLevel="1" r="321" s="18">
      <c r="A321" s="101" t="n">
        <v>20200322</v>
      </c>
      <c r="B321" s="32" t="n"/>
      <c r="C321" s="33" t="n">
        <v>11</v>
      </c>
      <c r="D321" s="22" t="n"/>
      <c r="E321" s="34" t="n">
        <v>0.2969</v>
      </c>
      <c r="F321" s="35" t="n">
        <v>0.1763</v>
      </c>
      <c r="G321" s="102">
        <f>IF(E321="","",E321*X321)</f>
        <v/>
      </c>
      <c r="H321" s="37" t="n">
        <v>0.2255</v>
      </c>
      <c r="I321" s="22" t="n"/>
      <c r="J321" s="53" t="n">
        <v>0.2516</v>
      </c>
      <c r="K321" s="53" t="n">
        <v>0.2257</v>
      </c>
      <c r="L321" s="53" t="n"/>
      <c r="M321" s="53" t="n"/>
      <c r="N321" s="22" t="n"/>
      <c r="O321" s="57" t="n">
        <v>0.1711</v>
      </c>
      <c r="P321" s="57" t="n">
        <v>0.1784</v>
      </c>
      <c r="Q321" s="57" t="n">
        <v>0.1857</v>
      </c>
      <c r="R321" s="62">
        <f>IF(P321="","",P321-Q321)</f>
        <v/>
      </c>
      <c r="S321" s="57" t="n">
        <v>0.3547</v>
      </c>
      <c r="T321" s="22" t="n"/>
      <c r="U321" s="68" t="n">
        <v>0.9177999999999999</v>
      </c>
      <c r="V321" s="68" t="n">
        <v>0.9228</v>
      </c>
      <c r="W321" s="103" t="n">
        <v>1132</v>
      </c>
      <c r="X321" s="103" t="n">
        <v>1876</v>
      </c>
      <c r="Y321" s="22" t="n"/>
      <c r="Z321" s="104">
        <f>IF(U321="","",W321/U321-W321)</f>
        <v/>
      </c>
      <c r="AA321" s="104">
        <f>IF(U321="","",(W321/U321-W321)*Q321)</f>
        <v/>
      </c>
      <c r="AB321" s="104">
        <f>IF(W321="","",W321*P321)</f>
        <v/>
      </c>
      <c r="AC321" s="86" t="n"/>
      <c r="AD321" s="84" t="inlineStr">
        <is>
          <t>截止日期</t>
        </is>
      </c>
      <c r="AE321" s="85" t="n"/>
    </row>
    <row customHeight="1" hidden="1" ht="14.25" outlineLevel="1" r="322" s="18">
      <c r="A322" s="101" t="n">
        <v>20200323</v>
      </c>
      <c r="B322" s="32" t="n"/>
      <c r="C322" s="33" t="n">
        <v>8</v>
      </c>
      <c r="D322" s="22" t="n"/>
      <c r="E322" s="34" t="n">
        <v>0.2835</v>
      </c>
      <c r="F322" s="35" t="n">
        <v>0.2313</v>
      </c>
      <c r="G322" s="102">
        <f>IF(E322="","",E322*X322)</f>
        <v/>
      </c>
      <c r="H322" s="37" t="n">
        <v>0.0935</v>
      </c>
      <c r="I322" s="22" t="n"/>
      <c r="J322" s="53" t="n">
        <v>0.2544</v>
      </c>
      <c r="K322" s="53" t="n">
        <v>0.1881</v>
      </c>
      <c r="L322" s="53" t="n"/>
      <c r="M322" s="53" t="n"/>
      <c r="N322" s="22" t="n"/>
      <c r="O322" s="57" t="n">
        <v>0.1305</v>
      </c>
      <c r="P322" s="57" t="n">
        <v>0.1093</v>
      </c>
      <c r="Q322" s="57" t="n">
        <v>0.0856</v>
      </c>
      <c r="R322" s="62">
        <f>IF(P322="","",P322-Q322)</f>
        <v/>
      </c>
      <c r="S322" s="57" t="n">
        <v>0.2879</v>
      </c>
      <c r="T322" s="22" t="n"/>
      <c r="U322" s="68" t="n">
        <v>0.9157999999999999</v>
      </c>
      <c r="V322" s="68" t="n">
        <v>0.9441000000000001</v>
      </c>
      <c r="W322" s="103" t="n">
        <v>1272</v>
      </c>
      <c r="X322" s="103" t="n">
        <v>2046</v>
      </c>
      <c r="Y322" s="22" t="n"/>
      <c r="Z322" s="104">
        <f>IF(U322="","",W322/U322-W322)</f>
        <v/>
      </c>
      <c r="AA322" s="104">
        <f>IF(U322="","",(W322/U322-W322)*Q322)</f>
        <v/>
      </c>
      <c r="AB322" s="104">
        <f>IF(W322="","",W322*P322)</f>
        <v/>
      </c>
      <c r="AC322" s="86" t="n"/>
      <c r="AD322" s="84" t="inlineStr">
        <is>
          <t>截止日期</t>
        </is>
      </c>
      <c r="AE322" s="85" t="n"/>
    </row>
    <row customHeight="1" hidden="1" ht="14.25" outlineLevel="1" r="323" s="18">
      <c r="A323" s="101" t="n">
        <v>20200324</v>
      </c>
      <c r="B323" s="32" t="n"/>
      <c r="C323" s="33" t="n">
        <v>8</v>
      </c>
      <c r="D323" s="22" t="n"/>
      <c r="E323" s="34" t="n">
        <v>0.3244</v>
      </c>
      <c r="F323" s="35" t="n">
        <v>0.1933</v>
      </c>
      <c r="G323" s="102">
        <f>IF(E323="","",E323*X323)</f>
        <v/>
      </c>
      <c r="H323" s="37" t="n">
        <v>0.4077</v>
      </c>
      <c r="I323" s="22" t="n"/>
      <c r="J323" s="53" t="n">
        <v>0.2678</v>
      </c>
      <c r="K323" s="53" t="n">
        <v>0.1871</v>
      </c>
      <c r="L323" s="53" t="n"/>
      <c r="M323" s="53" t="n"/>
      <c r="N323" s="22" t="n"/>
      <c r="O323" s="57" t="n">
        <v>0.5028</v>
      </c>
      <c r="P323" s="57" t="n">
        <v>0.4722</v>
      </c>
      <c r="Q323" s="57" t="n">
        <v>0.4157</v>
      </c>
      <c r="R323" s="62">
        <f>IF(P323="","",P323-Q323)</f>
        <v/>
      </c>
      <c r="S323" s="57" t="n">
        <v>0.3867</v>
      </c>
      <c r="T323" s="22" t="n"/>
      <c r="U323" s="68" t="n">
        <v>0.899</v>
      </c>
      <c r="V323" s="68" t="n">
        <v>0.9683</v>
      </c>
      <c r="W323" s="103" t="n">
        <v>1927</v>
      </c>
      <c r="X323" s="103" t="n">
        <v>3043</v>
      </c>
      <c r="Y323" s="22" t="n"/>
      <c r="Z323" s="104">
        <f>IF(U323="","",W323/U323-W323)</f>
        <v/>
      </c>
      <c r="AA323" s="104">
        <f>IF(U323="","",(W323/U323-W323)*Q323)</f>
        <v/>
      </c>
      <c r="AB323" s="104">
        <f>IF(W323="","",W323*P323)</f>
        <v/>
      </c>
      <c r="AC323" s="86" t="n"/>
      <c r="AD323" s="84" t="inlineStr">
        <is>
          <t>截止日期</t>
        </is>
      </c>
      <c r="AE323" s="85" t="n"/>
    </row>
    <row customHeight="1" hidden="1" ht="14.25" outlineLevel="1" r="324" s="18">
      <c r="A324" s="101" t="n">
        <v>20200325</v>
      </c>
      <c r="B324" s="32" t="n"/>
      <c r="C324" s="33" t="n">
        <v>8</v>
      </c>
      <c r="D324" s="22" t="n"/>
      <c r="E324" s="34" t="n">
        <v>0.3012</v>
      </c>
      <c r="F324" s="35" t="n">
        <v>0.1712</v>
      </c>
      <c r="G324" s="102">
        <f>IF(E324="","",E324*X324)</f>
        <v/>
      </c>
      <c r="H324" s="37" t="n">
        <v>0.458</v>
      </c>
      <c r="I324" s="22" t="n"/>
      <c r="J324" s="53" t="n">
        <v>0.2807</v>
      </c>
      <c r="K324" s="53" t="n">
        <v>0.1871</v>
      </c>
      <c r="L324" s="53" t="n"/>
      <c r="M324" s="53" t="n"/>
      <c r="N324" s="22" t="n"/>
      <c r="O324" s="57" t="n">
        <v>0.3513</v>
      </c>
      <c r="P324" s="57" t="n">
        <v>0.3877</v>
      </c>
      <c r="Q324" s="57" t="n">
        <v>0.4121</v>
      </c>
      <c r="R324" s="62">
        <f>IF(P324="","",P324-Q324)</f>
        <v/>
      </c>
      <c r="S324" s="57" t="n">
        <v>0.3885</v>
      </c>
      <c r="T324" s="22" t="n"/>
      <c r="U324" s="68" t="n">
        <v>0.8958</v>
      </c>
      <c r="V324" s="68" t="n">
        <v>0.8901</v>
      </c>
      <c r="W324" s="103" t="n">
        <v>1385</v>
      </c>
      <c r="X324" s="103" t="n">
        <v>2434</v>
      </c>
      <c r="Y324" s="22" t="n"/>
      <c r="Z324" s="104">
        <f>IF(U324="","",W324/U324-W324)</f>
        <v/>
      </c>
      <c r="AA324" s="104">
        <f>IF(U324="","",(W324/U324-W324)*Q324)</f>
        <v/>
      </c>
      <c r="AB324" s="104">
        <f>IF(W324="","",W324*P324)</f>
        <v/>
      </c>
      <c r="AC324" s="86" t="n"/>
      <c r="AD324" s="84" t="inlineStr">
        <is>
          <t>截止日期</t>
        </is>
      </c>
      <c r="AE324" s="85" t="n"/>
    </row>
    <row customHeight="1" hidden="1" ht="14.25" outlineLevel="1" r="325" s="18">
      <c r="A325" s="101" t="n">
        <v>20200326</v>
      </c>
      <c r="B325" s="32" t="n"/>
      <c r="C325" s="33" t="n">
        <v>9</v>
      </c>
      <c r="D325" s="22" t="n"/>
      <c r="E325" s="34" t="n">
        <v>0.3143</v>
      </c>
      <c r="F325" s="35" t="n">
        <v>0.2074</v>
      </c>
      <c r="G325" s="102">
        <f>IF(E325="","",E325*X325)</f>
        <v/>
      </c>
      <c r="H325" s="37" t="n">
        <v>0.46</v>
      </c>
      <c r="I325" s="22" t="n"/>
      <c r="J325" s="53" t="n">
        <v>0.2978</v>
      </c>
      <c r="K325" s="53" t="n">
        <v>0.1956</v>
      </c>
      <c r="L325" s="53" t="n"/>
      <c r="M325" s="53" t="n"/>
      <c r="N325" s="22" t="n"/>
      <c r="O325" s="57" t="n">
        <v>0.3842</v>
      </c>
      <c r="P325" s="57" t="n">
        <v>0.4041</v>
      </c>
      <c r="Q325" s="57" t="n">
        <v>0.3897</v>
      </c>
      <c r="R325" s="62">
        <f>IF(P325="","",P325-Q325)</f>
        <v/>
      </c>
      <c r="S325" s="57" t="n">
        <v>0.3921</v>
      </c>
      <c r="T325" s="22" t="n"/>
      <c r="U325" s="68" t="n">
        <v>0.8786</v>
      </c>
      <c r="V325" s="68" t="n">
        <v>0.949</v>
      </c>
      <c r="W325" s="103" t="n">
        <v>1351</v>
      </c>
      <c r="X325" s="103" t="n">
        <v>2265</v>
      </c>
      <c r="Y325" s="22" t="n"/>
      <c r="Z325" s="104">
        <f>IF(U325="","",W325/U325-W325)</f>
        <v/>
      </c>
      <c r="AA325" s="104">
        <f>IF(U325="","",(W325/U325-W325)*Q325)</f>
        <v/>
      </c>
      <c r="AB325" s="104">
        <f>IF(W325="","",W325*P325)</f>
        <v/>
      </c>
      <c r="AC325" s="86" t="n"/>
      <c r="AD325" s="84" t="inlineStr">
        <is>
          <t>截止日期</t>
        </is>
      </c>
      <c r="AE325" s="85" t="n"/>
    </row>
    <row customHeight="1" hidden="1" ht="14.25" outlineLevel="1" r="326" s="18">
      <c r="A326" s="101" t="n">
        <v>20200327</v>
      </c>
      <c r="B326" s="32" t="n"/>
      <c r="C326" s="33" t="n">
        <v>12</v>
      </c>
      <c r="D326" s="22" t="n"/>
      <c r="E326" s="34" t="n">
        <v>0.334</v>
      </c>
      <c r="F326" s="35" t="n">
        <v>0.224</v>
      </c>
      <c r="G326" s="102">
        <f>IF(E326="","",E326*X326)</f>
        <v/>
      </c>
      <c r="H326" s="37" t="n">
        <v>0.252</v>
      </c>
      <c r="I326" s="22" t="n"/>
      <c r="J326" s="53" t="n">
        <v>0.2637</v>
      </c>
      <c r="K326" s="53" t="n">
        <v>0.1619</v>
      </c>
      <c r="L326" s="53" t="n"/>
      <c r="M326" s="53" t="n"/>
      <c r="N326" s="22" t="n"/>
      <c r="O326" s="57" t="n">
        <v>0.2435</v>
      </c>
      <c r="P326" s="57" t="n">
        <v>0.2419</v>
      </c>
      <c r="Q326" s="57" t="n">
        <v>0.2108</v>
      </c>
      <c r="R326" s="62">
        <f>IF(P326="","",P326-Q326)</f>
        <v/>
      </c>
      <c r="S326" s="57" t="n">
        <v>0.339</v>
      </c>
      <c r="T326" s="22" t="n"/>
      <c r="U326" s="68" t="n">
        <v>0.885</v>
      </c>
      <c r="V326" s="68" t="n">
        <v>0.9522</v>
      </c>
      <c r="W326" s="103" t="n">
        <v>897</v>
      </c>
      <c r="X326" s="103" t="n">
        <v>1470</v>
      </c>
      <c r="Y326" s="22" t="n"/>
      <c r="Z326" s="104">
        <f>IF(U326="","",W326/U326-W326)</f>
        <v/>
      </c>
      <c r="AA326" s="104">
        <f>IF(U326="","",(W326/U326-W326)*Q326)</f>
        <v/>
      </c>
      <c r="AB326" s="104">
        <f>IF(W326="","",W326*P326)</f>
        <v/>
      </c>
      <c r="AC326" s="86" t="n"/>
      <c r="AD326" s="84" t="inlineStr">
        <is>
          <t>截止日期</t>
        </is>
      </c>
      <c r="AE326" s="85" t="n"/>
    </row>
    <row customHeight="1" hidden="1" ht="14.25" outlineLevel="1" r="327" s="18">
      <c r="A327" s="101" t="n">
        <v>20200328</v>
      </c>
      <c r="B327" s="32" t="n"/>
      <c r="C327" s="33" t="n">
        <v>18</v>
      </c>
      <c r="D327" s="22" t="n"/>
      <c r="E327" s="34" t="n">
        <v>0.3315</v>
      </c>
      <c r="F327" s="35" t="n">
        <v>0.2302</v>
      </c>
      <c r="G327" s="102">
        <f>IF(E327="","",E327*X327)</f>
        <v/>
      </c>
      <c r="H327" s="37" t="n">
        <v>0.2747</v>
      </c>
      <c r="I327" s="22" t="n"/>
      <c r="J327" s="53" t="n">
        <v>0.185</v>
      </c>
      <c r="K327" s="53" t="n">
        <v>0.187</v>
      </c>
      <c r="L327" s="53" t="n"/>
      <c r="M327" s="53" t="n"/>
      <c r="N327" s="22" t="n"/>
      <c r="O327" s="57" t="n">
        <v>0.1725</v>
      </c>
      <c r="P327" s="57" t="n">
        <v>0.2033</v>
      </c>
      <c r="Q327" s="57" t="n">
        <v>0.2201</v>
      </c>
      <c r="R327" s="62">
        <f>IF(P327="","",P327-Q327)</f>
        <v/>
      </c>
      <c r="S327" s="57" t="n">
        <v>0.3204</v>
      </c>
      <c r="T327" s="22" t="n"/>
      <c r="U327" s="68" t="n">
        <v>0.7287</v>
      </c>
      <c r="V327" s="68" t="n">
        <v>0.9572000000000001</v>
      </c>
      <c r="W327" s="103" t="n">
        <v>792</v>
      </c>
      <c r="X327" s="103" t="n">
        <v>1101</v>
      </c>
      <c r="Y327" s="22" t="n"/>
      <c r="Z327" s="104">
        <f>IF(U327="","",W327/U327-W327)</f>
        <v/>
      </c>
      <c r="AA327" s="104">
        <f>IF(U327="","",(W327/U327-W327)*Q327)</f>
        <v/>
      </c>
      <c r="AB327" s="104">
        <f>IF(W327="","",W327*P327)</f>
        <v/>
      </c>
      <c r="AC327" s="86" t="n"/>
      <c r="AD327" s="84" t="inlineStr">
        <is>
          <t>截止日期</t>
        </is>
      </c>
      <c r="AE327" s="85" t="n"/>
    </row>
    <row customHeight="1" hidden="1" ht="14.25" outlineLevel="1" r="328" s="18">
      <c r="A328" s="101" t="n">
        <v>20200329</v>
      </c>
      <c r="B328" s="32" t="n"/>
      <c r="C328" s="33" t="n">
        <v>42</v>
      </c>
      <c r="D328" s="22" t="n"/>
      <c r="E328" s="34" t="n">
        <v>0.3632</v>
      </c>
      <c r="F328" s="35" t="n">
        <v>0.1467</v>
      </c>
      <c r="G328" s="102">
        <f>IF(E328="","",E328*X328)</f>
        <v/>
      </c>
      <c r="H328" s="37" t="n">
        <v>0.3908</v>
      </c>
      <c r="I328" s="22" t="n"/>
      <c r="J328" s="53" t="n">
        <v>0.2348</v>
      </c>
      <c r="K328" s="53" t="n">
        <v>0.252</v>
      </c>
      <c r="L328" s="53" t="n"/>
      <c r="M328" s="53" t="n"/>
      <c r="N328" s="22" t="n"/>
      <c r="O328" s="57" t="n">
        <v>0.3647</v>
      </c>
      <c r="P328" s="57" t="n">
        <v>0.3856</v>
      </c>
      <c r="Q328" s="57" t="n">
        <v>0.3896</v>
      </c>
      <c r="R328" s="62">
        <f>IF(P328="","",P328-Q328)</f>
        <v/>
      </c>
      <c r="S328" s="57" t="n">
        <v>0.3101</v>
      </c>
      <c r="T328" s="22" t="n"/>
      <c r="U328" s="68" t="n">
        <v>0.4598</v>
      </c>
      <c r="V328" s="68" t="n">
        <v>0.9695</v>
      </c>
      <c r="W328" s="103" t="n">
        <v>874</v>
      </c>
      <c r="X328" s="103" t="n">
        <v>1162</v>
      </c>
      <c r="Y328" s="22" t="n"/>
      <c r="Z328" s="104">
        <f>IF(U328="","",W328/U328-W328)</f>
        <v/>
      </c>
      <c r="AA328" s="104">
        <f>IF(U328="","",(W328/U328-W328)*Q328)</f>
        <v/>
      </c>
      <c r="AB328" s="104">
        <f>IF(W328="","",W328*P328)</f>
        <v/>
      </c>
      <c r="AC328" s="86" t="n"/>
      <c r="AD328" s="84" t="inlineStr">
        <is>
          <t>截止日期</t>
        </is>
      </c>
      <c r="AE328" s="85" t="n"/>
    </row>
    <row customHeight="1" hidden="1" ht="14.25" outlineLevel="1" r="329" s="18">
      <c r="A329" s="101" t="n">
        <v>20200330</v>
      </c>
      <c r="B329" s="32" t="n"/>
      <c r="C329" s="33" t="n">
        <v>32</v>
      </c>
      <c r="D329" s="22" t="n"/>
      <c r="E329" s="34" t="n">
        <v>0.2809</v>
      </c>
      <c r="F329" s="35" t="n">
        <v>0.1923</v>
      </c>
      <c r="G329" s="102">
        <f>IF(E329="","",E329*X329)</f>
        <v/>
      </c>
      <c r="H329" s="37" t="n">
        <v>0.3793</v>
      </c>
      <c r="I329" s="22" t="n"/>
      <c r="J329" s="53" t="n">
        <v>0.2178</v>
      </c>
      <c r="K329" s="53" t="n">
        <v>0.1658</v>
      </c>
      <c r="L329" s="53" t="n"/>
      <c r="M329" s="53" t="n"/>
      <c r="N329" s="22" t="n"/>
      <c r="O329" s="57" t="n">
        <v>0.3598</v>
      </c>
      <c r="P329" s="57" t="n">
        <v>0.3763</v>
      </c>
      <c r="Q329" s="57" t="n">
        <v>0.3821</v>
      </c>
      <c r="R329" s="62">
        <f>IF(P329="","",P329-Q329)</f>
        <v/>
      </c>
      <c r="S329" s="57" t="n">
        <v>0.4307</v>
      </c>
      <c r="T329" s="22" t="n"/>
      <c r="U329" s="68" t="n">
        <v>0.2785</v>
      </c>
      <c r="V329" s="68" t="n">
        <v>0.8072</v>
      </c>
      <c r="W329" s="103" t="n">
        <v>489</v>
      </c>
      <c r="X329" s="103" t="n">
        <v>655</v>
      </c>
      <c r="Y329" s="22" t="n"/>
      <c r="Z329" s="104">
        <f>IF(U329="","",W329/U329-W329)</f>
        <v/>
      </c>
      <c r="AA329" s="104">
        <f>IF(U329="","",(W329/U329-W329)*Q329)</f>
        <v/>
      </c>
      <c r="AB329" s="104">
        <f>IF(W329="","",W329*P329)</f>
        <v/>
      </c>
      <c r="AC329" s="86" t="n"/>
      <c r="AD329" s="84" t="inlineStr">
        <is>
          <t>截止日期</t>
        </is>
      </c>
      <c r="AE329" s="85" t="n"/>
    </row>
    <row customHeight="1" hidden="1" ht="14.25" outlineLevel="1" r="330" s="18">
      <c r="A330" s="110" t="n">
        <v>20200331</v>
      </c>
      <c r="B330" s="38" t="n"/>
      <c r="C330" s="39" t="n">
        <v>17</v>
      </c>
      <c r="D330" s="22" t="n"/>
      <c r="E330" s="94" t="n">
        <v>0.3017</v>
      </c>
      <c r="F330" s="40" t="n">
        <v>0.1828</v>
      </c>
      <c r="G330" s="102">
        <f>IF(E330="","",E330*X330)</f>
        <v/>
      </c>
      <c r="H330" s="41" t="n">
        <v>0.3004</v>
      </c>
      <c r="I330" s="22" t="n"/>
      <c r="J330" s="58" t="n">
        <v>0.2366</v>
      </c>
      <c r="K330" s="58" t="n">
        <v>0.1323</v>
      </c>
      <c r="L330" s="58" t="n"/>
      <c r="M330" s="58" t="n"/>
      <c r="N330" s="22" t="n"/>
      <c r="O330" s="59" t="n">
        <v>0.2396</v>
      </c>
      <c r="P330" s="59" t="n">
        <v>0.2506</v>
      </c>
      <c r="Q330" s="59" t="n">
        <v>0.2456</v>
      </c>
      <c r="R330" s="62">
        <f>IF(P330="","",P330-Q330)</f>
        <v/>
      </c>
      <c r="S330" s="59" t="n">
        <v>0.4167</v>
      </c>
      <c r="T330" s="22" t="n"/>
      <c r="U330" s="70" t="n">
        <v>0.7098</v>
      </c>
      <c r="V330" s="70" t="n">
        <v>0.9219000000000001</v>
      </c>
      <c r="W330" s="105" t="n">
        <v>898</v>
      </c>
      <c r="X330" s="105" t="n">
        <v>1233</v>
      </c>
      <c r="Y330" s="22" t="n"/>
      <c r="Z330" s="104">
        <f>IF(U330="","",W330/U330-W330)</f>
        <v/>
      </c>
      <c r="AA330" s="104">
        <f>IF(U330="","",(W330/U330-W330)*Q330)</f>
        <v/>
      </c>
      <c r="AB330" s="104">
        <f>IF(W330="","",W330*P330)</f>
        <v/>
      </c>
      <c r="AC330" s="87" t="n"/>
      <c r="AD330" s="88" t="inlineStr">
        <is>
          <t>截止日期</t>
        </is>
      </c>
      <c r="AE330" s="89" t="n"/>
    </row>
    <row collapsed="1" customHeight="1" ht="14.25" r="331" s="18">
      <c r="A331" s="106">
        <f>ROUNDDOWN(MOD(A300,10000)/100,0)&amp;"月均值"</f>
        <v/>
      </c>
      <c r="B331" s="43" t="n"/>
      <c r="C331" s="43" t="n"/>
      <c r="D331" s="44" t="n"/>
      <c r="E331" s="45">
        <f>AVERAGE(E300:E330)</f>
        <v/>
      </c>
      <c r="F331" s="45">
        <f>AVERAGE(F300:F330)</f>
        <v/>
      </c>
      <c r="G331" s="45">
        <f>SUM(G300:G330)/SUM(X300:X330)</f>
        <v/>
      </c>
      <c r="H331" s="45">
        <f>AVERAGE(H300:H330)</f>
        <v/>
      </c>
      <c r="I331" s="45" t="n"/>
      <c r="J331" s="45">
        <f>AVERAGE(J300:J330)</f>
        <v/>
      </c>
      <c r="K331" s="45">
        <f>AVERAGE(K300:K330)</f>
        <v/>
      </c>
      <c r="L331" s="45">
        <f>AVERAGE(L300:L330)</f>
        <v/>
      </c>
      <c r="M331" s="45">
        <f>AVERAGE(M300:M330)</f>
        <v/>
      </c>
      <c r="N331" s="45" t="n"/>
      <c r="O331" s="45">
        <f>AVERAGE(O300:O330)</f>
        <v/>
      </c>
      <c r="P331" s="45">
        <f>AVERAGE(P300:P330)</f>
        <v/>
      </c>
      <c r="Q331" s="45">
        <f>AVERAGE(Q300:Q330)</f>
        <v/>
      </c>
      <c r="R331" s="45">
        <f>AVERAGE(R300:R330)</f>
        <v/>
      </c>
      <c r="S331" s="45">
        <f>AVERAGE(S300:S330)</f>
        <v/>
      </c>
      <c r="T331" s="45" t="n"/>
      <c r="U331" s="45">
        <f>AVERAGE(U300:U330)</f>
        <v/>
      </c>
      <c r="V331" s="45">
        <f>AVERAGE(V300:V330)</f>
        <v/>
      </c>
      <c r="W331" s="107">
        <f>AVERAGE(W300:W330)</f>
        <v/>
      </c>
      <c r="X331" s="107">
        <f>AVERAGE(X300:X330)</f>
        <v/>
      </c>
      <c r="Y331" s="44" t="n"/>
      <c r="Z331" s="45" t="inlineStr">
        <is>
          <t>人工</t>
        </is>
      </c>
      <c r="AA331" s="45">
        <f>SUM(AA300:AA330)/SUM(Z300:Z330)</f>
        <v/>
      </c>
      <c r="AB331" s="90" t="inlineStr">
        <is>
          <t>店小蜜</t>
        </is>
      </c>
      <c r="AC331" s="91">
        <f>SUM(AB300:AB330)/SUM(W300:W330)</f>
        <v/>
      </c>
      <c r="AD331" s="92" t="inlineStr">
        <is>
          <t>差值</t>
        </is>
      </c>
      <c r="AE331" s="90" t="n"/>
    </row>
    <row customHeight="1" hidden="1" ht="14.25" r="332" s="18">
      <c r="A332" s="108" t="inlineStr">
        <is>
          <t>本月方差</t>
        </is>
      </c>
      <c r="B332" s="47" t="n"/>
      <c r="C332" s="48" t="n"/>
      <c r="D332" s="49" t="n"/>
      <c r="E332" s="49">
        <f>VARP(E300:E330)</f>
        <v/>
      </c>
      <c r="F332" s="49">
        <f>VARP(F300:F330)</f>
        <v/>
      </c>
      <c r="G332" s="49" t="n"/>
      <c r="H332" s="49" t="n"/>
      <c r="I332" s="49" t="n"/>
      <c r="J332" s="49">
        <f>VARP(J300:J330)</f>
        <v/>
      </c>
      <c r="K332" s="49">
        <f>VARP(K300:K330)</f>
        <v/>
      </c>
      <c r="L332" s="49">
        <f>VARP(L300:L330)</f>
        <v/>
      </c>
      <c r="M332" s="49">
        <f>VARP(M300:M330)</f>
        <v/>
      </c>
      <c r="N332" s="49" t="n"/>
      <c r="O332" s="49">
        <f>VARP(O300:O330)</f>
        <v/>
      </c>
      <c r="P332" s="49">
        <f>VARP(P300:P330)</f>
        <v/>
      </c>
      <c r="Q332" s="49">
        <f>VARP(Q300:Q330)</f>
        <v/>
      </c>
      <c r="R332" s="49">
        <f>VARP(R300:R330)</f>
        <v/>
      </c>
      <c r="S332" s="49">
        <f>VARP(S300:S330)</f>
        <v/>
      </c>
      <c r="T332" s="49" t="n"/>
      <c r="U332" s="49">
        <f>VARP(U300:U330)</f>
        <v/>
      </c>
      <c r="V332" s="49">
        <f>VARP(V300:V330)</f>
        <v/>
      </c>
      <c r="W332" s="109" t="n"/>
      <c r="X332" s="109" t="n"/>
      <c r="Y332" s="49" t="n"/>
      <c r="Z332" s="109" t="n"/>
      <c r="AA332" s="109" t="n"/>
      <c r="AB332" s="109" t="n"/>
      <c r="AC332" s="109" t="n"/>
      <c r="AD332" s="109" t="n"/>
      <c r="AE332" s="109" t="n"/>
    </row>
    <row customHeight="1" hidden="1" ht="14.25" outlineLevel="1" r="333" s="18">
      <c r="A333" s="101" t="n">
        <v>20200401</v>
      </c>
      <c r="B333" s="32" t="n"/>
      <c r="C333" s="33" t="n">
        <v>58</v>
      </c>
      <c r="D333" s="22" t="n"/>
      <c r="E333" s="34" t="n">
        <v>0.3415</v>
      </c>
      <c r="F333" s="35" t="n">
        <v>0.224</v>
      </c>
      <c r="G333" s="102">
        <f>IF(E333="","",E333*X333)</f>
        <v/>
      </c>
      <c r="H333" s="37" t="n">
        <v>0.2331</v>
      </c>
      <c r="I333" s="22" t="n"/>
      <c r="J333" s="53" t="n">
        <v>0.1928</v>
      </c>
      <c r="K333" s="53" t="n">
        <v>0.1869</v>
      </c>
      <c r="L333" s="53" t="n"/>
      <c r="M333" s="53" t="n"/>
      <c r="N333" s="22" t="n"/>
      <c r="O333" s="57" t="n">
        <v>0.2083</v>
      </c>
      <c r="P333" s="57" t="n">
        <v>0.2146</v>
      </c>
      <c r="Q333" s="57" t="n">
        <v>0.2731</v>
      </c>
      <c r="R333" s="62">
        <f>IF(P333="","",P333-Q333)</f>
        <v/>
      </c>
      <c r="S333" s="57" t="n">
        <v>0.3883</v>
      </c>
      <c r="T333" s="22" t="n"/>
      <c r="U333" s="68" t="n">
        <v>0.4506</v>
      </c>
      <c r="V333" s="68" t="n">
        <v>0.9692</v>
      </c>
      <c r="W333" s="103" t="n">
        <v>494</v>
      </c>
      <c r="X333" s="103" t="n">
        <v>735</v>
      </c>
      <c r="Y333" s="22" t="n"/>
      <c r="Z333" s="104">
        <f>IF(U333="","",W333/U333-W333)</f>
        <v/>
      </c>
      <c r="AA333" s="104">
        <f>IF(U333="","",(W333/U333-W333)*Q333)</f>
        <v/>
      </c>
      <c r="AB333" s="104">
        <f>IF(W333="","",W333*P333)</f>
        <v/>
      </c>
      <c r="AC333" s="86" t="n"/>
      <c r="AD333" s="86" t="inlineStr">
        <is>
          <t>截止日期</t>
        </is>
      </c>
      <c r="AE333" s="85" t="n"/>
    </row>
    <row customHeight="1" hidden="1" ht="14.25" outlineLevel="1" r="334" s="18">
      <c r="A334" s="101" t="n">
        <v>20200402</v>
      </c>
      <c r="B334" s="32" t="n"/>
      <c r="C334" s="33" t="n">
        <v>41</v>
      </c>
      <c r="D334" s="22" t="n"/>
      <c r="E334" s="34" t="n">
        <v>0.3052</v>
      </c>
      <c r="F334" s="35" t="n">
        <v>0.2334</v>
      </c>
      <c r="G334" s="102">
        <f>IF(E334="","",E334*X334)</f>
        <v/>
      </c>
      <c r="H334" s="37" t="n">
        <v>0.2629</v>
      </c>
      <c r="I334" s="22" t="n"/>
      <c r="J334" s="53" t="n">
        <v>0.1559</v>
      </c>
      <c r="K334" s="53" t="n">
        <v>0.1646</v>
      </c>
      <c r="L334" s="53" t="n"/>
      <c r="M334" s="53" t="n"/>
      <c r="N334" s="22" t="n"/>
      <c r="O334" s="57" t="n">
        <v>0.1462</v>
      </c>
      <c r="P334" s="57" t="n">
        <v>0.2243</v>
      </c>
      <c r="Q334" s="57" t="n">
        <v>0.2546</v>
      </c>
      <c r="R334" s="62">
        <f>IF(P334="","",P334-Q334)</f>
        <v/>
      </c>
      <c r="S334" s="57" t="n">
        <v>0.3392</v>
      </c>
      <c r="T334" s="22" t="n"/>
      <c r="U334" s="68" t="n">
        <v>0.4526</v>
      </c>
      <c r="V334" s="68" t="n">
        <v>0.9661</v>
      </c>
      <c r="W334" s="103" t="n">
        <v>526</v>
      </c>
      <c r="X334" s="103" t="n">
        <v>688</v>
      </c>
      <c r="Y334" s="22" t="n"/>
      <c r="Z334" s="104">
        <f>IF(U334="","",W334/U334-W334)</f>
        <v/>
      </c>
      <c r="AA334" s="104">
        <f>IF(U334="","",(W334/U334-W334)*Q334)</f>
        <v/>
      </c>
      <c r="AB334" s="104">
        <f>IF(W334="","",W334*P334)</f>
        <v/>
      </c>
      <c r="AC334" s="86" t="n"/>
      <c r="AD334" s="84" t="inlineStr">
        <is>
          <t>截止日期</t>
        </is>
      </c>
      <c r="AE334" s="85" t="n"/>
    </row>
    <row customHeight="1" hidden="1" ht="14.25" outlineLevel="1" r="335" s="18">
      <c r="A335" s="101" t="n">
        <v>20200403</v>
      </c>
      <c r="B335" s="32" t="n"/>
      <c r="C335" s="33" t="n">
        <v>153</v>
      </c>
      <c r="D335" s="22" t="n"/>
      <c r="E335" s="34" t="n">
        <v>0.1881</v>
      </c>
      <c r="F335" s="35" t="n">
        <v>0.2121</v>
      </c>
      <c r="G335" s="102">
        <f>IF(E335="","",E335*X335)</f>
        <v/>
      </c>
      <c r="H335" s="37" t="n">
        <v>0.1053</v>
      </c>
      <c r="I335" s="22" t="n"/>
      <c r="J335" s="53" t="n">
        <v>0.284</v>
      </c>
      <c r="K335" s="53" t="n">
        <v>0.1592</v>
      </c>
      <c r="L335" s="53" t="n"/>
      <c r="M335" s="53" t="n"/>
      <c r="N335" s="22" t="n"/>
      <c r="O335" s="57" t="n">
        <v>0.1746</v>
      </c>
      <c r="P335" s="57" t="n">
        <v>0.1728</v>
      </c>
      <c r="Q335" s="57" t="n">
        <v>0.1705</v>
      </c>
      <c r="R335" s="62">
        <f>IF(P335="","",P335-Q335)</f>
        <v/>
      </c>
      <c r="S335" s="57" t="n">
        <v>0.4097</v>
      </c>
      <c r="T335" s="22" t="n"/>
      <c r="U335" s="68" t="n">
        <v>0.074</v>
      </c>
      <c r="V335" s="68" t="n">
        <v>0.9006</v>
      </c>
      <c r="W335" s="103" t="n">
        <v>81</v>
      </c>
      <c r="X335" s="103" t="n">
        <v>101</v>
      </c>
      <c r="Y335" s="22" t="n"/>
      <c r="Z335" s="104">
        <f>IF(U335="","",W335/U335-W335)</f>
        <v/>
      </c>
      <c r="AA335" s="104">
        <f>IF(U335="","",(W335/U335-W335)*Q335)</f>
        <v/>
      </c>
      <c r="AB335" s="104">
        <f>IF(W335="","",W335*P335)</f>
        <v/>
      </c>
      <c r="AC335" s="86" t="n"/>
      <c r="AD335" s="84" t="inlineStr">
        <is>
          <t>截止日期</t>
        </is>
      </c>
      <c r="AE335" s="85" t="n"/>
    </row>
    <row customHeight="1" hidden="1" ht="14.25" outlineLevel="1" r="336" s="18">
      <c r="A336" s="101" t="n">
        <v>20200404</v>
      </c>
      <c r="B336" s="32" t="n"/>
      <c r="C336" s="33" t="n">
        <v>28</v>
      </c>
      <c r="D336" s="22" t="n"/>
      <c r="E336" s="34" t="n">
        <v>0.2335</v>
      </c>
      <c r="F336" s="35" t="n">
        <v>0.2101</v>
      </c>
      <c r="G336" s="102">
        <f>IF(E336="","",E336*X336)</f>
        <v/>
      </c>
      <c r="H336" s="37" t="n">
        <v>0.5479000000000001</v>
      </c>
      <c r="I336" s="22" t="n"/>
      <c r="J336" s="53" t="n">
        <v>0.1747</v>
      </c>
      <c r="K336" s="53" t="n">
        <v>0.1634</v>
      </c>
      <c r="L336" s="53" t="n"/>
      <c r="M336" s="53" t="n"/>
      <c r="N336" s="22" t="n"/>
      <c r="O336" s="57" t="n">
        <v>0.3644</v>
      </c>
      <c r="P336" s="57" t="n">
        <v>0.4224</v>
      </c>
      <c r="Q336" s="57" t="n">
        <v>0.4335</v>
      </c>
      <c r="R336" s="62">
        <f>IF(P336="","",P336-Q336)</f>
        <v/>
      </c>
      <c r="S336" s="57" t="n">
        <v>0.4033</v>
      </c>
      <c r="T336" s="22" t="n"/>
      <c r="U336" s="68" t="n">
        <v>0.2466</v>
      </c>
      <c r="V336" s="68" t="n">
        <v>0.9655</v>
      </c>
      <c r="W336" s="103" t="n">
        <v>490</v>
      </c>
      <c r="X336" s="103" t="n">
        <v>591</v>
      </c>
      <c r="Y336" s="22" t="n"/>
      <c r="Z336" s="104">
        <f>IF(U336="","",W336/U336-W336)</f>
        <v/>
      </c>
      <c r="AA336" s="104">
        <f>IF(U336="","",(W336/U336-W336)*Q336)</f>
        <v/>
      </c>
      <c r="AB336" s="104">
        <f>IF(W336="","",W336*P336)</f>
        <v/>
      </c>
      <c r="AC336" s="86" t="n"/>
      <c r="AD336" s="84" t="inlineStr">
        <is>
          <t>截止日期</t>
        </is>
      </c>
      <c r="AE336" s="85" t="n"/>
    </row>
    <row customHeight="1" hidden="1" ht="14.25" outlineLevel="1" r="337" s="18">
      <c r="A337" s="101" t="n">
        <v>20200405</v>
      </c>
      <c r="B337" s="32" t="n"/>
      <c r="C337" s="33" t="n">
        <v>109</v>
      </c>
      <c r="D337" s="22" t="n"/>
      <c r="E337" s="34" t="n">
        <v>0.1721</v>
      </c>
      <c r="F337" s="35" t="n">
        <v>0.2251</v>
      </c>
      <c r="G337" s="102">
        <f>IF(E337="","",E337*X337)</f>
        <v/>
      </c>
      <c r="H337" s="37" t="n">
        <v>0.5862000000000001</v>
      </c>
      <c r="I337" s="22" t="n"/>
      <c r="J337" s="53" t="n">
        <v>0.267</v>
      </c>
      <c r="K337" s="53" t="n">
        <v>0.1711</v>
      </c>
      <c r="L337" s="53" t="n"/>
      <c r="M337" s="53" t="n"/>
      <c r="N337" s="22" t="n"/>
      <c r="O337" s="57" t="n">
        <v>0.4307</v>
      </c>
      <c r="P337" s="57" t="n">
        <v>0.4737</v>
      </c>
      <c r="Q337" s="57" t="n">
        <v>0.4484</v>
      </c>
      <c r="R337" s="62">
        <f>IF(P337="","",P337-Q337)</f>
        <v/>
      </c>
      <c r="S337" s="57" t="n">
        <v>0.3864</v>
      </c>
      <c r="T337" s="22" t="n"/>
      <c r="U337" s="68" t="n">
        <v>0.1281</v>
      </c>
      <c r="V337" s="68" t="n">
        <v>0.9729</v>
      </c>
      <c r="W337" s="103" t="n">
        <v>190</v>
      </c>
      <c r="X337" s="103" t="n">
        <v>244</v>
      </c>
      <c r="Y337" s="22" t="n"/>
      <c r="Z337" s="104">
        <f>IF(U337="","",W337/U337-W337)</f>
        <v/>
      </c>
      <c r="AA337" s="104">
        <f>IF(U337="","",(W337/U337-W337)*Q337)</f>
        <v/>
      </c>
      <c r="AB337" s="104">
        <f>IF(W337="","",W337*P337)</f>
        <v/>
      </c>
      <c r="AC337" s="86" t="n"/>
      <c r="AD337" s="84" t="inlineStr">
        <is>
          <t>截止日期</t>
        </is>
      </c>
      <c r="AE337" s="85" t="n"/>
    </row>
    <row customHeight="1" hidden="1" ht="14.25" outlineLevel="1" r="338" s="18">
      <c r="A338" s="101" t="n">
        <v>20200406</v>
      </c>
      <c r="B338" s="32" t="n"/>
      <c r="C338" s="33" t="n">
        <v>109</v>
      </c>
      <c r="D338" s="22" t="n"/>
      <c r="E338" s="34" t="n">
        <v>0.1471</v>
      </c>
      <c r="F338" s="35" t="n">
        <v>0.2314</v>
      </c>
      <c r="G338" s="102">
        <f>IF(E338="","",E338*X338)</f>
        <v/>
      </c>
      <c r="H338" s="37" t="n">
        <v>0.4878</v>
      </c>
      <c r="I338" s="22" t="n"/>
      <c r="J338" s="53" t="n">
        <v>0.2</v>
      </c>
      <c r="K338" s="53" t="n">
        <v>0.1699</v>
      </c>
      <c r="L338" s="53" t="n"/>
      <c r="M338" s="53" t="n"/>
      <c r="N338" s="22" t="n"/>
      <c r="O338" s="57" t="n">
        <v>0.44</v>
      </c>
      <c r="P338" s="57" t="n">
        <v>0.4294</v>
      </c>
      <c r="Q338" s="57" t="n">
        <v>0.3211</v>
      </c>
      <c r="R338" s="62">
        <f>IF(P338="","",P338-Q338)</f>
        <v/>
      </c>
      <c r="S338" s="57" t="n">
        <v>0.3755</v>
      </c>
      <c r="T338" s="22" t="n"/>
      <c r="U338" s="68" t="n">
        <v>0.1273</v>
      </c>
      <c r="V338" s="68" t="n">
        <v>0.9533</v>
      </c>
      <c r="W338" s="103" t="n">
        <v>163</v>
      </c>
      <c r="X338" s="103" t="n">
        <v>204</v>
      </c>
      <c r="Y338" s="22" t="n"/>
      <c r="Z338" s="104">
        <f>IF(U338="","",W338/U338-W338)</f>
        <v/>
      </c>
      <c r="AA338" s="104">
        <f>IF(U338="","",(W338/U338-W338)*Q338)</f>
        <v/>
      </c>
      <c r="AB338" s="104">
        <f>IF(W338="","",W338*P338)</f>
        <v/>
      </c>
      <c r="AC338" s="86" t="n"/>
      <c r="AD338" s="84" t="inlineStr">
        <is>
          <t>截止日期</t>
        </is>
      </c>
      <c r="AE338" s="85" t="n"/>
    </row>
    <row customHeight="1" hidden="1" ht="14.25" outlineLevel="1" r="339" s="18">
      <c r="A339" s="101" t="n">
        <v>20200407</v>
      </c>
      <c r="B339" s="32" t="n"/>
      <c r="C339" s="33" t="n">
        <v>142</v>
      </c>
      <c r="D339" s="22" t="n"/>
      <c r="E339" s="34" t="n">
        <v>0.1769</v>
      </c>
      <c r="F339" s="35" t="n">
        <v>0.2491</v>
      </c>
      <c r="G339" s="102">
        <f>IF(E339="","",E339*X339)</f>
        <v/>
      </c>
      <c r="H339" s="37" t="n">
        <v>0.3871</v>
      </c>
      <c r="I339" s="22" t="n"/>
      <c r="J339" s="53" t="n">
        <v>0.2522</v>
      </c>
      <c r="K339" s="53" t="n">
        <v>0.1474</v>
      </c>
      <c r="L339" s="53" t="n"/>
      <c r="M339" s="53" t="n"/>
      <c r="N339" s="22" t="n"/>
      <c r="O339" s="57" t="n">
        <v>0.1571</v>
      </c>
      <c r="P339" s="57" t="n">
        <v>0.2105</v>
      </c>
      <c r="Q339" s="57" t="n">
        <v>0.2859</v>
      </c>
      <c r="R339" s="62">
        <f>IF(P339="","",P339-Q339)</f>
        <v/>
      </c>
      <c r="S339" s="57" t="n">
        <v>0.3762</v>
      </c>
      <c r="T339" s="22" t="n"/>
      <c r="U339" s="68" t="n">
        <v>0.093</v>
      </c>
      <c r="V339" s="68" t="n">
        <v>0.9697</v>
      </c>
      <c r="W339" s="103" t="n">
        <v>95</v>
      </c>
      <c r="X339" s="103" t="n">
        <v>130</v>
      </c>
      <c r="Y339" s="22" t="n"/>
      <c r="Z339" s="104">
        <f>IF(U339="","",W339/U339-W339)</f>
        <v/>
      </c>
      <c r="AA339" s="104">
        <f>IF(U339="","",(W339/U339-W339)*Q339)</f>
        <v/>
      </c>
      <c r="AB339" s="104">
        <f>IF(W339="","",W339*P339)</f>
        <v/>
      </c>
      <c r="AC339" s="86" t="n"/>
      <c r="AD339" s="84" t="inlineStr">
        <is>
          <t>截止日期</t>
        </is>
      </c>
      <c r="AE339" s="85" t="n"/>
    </row>
    <row customHeight="1" hidden="1" ht="14.25" outlineLevel="1" r="340" s="18">
      <c r="A340" s="101" t="n">
        <v>20200408</v>
      </c>
      <c r="B340" s="32" t="n"/>
      <c r="C340" s="33" t="n">
        <v>53</v>
      </c>
      <c r="D340" s="22" t="n"/>
      <c r="E340" s="34" t="n">
        <v>0.2774</v>
      </c>
      <c r="F340" s="35" t="n">
        <v>0.2341</v>
      </c>
      <c r="G340" s="102">
        <f>IF(E340="","",E340*X340)</f>
        <v/>
      </c>
      <c r="H340" s="37" t="n">
        <v>0.2468</v>
      </c>
      <c r="I340" s="22" t="n"/>
      <c r="J340" s="53" t="n">
        <v>0.1287</v>
      </c>
      <c r="K340" s="53" t="n">
        <v>0.1823</v>
      </c>
      <c r="L340" s="53" t="n"/>
      <c r="M340" s="53" t="n"/>
      <c r="N340" s="22" t="n"/>
      <c r="O340" s="57" t="n">
        <v>0.2663</v>
      </c>
      <c r="P340" s="57" t="n">
        <v>0.279</v>
      </c>
      <c r="Q340" s="57" t="n">
        <v>0.3018</v>
      </c>
      <c r="R340" s="62">
        <f>IF(P340="","",P340-Q340)</f>
        <v/>
      </c>
      <c r="S340" s="57" t="n">
        <v>0.4773</v>
      </c>
      <c r="T340" s="22" t="n"/>
      <c r="U340" s="68" t="n">
        <v>0.2596</v>
      </c>
      <c r="V340" s="68" t="n">
        <v>0.9515</v>
      </c>
      <c r="W340" s="103" t="n">
        <v>276</v>
      </c>
      <c r="X340" s="103" t="n">
        <v>411</v>
      </c>
      <c r="Y340" s="22" t="n"/>
      <c r="Z340" s="104">
        <f>IF(U340="","",W340/U340-W340)</f>
        <v/>
      </c>
      <c r="AA340" s="104">
        <f>IF(U340="","",(W340/U340-W340)*Q340)</f>
        <v/>
      </c>
      <c r="AB340" s="104">
        <f>IF(W340="","",W340*P340)</f>
        <v/>
      </c>
      <c r="AC340" s="86" t="n"/>
      <c r="AD340" s="84" t="inlineStr">
        <is>
          <t>截止日期</t>
        </is>
      </c>
      <c r="AE340" s="85" t="n"/>
    </row>
    <row customHeight="1" hidden="1" ht="14.25" outlineLevel="1" r="341" s="18">
      <c r="A341" s="101" t="n">
        <v>20200409</v>
      </c>
      <c r="B341" s="32" t="n"/>
      <c r="C341" s="33" t="n">
        <v>138</v>
      </c>
      <c r="D341" s="22" t="n"/>
      <c r="E341" s="34" t="n">
        <v>0.2063</v>
      </c>
      <c r="F341" s="35" t="n">
        <v>0.2417</v>
      </c>
      <c r="G341" s="102">
        <f>IF(E341="","",E341*X341)</f>
        <v/>
      </c>
      <c r="H341" s="37" t="n">
        <v>0.2549</v>
      </c>
      <c r="I341" s="22" t="n"/>
      <c r="J341" s="53" t="n">
        <v>0.1625</v>
      </c>
      <c r="K341" s="53" t="n">
        <v>0.1717</v>
      </c>
      <c r="L341" s="53" t="n"/>
      <c r="M341" s="53" t="n"/>
      <c r="N341" s="22" t="n"/>
      <c r="O341" s="57" t="n">
        <v>0.1538</v>
      </c>
      <c r="P341" s="57" t="n">
        <v>0.2891</v>
      </c>
      <c r="Q341" s="57" t="n">
        <v>0.3371</v>
      </c>
      <c r="R341" s="62">
        <f>IF(P341="","",P341-Q341)</f>
        <v/>
      </c>
      <c r="S341" s="57" t="n">
        <v>0.4289</v>
      </c>
      <c r="T341" s="22" t="n"/>
      <c r="U341" s="68" t="n">
        <v>0.1441</v>
      </c>
      <c r="V341" s="68" t="n">
        <v>0.9517</v>
      </c>
      <c r="W341" s="103" t="n">
        <v>128</v>
      </c>
      <c r="X341" s="103" t="n">
        <v>189</v>
      </c>
      <c r="Y341" s="22" t="n"/>
      <c r="Z341" s="104">
        <f>IF(U341="","",W341/U341-W341)</f>
        <v/>
      </c>
      <c r="AA341" s="104">
        <f>IF(U341="","",(W341/U341-W341)*Q341)</f>
        <v/>
      </c>
      <c r="AB341" s="104">
        <f>IF(W341="","",W341*P341)</f>
        <v/>
      </c>
      <c r="AC341" s="86" t="n"/>
      <c r="AD341" s="84" t="inlineStr">
        <is>
          <t>截止日期</t>
        </is>
      </c>
      <c r="AE341" s="85" t="n"/>
    </row>
    <row customHeight="1" hidden="1" ht="14.25" outlineLevel="1" r="342" s="18">
      <c r="A342" s="101" t="n">
        <v>20200410</v>
      </c>
      <c r="B342" s="32" t="n"/>
      <c r="C342" s="33" t="n">
        <v>50</v>
      </c>
      <c r="D342" s="22" t="n"/>
      <c r="E342" s="34" t="n">
        <v>0.2874</v>
      </c>
      <c r="F342" s="35" t="n">
        <v>0.1995</v>
      </c>
      <c r="G342" s="102">
        <f>IF(E342="","",E342*X342)</f>
        <v/>
      </c>
      <c r="H342" s="37" t="n">
        <v>0.4021</v>
      </c>
      <c r="I342" s="22" t="n"/>
      <c r="J342" s="53" t="n">
        <v>0.1368</v>
      </c>
      <c r="K342" s="53" t="n">
        <v>0.1201</v>
      </c>
      <c r="L342" s="53" t="n"/>
      <c r="M342" s="53" t="n"/>
      <c r="N342" s="22" t="n"/>
      <c r="O342" s="57" t="n">
        <v>0.2025</v>
      </c>
      <c r="P342" s="57" t="n">
        <v>0.2351</v>
      </c>
      <c r="Q342" s="57" t="n">
        <v>0.3407</v>
      </c>
      <c r="R342" s="62">
        <f>IF(P342="","",P342-Q342)</f>
        <v/>
      </c>
      <c r="S342" s="57" t="n">
        <v>0.3621</v>
      </c>
      <c r="T342" s="22" t="n"/>
      <c r="U342" s="68" t="n">
        <v>0.3288</v>
      </c>
      <c r="V342" s="68" t="n">
        <v>0.8593</v>
      </c>
      <c r="W342" s="103" t="n">
        <v>336</v>
      </c>
      <c r="X342" s="103" t="n">
        <v>435</v>
      </c>
      <c r="Y342" s="22" t="n"/>
      <c r="Z342" s="104">
        <f>IF(U342="","",W342/U342-W342)</f>
        <v/>
      </c>
      <c r="AA342" s="104">
        <f>IF(U342="","",(W342/U342-W342)*Q342)</f>
        <v/>
      </c>
      <c r="AB342" s="104">
        <f>IF(W342="","",W342*P342)</f>
        <v/>
      </c>
      <c r="AC342" s="86" t="n"/>
      <c r="AD342" s="84" t="inlineStr">
        <is>
          <t>截止日期</t>
        </is>
      </c>
      <c r="AE342" s="85" t="n"/>
    </row>
    <row customHeight="1" hidden="1" ht="14.25" outlineLevel="1" r="343" s="18">
      <c r="A343" s="101" t="n">
        <v>20200411</v>
      </c>
      <c r="B343" s="32" t="n"/>
      <c r="C343" s="33" t="n">
        <v>52</v>
      </c>
      <c r="D343" s="22" t="n"/>
      <c r="E343" s="34" t="n">
        <v>0.2857</v>
      </c>
      <c r="F343" s="35" t="n">
        <v>0.2201</v>
      </c>
      <c r="G343" s="102">
        <f>IF(E343="","",E343*X343)</f>
        <v/>
      </c>
      <c r="H343" s="37" t="n">
        <v>0.3404</v>
      </c>
      <c r="I343" s="22" t="n"/>
      <c r="J343" s="53" t="n">
        <v>0.0959</v>
      </c>
      <c r="K343" s="53" t="n">
        <v>0.1434</v>
      </c>
      <c r="L343" s="53" t="n"/>
      <c r="M343" s="53" t="n"/>
      <c r="N343" s="22" t="n"/>
      <c r="O343" s="57" t="n">
        <v>0.1862</v>
      </c>
      <c r="P343" s="57" t="n">
        <v>0.2147</v>
      </c>
      <c r="Q343" s="57" t="n">
        <v>0.2223</v>
      </c>
      <c r="R343" s="62">
        <f>IF(P343="","",P343-Q343)</f>
        <v/>
      </c>
      <c r="S343" s="57" t="n">
        <v>0.3328</v>
      </c>
      <c r="T343" s="22" t="n"/>
      <c r="U343" s="68" t="n">
        <v>0.2957</v>
      </c>
      <c r="V343" s="68" t="n">
        <v>0.9639</v>
      </c>
      <c r="W343" s="103" t="n">
        <v>340</v>
      </c>
      <c r="X343" s="103" t="n">
        <v>448</v>
      </c>
      <c r="Y343" s="22" t="n"/>
      <c r="Z343" s="104">
        <f>IF(U343="","",W343/U343-W343)</f>
        <v/>
      </c>
      <c r="AA343" s="104">
        <f>IF(U343="","",(W343/U343-W343)*Q343)</f>
        <v/>
      </c>
      <c r="AB343" s="104">
        <f>IF(W343="","",W343*P343)</f>
        <v/>
      </c>
      <c r="AC343" s="86" t="n"/>
      <c r="AD343" s="84" t="inlineStr">
        <is>
          <t>截止日期</t>
        </is>
      </c>
      <c r="AE343" s="85" t="n"/>
    </row>
    <row customHeight="1" hidden="1" ht="14.25" outlineLevel="1" r="344" s="18">
      <c r="A344" s="101" t="n">
        <v>20200412</v>
      </c>
      <c r="B344" s="32" t="n"/>
      <c r="C344" s="33" t="n">
        <v>27</v>
      </c>
      <c r="D344" s="22" t="n"/>
      <c r="E344" s="34" t="n">
        <v>0.2392</v>
      </c>
      <c r="F344" s="35" t="n">
        <v>0.2205</v>
      </c>
      <c r="G344" s="102">
        <f>IF(E344="","",E344*X344)</f>
        <v/>
      </c>
      <c r="H344" s="37" t="n">
        <v>0.2288</v>
      </c>
      <c r="I344" s="22" t="n"/>
      <c r="J344" s="53" t="n">
        <v>0.1163</v>
      </c>
      <c r="K344" s="53" t="n">
        <v>0.14</v>
      </c>
      <c r="L344" s="53" t="n"/>
      <c r="M344" s="53" t="n"/>
      <c r="N344" s="22" t="n"/>
      <c r="O344" s="57" t="n">
        <v>0.1821</v>
      </c>
      <c r="P344" s="57" t="n">
        <v>0.1955</v>
      </c>
      <c r="Q344" s="57" t="n">
        <v>0.1884</v>
      </c>
      <c r="R344" s="62">
        <f>IF(P344="","",P344-Q344)</f>
        <v/>
      </c>
      <c r="S344" s="57" t="n">
        <v>0.2803</v>
      </c>
      <c r="T344" s="22" t="n"/>
      <c r="U344" s="68" t="n">
        <v>0.4032</v>
      </c>
      <c r="V344" s="68" t="n">
        <v>0.9545</v>
      </c>
      <c r="W344" s="103" t="n">
        <v>445</v>
      </c>
      <c r="X344" s="103" t="n">
        <v>556</v>
      </c>
      <c r="Y344" s="22" t="n"/>
      <c r="Z344" s="104">
        <f>IF(U344="","",W344/U344-W344)</f>
        <v/>
      </c>
      <c r="AA344" s="104">
        <f>IF(U344="","",(W344/U344-W344)*Q344)</f>
        <v/>
      </c>
      <c r="AB344" s="104">
        <f>IF(W344="","",W344*P344)</f>
        <v/>
      </c>
      <c r="AC344" s="86" t="n"/>
      <c r="AD344" s="84" t="inlineStr">
        <is>
          <t>截止日期</t>
        </is>
      </c>
      <c r="AE344" s="85" t="n"/>
    </row>
    <row customHeight="1" hidden="1" ht="14.25" outlineLevel="1" r="345" s="18">
      <c r="A345" s="101" t="n">
        <v>20200413</v>
      </c>
      <c r="B345" s="32" t="n"/>
      <c r="C345" s="33" t="n">
        <v>95</v>
      </c>
      <c r="D345" s="22" t="n"/>
      <c r="E345" s="34" t="n">
        <v>0.2458</v>
      </c>
      <c r="F345" s="35" t="n">
        <v>0.2179</v>
      </c>
      <c r="G345" s="102">
        <f>IF(E345="","",E345*X345)</f>
        <v/>
      </c>
      <c r="H345" s="37" t="n">
        <v>0.4578</v>
      </c>
      <c r="I345" s="22" t="n"/>
      <c r="J345" s="53" t="n">
        <v>0.2025</v>
      </c>
      <c r="K345" s="53" t="n">
        <v>0.158</v>
      </c>
      <c r="L345" s="53" t="n"/>
      <c r="M345" s="53" t="n"/>
      <c r="N345" s="22" t="n"/>
      <c r="O345" s="57" t="n">
        <v>0.5193</v>
      </c>
      <c r="P345" s="57" t="n">
        <v>0.549</v>
      </c>
      <c r="Q345" s="57" t="n">
        <v>0.4812</v>
      </c>
      <c r="R345" s="62">
        <f>IF(P345="","",P345-Q345)</f>
        <v/>
      </c>
      <c r="S345" s="57" t="n">
        <v>0.4994</v>
      </c>
      <c r="T345" s="22" t="n"/>
      <c r="U345" s="68" t="n">
        <v>0.1501</v>
      </c>
      <c r="V345" s="68" t="n">
        <v>0.9498</v>
      </c>
      <c r="W345" s="103" t="n">
        <v>255</v>
      </c>
      <c r="X345" s="103" t="n">
        <v>354</v>
      </c>
      <c r="Y345" s="22" t="n"/>
      <c r="Z345" s="104">
        <f>IF(U345="","",W345/U345-W345)</f>
        <v/>
      </c>
      <c r="AA345" s="104">
        <f>IF(U345="","",(W345/U345-W345)*Q345)</f>
        <v/>
      </c>
      <c r="AB345" s="104">
        <f>IF(W345="","",W345*P345)</f>
        <v/>
      </c>
      <c r="AC345" s="86" t="n"/>
      <c r="AD345" s="84" t="inlineStr">
        <is>
          <t>截止日期</t>
        </is>
      </c>
      <c r="AE345" s="85" t="n"/>
    </row>
    <row customHeight="1" hidden="1" ht="14.25" outlineLevel="1" r="346" s="18">
      <c r="A346" s="101" t="n">
        <v>20200414</v>
      </c>
      <c r="B346" s="32" t="n"/>
      <c r="C346" s="33" t="n">
        <v>131</v>
      </c>
      <c r="D346" s="22" t="n"/>
      <c r="E346" s="34" t="n">
        <v>0.2466</v>
      </c>
      <c r="F346" s="35" t="n">
        <v>0.2215</v>
      </c>
      <c r="G346" s="102">
        <f>IF(E346="","",E346*X346)</f>
        <v/>
      </c>
      <c r="H346" s="37" t="n">
        <v>0.4255</v>
      </c>
      <c r="I346" s="22" t="n"/>
      <c r="J346" s="53" t="n">
        <v>0.165</v>
      </c>
      <c r="K346" s="53" t="n">
        <v>0.1662</v>
      </c>
      <c r="L346" s="53" t="n"/>
      <c r="M346" s="53" t="n"/>
      <c r="N346" s="22" t="n"/>
      <c r="O346" s="57" t="n">
        <v>0.4098</v>
      </c>
      <c r="P346" s="57" t="n">
        <v>0.4451</v>
      </c>
      <c r="Q346" s="57" t="n">
        <v>0.4412</v>
      </c>
      <c r="R346" s="62">
        <f>IF(P346="","",P346-Q346)</f>
        <v/>
      </c>
      <c r="S346" s="57" t="n">
        <v>0.4427</v>
      </c>
      <c r="T346" s="22" t="n"/>
      <c r="U346" s="68" t="n">
        <v>0.104</v>
      </c>
      <c r="V346" s="68" t="n">
        <v>0.953</v>
      </c>
      <c r="W346" s="103" t="n">
        <v>164</v>
      </c>
      <c r="X346" s="103" t="n">
        <v>219</v>
      </c>
      <c r="Y346" s="22" t="n"/>
      <c r="Z346" s="104">
        <f>IF(U346="","",W346/U346-W346)</f>
        <v/>
      </c>
      <c r="AA346" s="104">
        <f>IF(U346="","",(W346/U346-W346)*Q346)</f>
        <v/>
      </c>
      <c r="AB346" s="104">
        <f>IF(W346="","",W346*P346)</f>
        <v/>
      </c>
      <c r="AC346" s="86" t="n"/>
      <c r="AD346" s="84" t="inlineStr">
        <is>
          <t>截止日期</t>
        </is>
      </c>
      <c r="AE346" s="85" t="n"/>
    </row>
    <row customHeight="1" hidden="1" ht="14.25" outlineLevel="1" r="347" s="18">
      <c r="A347" s="101" t="n">
        <v>20200415</v>
      </c>
      <c r="B347" s="32" t="n"/>
      <c r="C347" s="33" t="n">
        <v>88</v>
      </c>
      <c r="D347" s="22" t="n"/>
      <c r="E347" s="34" t="n">
        <v>0.2225</v>
      </c>
      <c r="F347" s="35" t="n">
        <v>0.2258</v>
      </c>
      <c r="G347" s="102">
        <f>IF(E347="","",E347*X347)</f>
        <v/>
      </c>
      <c r="H347" s="37" t="n">
        <v>0.1843</v>
      </c>
      <c r="I347" s="22" t="n"/>
      <c r="J347" s="53" t="n">
        <v>0.1692</v>
      </c>
      <c r="K347" s="53" t="n">
        <v>0.1518</v>
      </c>
      <c r="L347" s="53" t="n"/>
      <c r="M347" s="53" t="n"/>
      <c r="N347" s="22" t="n"/>
      <c r="O347" s="57" t="n">
        <v>0.8021</v>
      </c>
      <c r="P347" s="57" t="n">
        <v>0.4153</v>
      </c>
      <c r="Q347" s="57" t="n">
        <v>0.411</v>
      </c>
      <c r="R347" s="62">
        <f>IF(P347="","",P347-Q347)</f>
        <v/>
      </c>
      <c r="S347" s="57" t="n">
        <v>0.4487</v>
      </c>
      <c r="T347" s="22" t="n"/>
      <c r="U347" s="68" t="n">
        <v>0.1978</v>
      </c>
      <c r="V347" s="68" t="n">
        <v>0.9649</v>
      </c>
      <c r="W347" s="103" t="n">
        <v>301</v>
      </c>
      <c r="X347" s="103" t="n">
        <v>373</v>
      </c>
      <c r="Y347" s="22" t="n"/>
      <c r="Z347" s="104">
        <f>IF(U347="","",W347/U347-W347)</f>
        <v/>
      </c>
      <c r="AA347" s="104">
        <f>IF(U347="","",(W347/U347-W347)*Q347)</f>
        <v/>
      </c>
      <c r="AB347" s="104">
        <f>IF(W347="","",W347*P347)</f>
        <v/>
      </c>
      <c r="AC347" s="86" t="n"/>
      <c r="AD347" s="84" t="inlineStr">
        <is>
          <t>截止日期</t>
        </is>
      </c>
      <c r="AE347" s="85" t="n"/>
    </row>
    <row customHeight="1" hidden="1" ht="14.25" outlineLevel="1" r="348" s="18">
      <c r="A348" s="101" t="n">
        <v>20200416</v>
      </c>
      <c r="B348" s="32" t="n"/>
      <c r="C348" s="33" t="n">
        <v>151</v>
      </c>
      <c r="D348" s="22" t="n"/>
      <c r="E348" s="34" t="n">
        <v>0.2296</v>
      </c>
      <c r="F348" s="35" t="n">
        <v>0.2211</v>
      </c>
      <c r="G348" s="102">
        <f>IF(E348="","",E348*X348)</f>
        <v/>
      </c>
      <c r="H348" s="37" t="n">
        <v>0.4667</v>
      </c>
      <c r="I348" s="22" t="n"/>
      <c r="J348" s="53" t="n">
        <v>0.1282</v>
      </c>
      <c r="K348" s="53" t="n">
        <v>0.1636</v>
      </c>
      <c r="L348" s="53" t="n"/>
      <c r="M348" s="53" t="n"/>
      <c r="N348" s="22" t="n"/>
      <c r="O348" s="57" t="n">
        <v>0.2941</v>
      </c>
      <c r="P348" s="57" t="n">
        <v>0.3469</v>
      </c>
      <c r="Q348" s="57" t="n">
        <v>0.3546</v>
      </c>
      <c r="R348" s="62">
        <f>IF(P348="","",P348-Q348)</f>
        <v/>
      </c>
      <c r="S348" s="57" t="n">
        <v>0.3381</v>
      </c>
      <c r="T348" s="22" t="n"/>
      <c r="U348" s="68" t="n">
        <v>0.0905</v>
      </c>
      <c r="V348" s="68" t="n">
        <v>0.9505</v>
      </c>
      <c r="W348" s="103" t="n">
        <v>98</v>
      </c>
      <c r="X348" s="103" t="n">
        <v>135</v>
      </c>
      <c r="Y348" s="22" t="n"/>
      <c r="Z348" s="104">
        <f>IF(U348="","",W348/U348-W348)</f>
        <v/>
      </c>
      <c r="AA348" s="104">
        <f>IF(U348="","",(W348/U348-W348)*Q348)</f>
        <v/>
      </c>
      <c r="AB348" s="104">
        <f>IF(W348="","",W348*P348)</f>
        <v/>
      </c>
      <c r="AC348" s="86" t="n"/>
      <c r="AD348" s="84" t="inlineStr">
        <is>
          <t>截止日期</t>
        </is>
      </c>
      <c r="AE348" s="85" t="n"/>
    </row>
    <row customHeight="1" hidden="1" ht="14.25" outlineLevel="1" r="349" s="18">
      <c r="A349" s="101" t="n">
        <v>20200417</v>
      </c>
      <c r="B349" s="32" t="n"/>
      <c r="C349" s="33" t="n">
        <v>176</v>
      </c>
      <c r="D349" s="22" t="n"/>
      <c r="E349" s="34" t="n">
        <v>0.1327</v>
      </c>
      <c r="F349" s="35" t="n">
        <v>0.2191</v>
      </c>
      <c r="G349" s="102">
        <f>IF(E349="","",E349*X349)</f>
        <v/>
      </c>
      <c r="H349" s="37" t="n">
        <v>0.4375</v>
      </c>
      <c r="I349" s="22" t="n"/>
      <c r="J349" s="53" t="n">
        <v>0.1778</v>
      </c>
      <c r="K349" s="53" t="n">
        <v>0.1403</v>
      </c>
      <c r="L349" s="53" t="n"/>
      <c r="M349" s="53" t="n"/>
      <c r="N349" s="22" t="n"/>
      <c r="O349" s="57" t="n">
        <v>0.2979</v>
      </c>
      <c r="P349" s="57" t="n">
        <v>0.3333</v>
      </c>
      <c r="Q349" s="57" t="n">
        <v>0.3361</v>
      </c>
      <c r="R349" s="62">
        <f>IF(P349="","",P349-Q349)</f>
        <v/>
      </c>
      <c r="S349" s="57" t="n">
        <v>0.3745</v>
      </c>
      <c r="T349" s="22" t="n"/>
      <c r="U349" s="68" t="n">
        <v>0.07439999999999999</v>
      </c>
      <c r="V349" s="68" t="n">
        <v>0.9673</v>
      </c>
      <c r="W349" s="103" t="n">
        <v>63</v>
      </c>
      <c r="X349" s="103" t="n">
        <v>98</v>
      </c>
      <c r="Y349" s="22" t="n"/>
      <c r="Z349" s="104">
        <f>IF(U349="","",W349/U349-W349)</f>
        <v/>
      </c>
      <c r="AA349" s="104">
        <f>IF(U349="","",(W349/U349-W349)*Q349)</f>
        <v/>
      </c>
      <c r="AB349" s="104">
        <f>IF(W349="","",W349*P349)</f>
        <v/>
      </c>
      <c r="AC349" s="86" t="n"/>
      <c r="AD349" s="84" t="inlineStr">
        <is>
          <t>截止日期</t>
        </is>
      </c>
      <c r="AE349" s="85" t="n"/>
    </row>
    <row customHeight="1" hidden="1" ht="14.25" outlineLevel="1" r="350" s="18">
      <c r="A350" s="101" t="n">
        <v>20200418</v>
      </c>
      <c r="B350" s="32" t="n"/>
      <c r="C350" s="33" t="n">
        <v>82</v>
      </c>
      <c r="D350" s="22" t="n"/>
      <c r="E350" s="34" t="n">
        <v>0.1768</v>
      </c>
      <c r="F350" s="35" t="n">
        <v>0.2074</v>
      </c>
      <c r="G350" s="102">
        <f>IF(E350="","",E350*X350)</f>
        <v/>
      </c>
      <c r="H350" s="37" t="n">
        <v>0.4474</v>
      </c>
      <c r="I350" s="22" t="n"/>
      <c r="J350" s="53" t="n">
        <v>0.1341</v>
      </c>
      <c r="K350" s="53" t="n">
        <v>0.1686</v>
      </c>
      <c r="L350" s="53" t="n"/>
      <c r="M350" s="53" t="n"/>
      <c r="N350" s="22" t="n"/>
      <c r="O350" s="57" t="n">
        <v>0.3556</v>
      </c>
      <c r="P350" s="57" t="n">
        <v>0.3844</v>
      </c>
      <c r="Q350" s="57" t="n">
        <v>0.4791</v>
      </c>
      <c r="R350" s="62">
        <f>IF(P350="","",P350-Q350)</f>
        <v/>
      </c>
      <c r="S350" s="57" t="n">
        <v>0.431</v>
      </c>
      <c r="T350" s="22" t="n"/>
      <c r="U350" s="68" t="n">
        <v>0.1138</v>
      </c>
      <c r="V350" s="68" t="n">
        <v>0.9576</v>
      </c>
      <c r="W350" s="103" t="n">
        <v>294</v>
      </c>
      <c r="X350" s="103" t="n">
        <v>362</v>
      </c>
      <c r="Y350" s="22" t="n"/>
      <c r="Z350" s="104">
        <f>IF(U350="","",W350/U350-W350)</f>
        <v/>
      </c>
      <c r="AA350" s="104">
        <f>IF(U350="","",(W350/U350-W350)*Q350)</f>
        <v/>
      </c>
      <c r="AB350" s="104">
        <f>IF(W350="","",W350*P350)</f>
        <v/>
      </c>
      <c r="AC350" s="86" t="n"/>
      <c r="AD350" s="84" t="inlineStr">
        <is>
          <t>截止日期</t>
        </is>
      </c>
      <c r="AE350" s="85" t="n"/>
    </row>
    <row customHeight="1" hidden="1" ht="14.25" outlineLevel="1" r="351" s="18">
      <c r="A351" s="101" t="n">
        <v>20200419</v>
      </c>
      <c r="B351" s="32" t="n"/>
      <c r="C351" s="33" t="n">
        <v>102</v>
      </c>
      <c r="D351" s="22" t="n"/>
      <c r="E351" s="34" t="n">
        <v>0.1362</v>
      </c>
      <c r="F351" s="35" t="n">
        <v>0.2464</v>
      </c>
      <c r="G351" s="102">
        <f>IF(E351="","",E351*X351)</f>
        <v/>
      </c>
      <c r="H351" s="37" t="n">
        <v>0.6222</v>
      </c>
      <c r="I351" s="22" t="n"/>
      <c r="J351" s="53" t="n">
        <v>0.1991</v>
      </c>
      <c r="K351" s="53" t="n">
        <v>0.154</v>
      </c>
      <c r="L351" s="53" t="n"/>
      <c r="M351" s="53" t="n"/>
      <c r="N351" s="22" t="n"/>
      <c r="O351" s="57" t="n">
        <v>0.3778</v>
      </c>
      <c r="P351" s="57" t="n">
        <v>0.4261</v>
      </c>
      <c r="Q351" s="57" t="n">
        <v>0.4994</v>
      </c>
      <c r="R351" s="62">
        <f>IF(P351="","",P351-Q351)</f>
        <v/>
      </c>
      <c r="S351" s="57" t="n">
        <v>0.4353</v>
      </c>
      <c r="T351" s="22" t="n"/>
      <c r="U351" s="68" t="n">
        <v>0.1039</v>
      </c>
      <c r="V351" s="68" t="n">
        <v>0.966</v>
      </c>
      <c r="W351" s="103" t="n">
        <v>176</v>
      </c>
      <c r="X351" s="103" t="n">
        <v>235</v>
      </c>
      <c r="Y351" s="22" t="n"/>
      <c r="Z351" s="104">
        <f>IF(U351="","",W351/U351-W351)</f>
        <v/>
      </c>
      <c r="AA351" s="104">
        <f>IF(U351="","",(W351/U351-W351)*Q351)</f>
        <v/>
      </c>
      <c r="AB351" s="104">
        <f>IF(W351="","",W351*P351)</f>
        <v/>
      </c>
      <c r="AC351" s="86" t="n"/>
      <c r="AD351" s="84" t="inlineStr">
        <is>
          <t>截止日期</t>
        </is>
      </c>
      <c r="AE351" s="85" t="n"/>
    </row>
    <row customHeight="1" hidden="1" ht="14.25" outlineLevel="1" r="352" s="18">
      <c r="A352" s="101" t="n">
        <v>20200420</v>
      </c>
      <c r="B352" s="32" t="n"/>
      <c r="C352" s="33" t="n">
        <v>14</v>
      </c>
      <c r="D352" s="22" t="n"/>
      <c r="E352" s="34" t="n">
        <v>0.2032</v>
      </c>
      <c r="F352" s="35" t="n">
        <v>0.1463</v>
      </c>
      <c r="G352" s="102">
        <f>IF(E352="","",E352*X352)</f>
        <v/>
      </c>
      <c r="H352" s="37" t="n">
        <v>0.5406</v>
      </c>
      <c r="I352" s="22" t="n"/>
      <c r="J352" s="53" t="n">
        <v>0.2393</v>
      </c>
      <c r="K352" s="53" t="n">
        <v>0.08019999999999999</v>
      </c>
      <c r="L352" s="53" t="n"/>
      <c r="M352" s="53" t="n"/>
      <c r="N352" s="22" t="n"/>
      <c r="O352" s="57" t="n">
        <v>0.5057</v>
      </c>
      <c r="P352" s="57" t="n">
        <v>0.5183</v>
      </c>
      <c r="Q352" s="57" t="n">
        <v>0.5163</v>
      </c>
      <c r="R352" s="62">
        <f>IF(P352="","",P352-Q352)</f>
        <v/>
      </c>
      <c r="S352" s="57" t="n">
        <v>0.4704</v>
      </c>
      <c r="T352" s="22" t="n"/>
      <c r="U352" s="68" t="n">
        <v>0.3718</v>
      </c>
      <c r="V352" s="68" t="n">
        <v>0.9678</v>
      </c>
      <c r="W352" s="103" t="n">
        <v>2844</v>
      </c>
      <c r="X352" s="103" t="n">
        <v>3416</v>
      </c>
      <c r="Y352" s="22" t="n"/>
      <c r="Z352" s="104">
        <f>IF(U352="","",W352/U352-W352)</f>
        <v/>
      </c>
      <c r="AA352" s="104">
        <f>IF(U352="","",(W352/U352-W352)*Q352)</f>
        <v/>
      </c>
      <c r="AB352" s="104">
        <f>IF(W352="","",W352*P352)</f>
        <v/>
      </c>
      <c r="AC352" s="86" t="n"/>
      <c r="AD352" s="84" t="inlineStr">
        <is>
          <t>截止日期</t>
        </is>
      </c>
      <c r="AE352" s="85" t="n"/>
    </row>
    <row customHeight="1" hidden="1" ht="14.25" outlineLevel="1" r="353" s="18">
      <c r="A353" s="101" t="n">
        <v>20200421</v>
      </c>
      <c r="B353" s="32" t="n"/>
      <c r="C353" s="33" t="n">
        <v>6</v>
      </c>
      <c r="D353" s="22" t="n"/>
      <c r="E353" s="34" t="n">
        <v>0.1859</v>
      </c>
      <c r="F353" s="35" t="n">
        <v>0.2359</v>
      </c>
      <c r="G353" s="102">
        <f>IF(E353="","",E353*X353)</f>
        <v/>
      </c>
      <c r="H353" s="37" t="n">
        <v>0.4766</v>
      </c>
      <c r="I353" s="22" t="n"/>
      <c r="J353" s="53" t="n">
        <v>0.2237</v>
      </c>
      <c r="K353" s="53" t="n">
        <v>0.13</v>
      </c>
      <c r="L353" s="53" t="n"/>
      <c r="M353" s="53" t="n"/>
      <c r="N353" s="22" t="n"/>
      <c r="O353" s="57" t="n">
        <v>0.3684</v>
      </c>
      <c r="P353" s="57" t="n">
        <v>0.3915</v>
      </c>
      <c r="Q353" s="57" t="n">
        <v>0.5451</v>
      </c>
      <c r="R353" s="62">
        <f>IF(P353="","",P353-Q353)</f>
        <v/>
      </c>
      <c r="S353" s="57" t="n">
        <v>0.4124</v>
      </c>
      <c r="T353" s="22" t="n"/>
      <c r="U353" s="68" t="n">
        <v>0.6304999999999999</v>
      </c>
      <c r="V353" s="68" t="n">
        <v>0.9609</v>
      </c>
      <c r="W353" s="103" t="n">
        <v>1456</v>
      </c>
      <c r="X353" s="103" t="n">
        <v>2109</v>
      </c>
      <c r="Y353" s="22" t="n"/>
      <c r="Z353" s="104">
        <f>IF(U353="","",W353/U353-W353)</f>
        <v/>
      </c>
      <c r="AA353" s="104">
        <f>IF(U353="","",(W353/U353-W353)*Q353)</f>
        <v/>
      </c>
      <c r="AB353" s="104">
        <f>IF(W353="","",W353*P353)</f>
        <v/>
      </c>
      <c r="AC353" s="86" t="n"/>
      <c r="AD353" s="84" t="inlineStr">
        <is>
          <t>截止日期</t>
        </is>
      </c>
      <c r="AE353" s="85" t="n"/>
    </row>
    <row customHeight="1" hidden="1" ht="14.25" outlineLevel="1" r="354" s="18">
      <c r="A354" s="101" t="n">
        <v>20200422</v>
      </c>
      <c r="B354" s="32" t="n"/>
      <c r="C354" s="33" t="n">
        <v>21</v>
      </c>
      <c r="D354" s="22" t="n"/>
      <c r="E354" s="34" t="n">
        <v>0.2317</v>
      </c>
      <c r="F354" s="35" t="n">
        <v>0.2003</v>
      </c>
      <c r="G354" s="102">
        <f>IF(E354="","",E354*X354)</f>
        <v/>
      </c>
      <c r="H354" s="37" t="n">
        <v>0.3101</v>
      </c>
      <c r="I354" s="22" t="n"/>
      <c r="J354" s="53" t="n">
        <v>0.1989</v>
      </c>
      <c r="K354" s="53" t="n">
        <v>0.1435</v>
      </c>
      <c r="L354" s="53" t="n"/>
      <c r="M354" s="53" t="n"/>
      <c r="N354" s="22" t="n"/>
      <c r="O354" s="57" t="n">
        <v>0.2608</v>
      </c>
      <c r="P354" s="57" t="n">
        <v>0.2723</v>
      </c>
      <c r="Q354" s="57" t="n">
        <v>0.3993</v>
      </c>
      <c r="R354" s="62">
        <f>IF(P354="","",P354-Q354)</f>
        <v/>
      </c>
      <c r="S354" s="57" t="n">
        <v>0.4127</v>
      </c>
      <c r="T354" s="22" t="n"/>
      <c r="U354" s="68" t="n">
        <v>0.4985</v>
      </c>
      <c r="V354" s="68" t="n">
        <v>0.9486</v>
      </c>
      <c r="W354" s="103" t="n">
        <v>617</v>
      </c>
      <c r="X354" s="103" t="n">
        <v>971</v>
      </c>
      <c r="Y354" s="22" t="n"/>
      <c r="Z354" s="104">
        <f>IF(U354="","",W354/U354-W354)</f>
        <v/>
      </c>
      <c r="AA354" s="104">
        <f>IF(U354="","",(W354/U354-W354)*Q354)</f>
        <v/>
      </c>
      <c r="AB354" s="104">
        <f>IF(W354="","",W354*P354)</f>
        <v/>
      </c>
      <c r="AC354" s="86" t="n"/>
      <c r="AD354" s="84" t="inlineStr">
        <is>
          <t>截止日期</t>
        </is>
      </c>
      <c r="AE354" s="85" t="n"/>
    </row>
    <row customHeight="1" hidden="1" ht="14.25" outlineLevel="1" r="355" s="18">
      <c r="A355" s="101" t="n">
        <v>20200423</v>
      </c>
      <c r="B355" s="32" t="n"/>
      <c r="C355" s="33" t="n">
        <v>43</v>
      </c>
      <c r="D355" s="22" t="n"/>
      <c r="E355" s="34" t="n">
        <v>0.2232</v>
      </c>
      <c r="F355" s="35" t="n">
        <v>0.2266</v>
      </c>
      <c r="G355" s="102">
        <f>IF(E355="","",E355*X355)</f>
        <v/>
      </c>
      <c r="H355" s="37" t="n">
        <v>0.2909</v>
      </c>
      <c r="I355" s="22" t="n"/>
      <c r="J355" s="53" t="n">
        <v>0.2263</v>
      </c>
      <c r="K355" s="53" t="n">
        <v>0.1278</v>
      </c>
      <c r="L355" s="53" t="n"/>
      <c r="M355" s="53" t="n"/>
      <c r="N355" s="22" t="n"/>
      <c r="O355" s="57" t="n">
        <v>0.181</v>
      </c>
      <c r="P355" s="57" t="n">
        <v>0.1964</v>
      </c>
      <c r="Q355" s="57" t="n">
        <v>0.2981</v>
      </c>
      <c r="R355" s="62">
        <f>IF(P355="","",P355-Q355)</f>
        <v/>
      </c>
      <c r="S355" s="57" t="n">
        <v>0.4305</v>
      </c>
      <c r="T355" s="22" t="n"/>
      <c r="U355" s="68" t="n">
        <v>0.2491</v>
      </c>
      <c r="V355" s="68" t="n">
        <v>0.9407</v>
      </c>
      <c r="W355" s="103" t="n">
        <v>275</v>
      </c>
      <c r="X355" s="103" t="n">
        <v>475</v>
      </c>
      <c r="Y355" s="22" t="n"/>
      <c r="Z355" s="104">
        <f>IF(U355="","",W355/U355-W355)</f>
        <v/>
      </c>
      <c r="AA355" s="104">
        <f>IF(U355="","",(W355/U355-W355)*Q355)</f>
        <v/>
      </c>
      <c r="AB355" s="104">
        <f>IF(W355="","",W355*P355)</f>
        <v/>
      </c>
      <c r="AC355" s="86" t="n"/>
      <c r="AD355" s="84" t="inlineStr">
        <is>
          <t>截止日期</t>
        </is>
      </c>
      <c r="AE355" s="85" t="n"/>
    </row>
    <row customHeight="1" hidden="1" ht="14.25" outlineLevel="1" r="356" s="18">
      <c r="A356" s="101" t="n">
        <v>20200424</v>
      </c>
      <c r="B356" s="32" t="n"/>
      <c r="C356" s="33" t="n">
        <v>117</v>
      </c>
      <c r="D356" s="22" t="n"/>
      <c r="E356" s="34" t="n">
        <v>0.2304</v>
      </c>
      <c r="F356" s="35" t="n">
        <v>0.2403</v>
      </c>
      <c r="G356" s="102">
        <f>IF(E356="","",E356*X356)</f>
        <v/>
      </c>
      <c r="H356" s="37" t="n">
        <v>0.4762</v>
      </c>
      <c r="I356" s="22" t="n"/>
      <c r="J356" s="53" t="n">
        <v>0.2717</v>
      </c>
      <c r="K356" s="53" t="n">
        <v>0.1494</v>
      </c>
      <c r="L356" s="53" t="n"/>
      <c r="M356" s="53" t="n"/>
      <c r="N356" s="22" t="n"/>
      <c r="O356" s="57" t="n">
        <v>0.274</v>
      </c>
      <c r="P356" s="57" t="n">
        <v>0.3153</v>
      </c>
      <c r="Q356" s="57" t="n">
        <v>0.4575</v>
      </c>
      <c r="R356" s="62">
        <f>IF(P356="","",P356-Q356)</f>
        <v/>
      </c>
      <c r="S356" s="57" t="n">
        <v>0.4342</v>
      </c>
      <c r="T356" s="22" t="n"/>
      <c r="U356" s="68" t="n">
        <v>0.06569999999999999</v>
      </c>
      <c r="V356" s="68" t="n">
        <v>0.9641999999999999</v>
      </c>
      <c r="W356" s="103" t="n">
        <v>111</v>
      </c>
      <c r="X356" s="103" t="n">
        <v>191</v>
      </c>
      <c r="Y356" s="22" t="n"/>
      <c r="Z356" s="104">
        <f>IF(U356="","",W356/U356-W356)</f>
        <v/>
      </c>
      <c r="AA356" s="104">
        <f>IF(U356="","",(W356/U356-W356)*Q356)</f>
        <v/>
      </c>
      <c r="AB356" s="104">
        <f>IF(W356="","",W356*P356)</f>
        <v/>
      </c>
      <c r="AC356" s="86" t="n"/>
      <c r="AD356" s="84" t="inlineStr">
        <is>
          <t>截止日期</t>
        </is>
      </c>
      <c r="AE356" s="85" t="n"/>
    </row>
    <row customHeight="1" hidden="1" ht="14.25" outlineLevel="1" r="357" s="18">
      <c r="A357" s="101" t="n">
        <v>20200425</v>
      </c>
      <c r="B357" s="32" t="n"/>
      <c r="C357" s="33" t="n">
        <v>31</v>
      </c>
      <c r="D357" s="22" t="n"/>
      <c r="E357" s="34" t="n">
        <v>0.2089</v>
      </c>
      <c r="F357" s="35" t="n">
        <v>0.1963</v>
      </c>
      <c r="G357" s="102">
        <f>IF(E357="","",E357*X357)</f>
        <v/>
      </c>
      <c r="H357" s="37" t="n">
        <v>0.4356</v>
      </c>
      <c r="I357" s="22" t="n"/>
      <c r="J357" s="53" t="n">
        <v>0.2013</v>
      </c>
      <c r="K357" s="53" t="n">
        <v>0.149</v>
      </c>
      <c r="L357" s="53" t="n"/>
      <c r="M357" s="53" t="n"/>
      <c r="N357" s="22" t="n"/>
      <c r="O357" s="57" t="n">
        <v>0.2725</v>
      </c>
      <c r="P357" s="57" t="n">
        <v>0.3047</v>
      </c>
      <c r="Q357" s="57" t="n">
        <v>0.469</v>
      </c>
      <c r="R357" s="62">
        <f>IF(P357="","",P357-Q357)</f>
        <v/>
      </c>
      <c r="S357" s="57" t="n">
        <v>0.3525</v>
      </c>
      <c r="T357" s="22" t="n"/>
      <c r="U357" s="68" t="n">
        <v>0.2957</v>
      </c>
      <c r="V357" s="68" t="n">
        <v>0.9693000000000001</v>
      </c>
      <c r="W357" s="103" t="n">
        <v>430</v>
      </c>
      <c r="X357" s="103" t="n">
        <v>694</v>
      </c>
      <c r="Y357" s="22" t="n"/>
      <c r="Z357" s="104">
        <f>IF(U357="","",W357/U357-W357)</f>
        <v/>
      </c>
      <c r="AA357" s="104">
        <f>IF(U357="","",(W357/U357-W357)*Q357)</f>
        <v/>
      </c>
      <c r="AB357" s="104">
        <f>IF(W357="","",W357*P357)</f>
        <v/>
      </c>
      <c r="AC357" s="86" t="n"/>
      <c r="AD357" s="84" t="inlineStr">
        <is>
          <t>截止日期</t>
        </is>
      </c>
      <c r="AE357" s="85" t="n"/>
    </row>
    <row customHeight="1" hidden="1" ht="14.25" outlineLevel="1" r="358" s="18">
      <c r="A358" s="101" t="n">
        <v>20200426</v>
      </c>
      <c r="B358" s="32" t="n"/>
      <c r="C358" s="33" t="n">
        <v>23</v>
      </c>
      <c r="D358" s="22" t="n"/>
      <c r="E358" s="34" t="n">
        <v>0.2059</v>
      </c>
      <c r="F358" s="35" t="n">
        <v>0.2251</v>
      </c>
      <c r="G358" s="102">
        <f>IF(E358="","",E358*X358)</f>
        <v/>
      </c>
      <c r="H358" s="37" t="n">
        <v>0.4859</v>
      </c>
      <c r="I358" s="22" t="n"/>
      <c r="J358" s="53" t="n">
        <v>0.2095</v>
      </c>
      <c r="K358" s="53" t="n">
        <v>0.1404</v>
      </c>
      <c r="L358" s="53" t="n"/>
      <c r="M358" s="53" t="n"/>
      <c r="N358" s="22" t="n"/>
      <c r="O358" s="57" t="n">
        <v>0.2954</v>
      </c>
      <c r="P358" s="57" t="n">
        <v>0.3367</v>
      </c>
      <c r="Q358" s="57" t="n">
        <v>0.4604</v>
      </c>
      <c r="R358" s="62">
        <f>IF(P358="","",P358-Q358)</f>
        <v/>
      </c>
      <c r="S358" s="57" t="n">
        <v>0.4524</v>
      </c>
      <c r="T358" s="22" t="n"/>
      <c r="U358" s="68" t="n">
        <v>0.3999</v>
      </c>
      <c r="V358" s="68" t="n">
        <v>0.9694</v>
      </c>
      <c r="W358" s="103" t="n">
        <v>591</v>
      </c>
      <c r="X358" s="103" t="n">
        <v>879</v>
      </c>
      <c r="Y358" s="22" t="n"/>
      <c r="Z358" s="104">
        <f>IF(U358="","",W358/U358-W358)</f>
        <v/>
      </c>
      <c r="AA358" s="104">
        <f>IF(U358="","",(W358/U358-W358)*Q358)</f>
        <v/>
      </c>
      <c r="AB358" s="104">
        <f>IF(W358="","",W358*P358)</f>
        <v/>
      </c>
      <c r="AC358" s="86" t="n"/>
      <c r="AD358" s="84" t="inlineStr">
        <is>
          <t>截止日期</t>
        </is>
      </c>
      <c r="AE358" s="85" t="n"/>
    </row>
    <row customHeight="1" hidden="1" ht="14.25" outlineLevel="1" r="359" s="18">
      <c r="A359" s="101" t="n">
        <v>20200427</v>
      </c>
      <c r="B359" s="32" t="n"/>
      <c r="C359" s="33" t="n">
        <v>16</v>
      </c>
      <c r="D359" s="22" t="n"/>
      <c r="E359" s="34" t="n">
        <v>0.2097</v>
      </c>
      <c r="F359" s="35" t="n">
        <v>0.2249</v>
      </c>
      <c r="G359" s="102">
        <f>IF(E359="","",E359*X359)</f>
        <v/>
      </c>
      <c r="H359" s="37" t="n">
        <v>0.3388</v>
      </c>
      <c r="I359" s="22" t="n"/>
      <c r="J359" s="53" t="n">
        <v>0.1985</v>
      </c>
      <c r="K359" s="53" t="n">
        <v>0.1358</v>
      </c>
      <c r="L359" s="53" t="n"/>
      <c r="M359" s="53" t="n"/>
      <c r="N359" s="22" t="n"/>
      <c r="O359" s="57" t="n">
        <v>0.2779</v>
      </c>
      <c r="P359" s="57" t="n">
        <v>0.2935</v>
      </c>
      <c r="Q359" s="57" t="n">
        <v>0.3478</v>
      </c>
      <c r="R359" s="62">
        <f>IF(P359="","",P359-Q359)</f>
        <v/>
      </c>
      <c r="S359" s="57" t="n">
        <v>0.334</v>
      </c>
      <c r="T359" s="22" t="n"/>
      <c r="U359" s="68" t="n">
        <v>0.4767</v>
      </c>
      <c r="V359" s="68" t="n">
        <v>0.973</v>
      </c>
      <c r="W359" s="103" t="n">
        <v>552</v>
      </c>
      <c r="X359" s="103" t="n">
        <v>868</v>
      </c>
      <c r="Y359" s="22" t="n"/>
      <c r="Z359" s="104">
        <f>IF(U359="","",W359/U359-W359)</f>
        <v/>
      </c>
      <c r="AA359" s="104">
        <f>IF(U359="","",(W359/U359-W359)*Q359)</f>
        <v/>
      </c>
      <c r="AB359" s="104">
        <f>IF(W359="","",W359*P359)</f>
        <v/>
      </c>
      <c r="AC359" s="86" t="n"/>
      <c r="AD359" s="84" t="inlineStr">
        <is>
          <t>截止日期</t>
        </is>
      </c>
      <c r="AE359" s="85" t="n"/>
    </row>
    <row customHeight="1" hidden="1" ht="14.25" outlineLevel="1" r="360" s="18">
      <c r="A360" s="101" t="n">
        <v>20200428</v>
      </c>
      <c r="B360" s="32" t="n"/>
      <c r="C360" s="33" t="n">
        <v>23</v>
      </c>
      <c r="D360" s="22" t="n"/>
      <c r="E360" s="34" t="n">
        <v>0.2236</v>
      </c>
      <c r="F360" s="35" t="n">
        <v>0.213</v>
      </c>
      <c r="G360" s="102">
        <f>IF(E360="","",E360*X360)</f>
        <v/>
      </c>
      <c r="H360" s="37" t="n">
        <v>0.5</v>
      </c>
      <c r="I360" s="22" t="n"/>
      <c r="J360" s="53" t="n">
        <v>0.2038</v>
      </c>
      <c r="K360" s="53" t="n">
        <v>0.1402</v>
      </c>
      <c r="L360" s="53" t="n"/>
      <c r="M360" s="53" t="n"/>
      <c r="N360" s="22" t="n"/>
      <c r="O360" s="57" t="n">
        <v>0.3112</v>
      </c>
      <c r="P360" s="57" t="n">
        <v>0.3491</v>
      </c>
      <c r="Q360" s="57" t="n">
        <v>0.4751</v>
      </c>
      <c r="R360" s="62">
        <f>IF(P360="","",P360-Q360)</f>
        <v/>
      </c>
      <c r="S360" s="57" t="n">
        <v>0.4249</v>
      </c>
      <c r="T360" s="22" t="n"/>
      <c r="U360" s="68" t="n">
        <v>0.4196</v>
      </c>
      <c r="V360" s="68" t="n">
        <v>0.9443</v>
      </c>
      <c r="W360" s="103" t="n">
        <v>527</v>
      </c>
      <c r="X360" s="103" t="n">
        <v>832</v>
      </c>
      <c r="Y360" s="22" t="n"/>
      <c r="Z360" s="104">
        <f>IF(U360="","",W360/U360-W360)</f>
        <v/>
      </c>
      <c r="AA360" s="104">
        <f>IF(U360="","",(W360/U360-W360)*Q360)</f>
        <v/>
      </c>
      <c r="AB360" s="104">
        <f>IF(W360="","",W360*P360)</f>
        <v/>
      </c>
      <c r="AC360" s="86" t="n"/>
      <c r="AD360" s="84" t="inlineStr">
        <is>
          <t>截止日期</t>
        </is>
      </c>
      <c r="AE360" s="85" t="n"/>
    </row>
    <row customHeight="1" hidden="1" ht="14.25" outlineLevel="1" r="361" s="18">
      <c r="A361" s="101" t="n">
        <v>20200429</v>
      </c>
      <c r="B361" s="32" t="n"/>
      <c r="C361" s="33" t="n">
        <v>30</v>
      </c>
      <c r="D361" s="22" t="n"/>
      <c r="E361" s="34" t="n">
        <v>0.2615</v>
      </c>
      <c r="F361" s="35" t="n">
        <v>0.183</v>
      </c>
      <c r="G361" s="102">
        <f>IF(E361="","",E361*X361)</f>
        <v/>
      </c>
      <c r="H361" s="37" t="n">
        <v>0.4388</v>
      </c>
      <c r="I361" s="22" t="n"/>
      <c r="J361" s="53" t="n">
        <v>0.1879</v>
      </c>
      <c r="K361" s="53" t="n">
        <v>0.1171</v>
      </c>
      <c r="L361" s="53" t="n"/>
      <c r="M361" s="53" t="n"/>
      <c r="N361" s="22" t="n"/>
      <c r="O361" s="57" t="n">
        <v>0.3056</v>
      </c>
      <c r="P361" s="57" t="n">
        <v>0.3297</v>
      </c>
      <c r="Q361" s="57" t="n">
        <v>0.4577</v>
      </c>
      <c r="R361" s="62">
        <f>IF(P361="","",P361-Q361)</f>
        <v/>
      </c>
      <c r="S361" s="57" t="n">
        <v>0.4586</v>
      </c>
      <c r="T361" s="22" t="n"/>
      <c r="U361" s="68" t="n">
        <v>0.4195</v>
      </c>
      <c r="V361" s="68" t="n">
        <v>0.9336</v>
      </c>
      <c r="W361" s="103" t="n">
        <v>543</v>
      </c>
      <c r="X361" s="103" t="n">
        <v>803</v>
      </c>
      <c r="Y361" s="22" t="n"/>
      <c r="Z361" s="104">
        <f>IF(U361="","",W361/U361-W361)</f>
        <v/>
      </c>
      <c r="AA361" s="104">
        <f>IF(U361="","",(W361/U361-W361)*Q361)</f>
        <v/>
      </c>
      <c r="AB361" s="104">
        <f>IF(W361="","",W361*P361)</f>
        <v/>
      </c>
      <c r="AC361" s="86" t="n"/>
      <c r="AD361" s="84" t="inlineStr">
        <is>
          <t>截止日期</t>
        </is>
      </c>
      <c r="AE361" s="85" t="n"/>
    </row>
    <row customHeight="1" hidden="1" ht="14.25" outlineLevel="1" r="362" s="18">
      <c r="A362" s="101" t="n">
        <v>20200430</v>
      </c>
      <c r="B362" s="32" t="n"/>
      <c r="C362" s="33" t="n">
        <v>84</v>
      </c>
      <c r="D362" s="22" t="n"/>
      <c r="E362" s="34" t="n">
        <v>0.2507</v>
      </c>
      <c r="F362" s="35" t="n">
        <v>0.2245</v>
      </c>
      <c r="G362" s="102">
        <f>IF(E362="","",E362*X362)</f>
        <v/>
      </c>
      <c r="H362" s="37" t="n">
        <v>0.4024</v>
      </c>
      <c r="I362" s="22" t="n"/>
      <c r="J362" s="53" t="n">
        <v>0.2164</v>
      </c>
      <c r="K362" s="53" t="n">
        <v>0.129</v>
      </c>
      <c r="L362" s="53" t="n"/>
      <c r="M362" s="53" t="n"/>
      <c r="N362" s="22" t="n"/>
      <c r="O362" s="57" t="n">
        <v>0.3218</v>
      </c>
      <c r="P362" s="57" t="n">
        <v>0.3532</v>
      </c>
      <c r="Q362" s="57" t="n">
        <v>0.4509</v>
      </c>
      <c r="R362" s="62">
        <f>IF(P362="","",P362-Q362)</f>
        <v/>
      </c>
      <c r="S362" s="57" t="n">
        <v>0.4213</v>
      </c>
      <c r="T362" s="22" t="n"/>
      <c r="U362" s="68" t="n">
        <v>0.1984</v>
      </c>
      <c r="V362" s="68" t="n">
        <v>0.9601</v>
      </c>
      <c r="W362" s="103" t="n">
        <v>252</v>
      </c>
      <c r="X362" s="103" t="n">
        <v>367</v>
      </c>
      <c r="Y362" s="22" t="n"/>
      <c r="Z362" s="104">
        <f>IF(U362="","",W362/U362-W362)</f>
        <v/>
      </c>
      <c r="AA362" s="104">
        <f>IF(U362="","",(W362/U362-W362)*Q362)</f>
        <v/>
      </c>
      <c r="AB362" s="104">
        <f>IF(W362="","",W362*P362)</f>
        <v/>
      </c>
      <c r="AC362" s="86" t="n"/>
      <c r="AD362" s="84" t="inlineStr">
        <is>
          <t>截止日期</t>
        </is>
      </c>
      <c r="AE362" s="85" t="n"/>
    </row>
    <row customHeight="1" hidden="1" ht="14.25" outlineLevel="1" r="363" s="18">
      <c r="A363" s="110" t="n"/>
      <c r="B363" s="38" t="n"/>
      <c r="C363" s="39" t="n"/>
      <c r="D363" s="22" t="n"/>
      <c r="E363" s="94" t="n"/>
      <c r="F363" s="40" t="n"/>
      <c r="G363" s="102">
        <f>IF(E363="","",E363*X363)</f>
        <v/>
      </c>
      <c r="H363" s="41" t="n"/>
      <c r="I363" s="22" t="n"/>
      <c r="J363" s="58" t="n"/>
      <c r="K363" s="58" t="n"/>
      <c r="L363" s="58" t="n"/>
      <c r="M363" s="58" t="n"/>
      <c r="N363" s="22" t="n"/>
      <c r="O363" s="59" t="n"/>
      <c r="P363" s="59" t="n"/>
      <c r="Q363" s="59" t="n"/>
      <c r="R363" s="62">
        <f>IF(P363="","",P363-Q363)</f>
        <v/>
      </c>
      <c r="S363" s="59" t="n"/>
      <c r="T363" s="22" t="n"/>
      <c r="U363" s="70" t="n"/>
      <c r="V363" s="70" t="n"/>
      <c r="W363" s="105" t="n"/>
      <c r="X363" s="105" t="n"/>
      <c r="Y363" s="22" t="n"/>
      <c r="Z363" s="104">
        <f>IF(U363="","",W363/U363-W363)</f>
        <v/>
      </c>
      <c r="AA363" s="104">
        <f>IF(U363="","",(W363/U363-W363)*Q363)</f>
        <v/>
      </c>
      <c r="AB363" s="104">
        <f>IF(W363="","",W363*P363)</f>
        <v/>
      </c>
      <c r="AC363" s="87" t="n"/>
      <c r="AD363" s="88" t="inlineStr">
        <is>
          <t>截止日期</t>
        </is>
      </c>
      <c r="AE363" s="89" t="n"/>
    </row>
    <row collapsed="1" customHeight="1" ht="14.25" r="364" s="18">
      <c r="A364" s="106">
        <f>ROUNDDOWN(MOD(A333,10000)/100,0)&amp;"月均值"</f>
        <v/>
      </c>
      <c r="B364" s="43" t="n"/>
      <c r="C364" s="43" t="n"/>
      <c r="D364" s="44" t="n"/>
      <c r="E364" s="45">
        <f>AVERAGE(E333:E363)</f>
        <v/>
      </c>
      <c r="F364" s="45">
        <f>AVERAGE(F333:F363)</f>
        <v/>
      </c>
      <c r="G364" s="45">
        <f>SUM(G333:G363)/SUM(X333:X363)</f>
        <v/>
      </c>
      <c r="H364" s="45">
        <f>AVERAGE(H333:H363)</f>
        <v/>
      </c>
      <c r="I364" s="45" t="n"/>
      <c r="J364" s="45">
        <f>AVERAGE(J333:J363)</f>
        <v/>
      </c>
      <c r="K364" s="45">
        <f>AVERAGE(K333:K363)</f>
        <v/>
      </c>
      <c r="L364" s="45">
        <f>AVERAGE(L333:L363)</f>
        <v/>
      </c>
      <c r="M364" s="45">
        <f>AVERAGE(M333:M363)</f>
        <v/>
      </c>
      <c r="N364" s="45" t="n"/>
      <c r="O364" s="45">
        <f>AVERAGE(O333:O363)</f>
        <v/>
      </c>
      <c r="P364" s="45">
        <f>AVERAGE(P333:P363)</f>
        <v/>
      </c>
      <c r="Q364" s="45">
        <f>AVERAGE(Q333:Q363)</f>
        <v/>
      </c>
      <c r="R364" s="45">
        <f>AVERAGE(R333:R363)</f>
        <v/>
      </c>
      <c r="S364" s="45">
        <f>AVERAGE(S333:S363)</f>
        <v/>
      </c>
      <c r="T364" s="45" t="n"/>
      <c r="U364" s="45">
        <f>AVERAGE(U333:U363)</f>
        <v/>
      </c>
      <c r="V364" s="45">
        <f>AVERAGE(V333:V363)</f>
        <v/>
      </c>
      <c r="W364" s="107">
        <f>AVERAGE(W333:W363)</f>
        <v/>
      </c>
      <c r="X364" s="107">
        <f>AVERAGE(X333:X363)</f>
        <v/>
      </c>
      <c r="Y364" s="44" t="n"/>
      <c r="Z364" s="45" t="inlineStr">
        <is>
          <t>人工</t>
        </is>
      </c>
      <c r="AA364" s="45">
        <f>SUM(AA333:AA363)/SUM(Z333:Z363)</f>
        <v/>
      </c>
      <c r="AB364" s="90" t="inlineStr">
        <is>
          <t>店小蜜</t>
        </is>
      </c>
      <c r="AC364" s="91">
        <f>SUM(AB333:AB363)/SUM(W333:W363)</f>
        <v/>
      </c>
      <c r="AD364" s="92" t="inlineStr">
        <is>
          <t>差值</t>
        </is>
      </c>
      <c r="AE364" s="90" t="n"/>
    </row>
    <row customHeight="1" hidden="1" ht="14.25" r="365" s="18">
      <c r="A365" s="108" t="inlineStr">
        <is>
          <t>本月方差</t>
        </is>
      </c>
      <c r="B365" s="47" t="n"/>
      <c r="C365" s="48" t="n"/>
      <c r="D365" s="49" t="n"/>
      <c r="E365" s="49">
        <f>VARP(E333:E363)</f>
        <v/>
      </c>
      <c r="F365" s="49">
        <f>VARP(F333:F363)</f>
        <v/>
      </c>
      <c r="G365" s="49" t="n"/>
      <c r="H365" s="49" t="n"/>
      <c r="I365" s="49" t="n"/>
      <c r="J365" s="49">
        <f>VARP(J333:J363)</f>
        <v/>
      </c>
      <c r="K365" s="49">
        <f>VARP(K333:K363)</f>
        <v/>
      </c>
      <c r="L365" s="49">
        <f>VARP(L333:L363)</f>
        <v/>
      </c>
      <c r="M365" s="49">
        <f>VARP(M333:M363)</f>
        <v/>
      </c>
      <c r="N365" s="49" t="n"/>
      <c r="O365" s="49">
        <f>VARP(O333:O363)</f>
        <v/>
      </c>
      <c r="P365" s="49">
        <f>VARP(P333:P363)</f>
        <v/>
      </c>
      <c r="Q365" s="49">
        <f>VARP(Q333:Q363)</f>
        <v/>
      </c>
      <c r="R365" s="49">
        <f>VARP(R333:R363)</f>
        <v/>
      </c>
      <c r="S365" s="49">
        <f>VARP(S333:S363)</f>
        <v/>
      </c>
      <c r="T365" s="49" t="n"/>
      <c r="U365" s="49">
        <f>VARP(U333:U363)</f>
        <v/>
      </c>
      <c r="V365" s="49">
        <f>VARP(V333:V363)</f>
        <v/>
      </c>
      <c r="W365" s="109" t="n"/>
      <c r="X365" s="109" t="n"/>
      <c r="Y365" s="49" t="n"/>
      <c r="Z365" s="109" t="n"/>
      <c r="AA365" s="109" t="n"/>
      <c r="AB365" s="109" t="n"/>
      <c r="AC365" s="109" t="n"/>
      <c r="AD365" s="109" t="n"/>
      <c r="AE365" s="109" t="n"/>
    </row>
    <row customHeight="1" ht="14.25" outlineLevel="1" r="366" s="18">
      <c r="A366" s="101" t="n">
        <v>20200501</v>
      </c>
      <c r="B366" s="32" t="n"/>
      <c r="C366" s="33" t="n">
        <v>156</v>
      </c>
      <c r="D366" s="22" t="n"/>
      <c r="E366" s="34" t="n">
        <v>0.1667</v>
      </c>
      <c r="F366" s="35" t="n">
        <v>0.203</v>
      </c>
      <c r="G366" s="102">
        <f>IF(E366="","",E366*X366)</f>
        <v/>
      </c>
      <c r="H366" s="37" t="n">
        <v>0.2286</v>
      </c>
      <c r="I366" s="22" t="n"/>
      <c r="J366" s="53" t="n">
        <v>0.1795</v>
      </c>
      <c r="K366" s="53" t="n">
        <v>0.142</v>
      </c>
      <c r="L366" s="53" t="n"/>
      <c r="M366" s="53" t="n"/>
      <c r="N366" s="22" t="n"/>
      <c r="O366" s="57" t="n">
        <v>0.09760000000000001</v>
      </c>
      <c r="P366" s="57" t="n">
        <v>0.1491</v>
      </c>
      <c r="Q366" s="57" t="n">
        <v>0.1904</v>
      </c>
      <c r="R366" s="62">
        <f>IF(P366="","",P366-Q366)</f>
        <v/>
      </c>
      <c r="S366" s="57" t="n">
        <v>0.3685</v>
      </c>
      <c r="T366" s="22" t="n"/>
      <c r="U366" s="68" t="n">
        <v>0.1145</v>
      </c>
      <c r="V366" s="68" t="n">
        <v>0.8267</v>
      </c>
      <c r="W366" s="103" t="n">
        <v>114</v>
      </c>
      <c r="X366" s="103" t="n">
        <v>180</v>
      </c>
      <c r="Y366" s="22" t="n"/>
      <c r="Z366" s="104">
        <f>IF(U366="","",W366/U366-W366)</f>
        <v/>
      </c>
      <c r="AA366" s="104">
        <f>IF(U366="","",(W366/U366-W366)*Q366)</f>
        <v/>
      </c>
      <c r="AB366" s="104">
        <f>IF(W366="","",W366*P366)</f>
        <v/>
      </c>
      <c r="AC366" s="86" t="n"/>
      <c r="AD366" s="86" t="inlineStr">
        <is>
          <t>截止日期</t>
        </is>
      </c>
      <c r="AE366" s="85" t="n"/>
    </row>
    <row customHeight="1" ht="14.25" outlineLevel="1" r="367" s="18">
      <c r="A367" s="101" t="n">
        <v>20200502</v>
      </c>
      <c r="B367" s="32" t="n"/>
      <c r="C367" s="33" t="n">
        <v>18</v>
      </c>
      <c r="D367" s="22" t="n"/>
      <c r="E367" s="34" t="n">
        <v>0.2377</v>
      </c>
      <c r="F367" s="35" t="n">
        <v>0.1997</v>
      </c>
      <c r="G367" s="102">
        <f>IF(E367="","",E367*X367)</f>
        <v/>
      </c>
      <c r="H367" s="37" t="n">
        <v>0.2556</v>
      </c>
      <c r="I367" s="22" t="n"/>
      <c r="J367" s="53" t="n">
        <v>0.1429</v>
      </c>
      <c r="K367" s="53" t="n">
        <v>0.1273</v>
      </c>
      <c r="L367" s="53" t="n"/>
      <c r="M367" s="53" t="n"/>
      <c r="N367" s="22" t="n"/>
      <c r="O367" s="57" t="n">
        <v>0.1045</v>
      </c>
      <c r="P367" s="57" t="n">
        <v>0.1306</v>
      </c>
      <c r="Q367" s="57" t="n">
        <v>0.2434</v>
      </c>
      <c r="R367" s="62">
        <f>IF(P367="","",P367-Q367)</f>
        <v/>
      </c>
      <c r="S367" s="57" t="n">
        <v>0.3676</v>
      </c>
      <c r="T367" s="22" t="n"/>
      <c r="U367" s="68" t="n">
        <v>0.7136</v>
      </c>
      <c r="V367" s="68" t="n">
        <v>0.897</v>
      </c>
      <c r="W367" s="103" t="n">
        <v>781</v>
      </c>
      <c r="X367" s="103" t="n">
        <v>1039</v>
      </c>
      <c r="Y367" s="22" t="n"/>
      <c r="Z367" s="104">
        <f>IF(U367="","",W367/U367-W367)</f>
        <v/>
      </c>
      <c r="AA367" s="104">
        <f>IF(U367="","",(W367/U367-W367)*Q367)</f>
        <v/>
      </c>
      <c r="AB367" s="104">
        <f>IF(W367="","",W367*P367)</f>
        <v/>
      </c>
      <c r="AC367" s="86" t="n"/>
      <c r="AD367" s="84" t="inlineStr">
        <is>
          <t>截止日期</t>
        </is>
      </c>
      <c r="AE367" s="85" t="n"/>
    </row>
    <row customHeight="1" ht="14.25" outlineLevel="1" r="368" s="18">
      <c r="A368" s="101" t="n">
        <v>20200503</v>
      </c>
      <c r="B368" s="32" t="n"/>
      <c r="C368" s="33" t="n">
        <v>94</v>
      </c>
      <c r="D368" s="22" t="n"/>
      <c r="E368" s="34" t="n">
        <v>0.1793</v>
      </c>
      <c r="F368" s="35" t="n">
        <v>0.2358</v>
      </c>
      <c r="G368" s="102">
        <f>IF(E368="","",E368*X368)</f>
        <v/>
      </c>
      <c r="H368" s="37" t="n">
        <v>0.129</v>
      </c>
      <c r="I368" s="22" t="n"/>
      <c r="J368" s="53" t="n">
        <v>0.1262</v>
      </c>
      <c r="K368" s="53" t="n">
        <v>0.1407</v>
      </c>
      <c r="L368" s="53" t="n"/>
      <c r="M368" s="53" t="n"/>
      <c r="N368" s="22" t="n"/>
      <c r="O368" s="57" t="n">
        <v>0.1214</v>
      </c>
      <c r="P368" s="57" t="n">
        <v>0.1199</v>
      </c>
      <c r="Q368" s="57" t="n">
        <v>0.153</v>
      </c>
      <c r="R368" s="62">
        <f>IF(P368="","",P368-Q368)</f>
        <v/>
      </c>
      <c r="S368" s="57" t="n">
        <v>0.232</v>
      </c>
      <c r="T368" s="22" t="n"/>
      <c r="U368" s="68" t="n">
        <v>0.2384</v>
      </c>
      <c r="V368" s="68" t="n">
        <v>0.9751</v>
      </c>
      <c r="W368" s="103" t="n">
        <v>267</v>
      </c>
      <c r="X368" s="103" t="n">
        <v>329</v>
      </c>
      <c r="Y368" s="22" t="n"/>
      <c r="Z368" s="104">
        <f>IF(U368="","",W368/U368-W368)</f>
        <v/>
      </c>
      <c r="AA368" s="104">
        <f>IF(U368="","",(W368/U368-W368)*Q368)</f>
        <v/>
      </c>
      <c r="AB368" s="104">
        <f>IF(W368="","",W368*P368)</f>
        <v/>
      </c>
      <c r="AC368" s="86" t="n"/>
      <c r="AD368" s="84" t="inlineStr">
        <is>
          <t>截止日期</t>
        </is>
      </c>
      <c r="AE368" s="85" t="n"/>
    </row>
    <row customHeight="1" ht="14.25" outlineLevel="1" r="369" s="18">
      <c r="A369" s="101" t="n">
        <v>20200504</v>
      </c>
      <c r="B369" s="32" t="n"/>
      <c r="C369" s="33" t="n">
        <v>149</v>
      </c>
      <c r="D369" s="22" t="n"/>
      <c r="E369" s="34" t="n">
        <v>0.1798</v>
      </c>
      <c r="F369" s="35" t="n">
        <v>0.2602</v>
      </c>
      <c r="G369" s="102">
        <f>IF(E369="","",E369*X369)</f>
        <v/>
      </c>
      <c r="H369" s="37" t="n">
        <v>0.1429</v>
      </c>
      <c r="I369" s="22" t="n"/>
      <c r="J369" s="53" t="n">
        <v>0.2174</v>
      </c>
      <c r="K369" s="53" t="n">
        <v>0.1541</v>
      </c>
      <c r="L369" s="53" t="n"/>
      <c r="M369" s="53" t="n"/>
      <c r="N369" s="22" t="n"/>
      <c r="O369" s="57" t="n">
        <v>0.2821</v>
      </c>
      <c r="P369" s="57" t="n">
        <v>0.16</v>
      </c>
      <c r="Q369" s="57" t="n">
        <v>0.0987</v>
      </c>
      <c r="R369" s="62">
        <f>IF(P369="","",P369-Q369)</f>
        <v/>
      </c>
      <c r="S369" s="57" t="n">
        <v>0.191</v>
      </c>
      <c r="T369" s="22" t="n"/>
      <c r="U369" s="68" t="n">
        <v>0.0905</v>
      </c>
      <c r="V369" s="68" t="n">
        <v>0.9744</v>
      </c>
      <c r="W369" s="103" t="n">
        <v>125</v>
      </c>
      <c r="X369" s="103" t="n">
        <v>178</v>
      </c>
      <c r="Y369" s="22" t="n"/>
      <c r="Z369" s="104">
        <f>IF(U369="","",W369/U369-W369)</f>
        <v/>
      </c>
      <c r="AA369" s="104">
        <f>IF(U369="","",(W369/U369-W369)*Q369)</f>
        <v/>
      </c>
      <c r="AB369" s="104">
        <f>IF(W369="","",W369*P369)</f>
        <v/>
      </c>
      <c r="AC369" s="86" t="n"/>
      <c r="AD369" s="84" t="inlineStr">
        <is>
          <t>截止日期</t>
        </is>
      </c>
      <c r="AE369" s="85" t="n"/>
    </row>
    <row customHeight="1" ht="14.25" outlineLevel="1" r="370" s="18">
      <c r="A370" s="101" t="n">
        <v>20200505</v>
      </c>
      <c r="B370" s="32" t="n"/>
      <c r="C370" s="33" t="n">
        <v>112</v>
      </c>
      <c r="D370" s="22" t="n"/>
      <c r="E370" s="34" t="n">
        <v>0.186</v>
      </c>
      <c r="F370" s="35" t="n">
        <v>0.2184</v>
      </c>
      <c r="G370" s="102">
        <f>IF(E370="","",E370*X370)</f>
        <v/>
      </c>
      <c r="H370" s="37" t="n">
        <v>0.4462</v>
      </c>
      <c r="I370" s="22" t="n"/>
      <c r="J370" s="53" t="n">
        <v>0.2634</v>
      </c>
      <c r="K370" s="53" t="n">
        <v>0.1629</v>
      </c>
      <c r="L370" s="53" t="n"/>
      <c r="M370" s="53" t="n"/>
      <c r="N370" s="22" t="n"/>
      <c r="O370" s="57" t="n">
        <v>0.6202</v>
      </c>
      <c r="P370" s="57" t="n">
        <v>0.5806</v>
      </c>
      <c r="Q370" s="57" t="n">
        <v>0.5828</v>
      </c>
      <c r="R370" s="62">
        <f>IF(P370="","",P370-Q370)</f>
        <v/>
      </c>
      <c r="S370" s="57" t="n">
        <v>0.5246</v>
      </c>
      <c r="T370" s="22" t="n"/>
      <c r="U370" s="68" t="n">
        <v>0.0896</v>
      </c>
      <c r="V370" s="68" t="n">
        <v>0.951</v>
      </c>
      <c r="W370" s="103" t="n">
        <v>186</v>
      </c>
      <c r="X370" s="103" t="n">
        <v>301</v>
      </c>
      <c r="Y370" s="22" t="n"/>
      <c r="Z370" s="104">
        <f>IF(U370="","",W370/U370-W370)</f>
        <v/>
      </c>
      <c r="AA370" s="104">
        <f>IF(U370="","",(W370/U370-W370)*Q370)</f>
        <v/>
      </c>
      <c r="AB370" s="104">
        <f>IF(W370="","",W370*P370)</f>
        <v/>
      </c>
      <c r="AC370" s="86" t="n"/>
      <c r="AD370" s="84" t="inlineStr">
        <is>
          <t>截止日期</t>
        </is>
      </c>
      <c r="AE370" s="85" t="n"/>
    </row>
    <row customHeight="1" ht="14.25" outlineLevel="1" r="371" s="18">
      <c r="A371" s="101" t="n">
        <v>20200506</v>
      </c>
      <c r="B371" s="32" t="n"/>
      <c r="C371" s="33" t="n">
        <v>105</v>
      </c>
      <c r="D371" s="22" t="n"/>
      <c r="E371" s="34" t="n">
        <v>0.2277</v>
      </c>
      <c r="F371" s="35" t="n">
        <v>0.2314</v>
      </c>
      <c r="G371" s="102">
        <f>IF(E371="","",E371*X371)</f>
        <v/>
      </c>
      <c r="H371" s="37" t="n">
        <v>0.5652</v>
      </c>
      <c r="I371" s="22" t="n"/>
      <c r="J371" s="53" t="n">
        <v>0.1418</v>
      </c>
      <c r="K371" s="53" t="n">
        <v>0.1444</v>
      </c>
      <c r="L371" s="53" t="n"/>
      <c r="M371" s="53" t="n"/>
      <c r="N371" s="22" t="n"/>
      <c r="O371" s="57" t="n">
        <v>0.4107</v>
      </c>
      <c r="P371" s="57" t="n">
        <v>0.4528</v>
      </c>
      <c r="Q371" s="57" t="n">
        <v>0.4889</v>
      </c>
      <c r="R371" s="62">
        <f>IF(P371="","",P371-Q371)</f>
        <v/>
      </c>
      <c r="S371" s="57" t="n">
        <v>0.4344</v>
      </c>
      <c r="T371" s="22" t="n"/>
      <c r="U371" s="68" t="n">
        <v>0.1433</v>
      </c>
      <c r="V371" s="68" t="n">
        <v>0.9546</v>
      </c>
      <c r="W371" s="103" t="n">
        <v>212</v>
      </c>
      <c r="X371" s="103" t="n">
        <v>303</v>
      </c>
      <c r="Y371" s="22" t="n"/>
      <c r="Z371" s="104">
        <f>IF(U371="","",W371/U371-W371)</f>
        <v/>
      </c>
      <c r="AA371" s="104">
        <f>IF(U371="","",(W371/U371-W371)*Q371)</f>
        <v/>
      </c>
      <c r="AB371" s="104">
        <f>IF(W371="","",W371*P371)</f>
        <v/>
      </c>
      <c r="AC371" s="86" t="n"/>
      <c r="AD371" s="84" t="inlineStr">
        <is>
          <t>截止日期</t>
        </is>
      </c>
      <c r="AE371" s="85" t="n"/>
    </row>
    <row customHeight="1" ht="14.25" outlineLevel="1" r="372" s="18">
      <c r="A372" s="101" t="n">
        <v>20200507</v>
      </c>
      <c r="B372" s="32" t="n"/>
      <c r="C372" s="33" t="n">
        <v>160</v>
      </c>
      <c r="D372" s="22" t="n"/>
      <c r="E372" s="34" t="n">
        <v>0.1718</v>
      </c>
      <c r="F372" s="35" t="n">
        <v>0.2374</v>
      </c>
      <c r="G372" s="102">
        <f>IF(E372="","",E372*X372)</f>
        <v/>
      </c>
      <c r="H372" s="37" t="n">
        <v>0.6153999999999999</v>
      </c>
      <c r="I372" s="22" t="n"/>
      <c r="J372" s="53" t="n">
        <v>0.2797</v>
      </c>
      <c r="K372" s="53" t="n">
        <v>0.1428</v>
      </c>
      <c r="L372" s="53" t="n"/>
      <c r="M372" s="53" t="n"/>
      <c r="N372" s="22" t="n"/>
      <c r="O372" s="57" t="n">
        <v>0.4737</v>
      </c>
      <c r="P372" s="57" t="n">
        <v>0.5149</v>
      </c>
      <c r="Q372" s="57" t="n">
        <v>0.549</v>
      </c>
      <c r="R372" s="62">
        <f>IF(P372="","",P372-Q372)</f>
        <v/>
      </c>
      <c r="S372" s="57" t="n">
        <v>0.4763</v>
      </c>
      <c r="T372" s="22" t="n"/>
      <c r="U372" s="68" t="n">
        <v>0.0746</v>
      </c>
      <c r="V372" s="68" t="n">
        <v>0.955</v>
      </c>
      <c r="W372" s="103" t="n">
        <v>101</v>
      </c>
      <c r="X372" s="103" t="n">
        <v>163</v>
      </c>
      <c r="Y372" s="22" t="n"/>
      <c r="Z372" s="104">
        <f>IF(U372="","",W372/U372-W372)</f>
        <v/>
      </c>
      <c r="AA372" s="104">
        <f>IF(U372="","",(W372/U372-W372)*Q372)</f>
        <v/>
      </c>
      <c r="AB372" s="104">
        <f>IF(W372="","",W372*P372)</f>
        <v/>
      </c>
      <c r="AC372" s="86" t="n"/>
      <c r="AD372" s="84" t="inlineStr">
        <is>
          <t>截止日期</t>
        </is>
      </c>
      <c r="AE372" s="85" t="n"/>
    </row>
    <row customHeight="1" ht="14.25" outlineLevel="1" r="373" s="18">
      <c r="A373" s="101" t="n">
        <v>20200508</v>
      </c>
      <c r="B373" s="32" t="n"/>
      <c r="C373" s="33" t="n">
        <v>41</v>
      </c>
      <c r="D373" s="22" t="n"/>
      <c r="E373" s="34" t="n">
        <v>0.2354</v>
      </c>
      <c r="F373" s="35" t="n">
        <v>0.172</v>
      </c>
      <c r="G373" s="102">
        <f>IF(E373="","",E373*X373)</f>
        <v/>
      </c>
      <c r="H373" s="37" t="n">
        <v>0.3506</v>
      </c>
      <c r="I373" s="22" t="n"/>
      <c r="J373" s="53" t="n">
        <v>0.1604</v>
      </c>
      <c r="K373" s="53" t="n">
        <v>0.1545</v>
      </c>
      <c r="L373" s="53" t="n"/>
      <c r="M373" s="53" t="n"/>
      <c r="N373" s="22" t="n"/>
      <c r="O373" s="57" t="n">
        <v>0.1522</v>
      </c>
      <c r="P373" s="57" t="n">
        <v>0.2126</v>
      </c>
      <c r="Q373" s="57" t="n">
        <v>0.294</v>
      </c>
      <c r="R373" s="62">
        <f>IF(P373="","",P373-Q373)</f>
        <v/>
      </c>
      <c r="S373" s="57" t="n">
        <v>0.4265</v>
      </c>
      <c r="T373" s="22" t="n"/>
      <c r="U373" s="68" t="n">
        <v>0.255</v>
      </c>
      <c r="V373" s="68" t="n">
        <v>0.9127</v>
      </c>
      <c r="W373" s="103" t="n">
        <v>254</v>
      </c>
      <c r="X373" s="103" t="n">
        <v>412</v>
      </c>
      <c r="Y373" s="22" t="n"/>
      <c r="Z373" s="104">
        <f>IF(U373="","",W373/U373-W373)</f>
        <v/>
      </c>
      <c r="AA373" s="104">
        <f>IF(U373="","",(W373/U373-W373)*Q373)</f>
        <v/>
      </c>
      <c r="AB373" s="104">
        <f>IF(W373="","",W373*P373)</f>
        <v/>
      </c>
      <c r="AC373" s="86" t="n"/>
      <c r="AD373" s="84" t="inlineStr">
        <is>
          <t>截止日期</t>
        </is>
      </c>
      <c r="AE373" s="85" t="n"/>
    </row>
    <row customHeight="1" ht="14.25" outlineLevel="1" r="374" s="18">
      <c r="A374" s="101" t="n">
        <v>20200509</v>
      </c>
      <c r="B374" s="32" t="n"/>
      <c r="C374" s="33" t="n">
        <v>43</v>
      </c>
      <c r="D374" s="22" t="n"/>
      <c r="E374" s="34" t="n">
        <v>0.2286</v>
      </c>
      <c r="F374" s="35" t="n">
        <v>0.2781</v>
      </c>
      <c r="G374" s="102">
        <f>IF(E374="","",E374*X374)</f>
        <v/>
      </c>
      <c r="H374" s="37" t="n">
        <v>0.2232</v>
      </c>
      <c r="I374" s="22" t="n"/>
      <c r="J374" s="53" t="n">
        <v>0.1124</v>
      </c>
      <c r="K374" s="53" t="n">
        <v>0.1455</v>
      </c>
      <c r="L374" s="53" t="n"/>
      <c r="M374" s="53" t="n"/>
      <c r="N374" s="22" t="n"/>
      <c r="O374" s="57" t="n">
        <v>0.1345</v>
      </c>
      <c r="P374" s="57" t="n">
        <v>0.162</v>
      </c>
      <c r="Q374" s="57" t="n">
        <v>0.2218</v>
      </c>
      <c r="R374" s="62">
        <f>IF(P374="","",P374-Q374)</f>
        <v/>
      </c>
      <c r="S374" s="57" t="n">
        <v>0.4439</v>
      </c>
      <c r="T374" s="22" t="n"/>
      <c r="U374" s="68" t="n">
        <v>0.3303</v>
      </c>
      <c r="V374" s="68" t="n">
        <v>0.97</v>
      </c>
      <c r="W374" s="103" t="n">
        <v>395</v>
      </c>
      <c r="X374" s="103" t="n">
        <v>538</v>
      </c>
      <c r="Y374" s="22" t="n"/>
      <c r="Z374" s="104">
        <f>IF(U374="","",W374/U374-W374)</f>
        <v/>
      </c>
      <c r="AA374" s="104">
        <f>IF(U374="","",(W374/U374-W374)*Q374)</f>
        <v/>
      </c>
      <c r="AB374" s="104">
        <f>IF(W374="","",W374*P374)</f>
        <v/>
      </c>
      <c r="AC374" s="86" t="n"/>
      <c r="AD374" s="84" t="inlineStr">
        <is>
          <t>截止日期</t>
        </is>
      </c>
      <c r="AE374" s="85" t="n"/>
    </row>
    <row customHeight="1" ht="14.25" outlineLevel="1" r="375" s="18">
      <c r="A375" s="101" t="n">
        <v>20200510</v>
      </c>
      <c r="B375" s="32" t="n"/>
      <c r="C375" s="33" t="n">
        <v>120</v>
      </c>
      <c r="D375" s="22" t="n"/>
      <c r="E375" s="34" t="n">
        <v>0.1752</v>
      </c>
      <c r="F375" s="35" t="n">
        <v>0.2185</v>
      </c>
      <c r="G375" s="102">
        <f>IF(E375="","",E375*X375)</f>
        <v/>
      </c>
      <c r="H375" s="37" t="n">
        <v>0.4667</v>
      </c>
      <c r="I375" s="22" t="n"/>
      <c r="J375" s="53" t="n">
        <v>0.1878</v>
      </c>
      <c r="K375" s="53" t="n">
        <v>0.1528</v>
      </c>
      <c r="L375" s="53" t="n"/>
      <c r="M375" s="53" t="n"/>
      <c r="N375" s="22" t="n"/>
      <c r="O375" s="57" t="n">
        <v>0.5</v>
      </c>
      <c r="P375" s="57" t="n">
        <v>0.4902</v>
      </c>
      <c r="Q375" s="57" t="n">
        <v>0.5381</v>
      </c>
      <c r="R375" s="62">
        <f>IF(P375="","",P375-Q375)</f>
        <v/>
      </c>
      <c r="S375" s="57" t="n">
        <v>0.4671</v>
      </c>
      <c r="T375" s="22" t="n"/>
      <c r="U375" s="68" t="n">
        <v>0.1293</v>
      </c>
      <c r="V375" s="68" t="n">
        <v>0.9585</v>
      </c>
      <c r="W375" s="103" t="n">
        <v>153</v>
      </c>
      <c r="X375" s="103" t="n">
        <v>234</v>
      </c>
      <c r="Y375" s="22" t="n"/>
      <c r="Z375" s="104">
        <f>IF(U375="","",W375/U375-W375)</f>
        <v/>
      </c>
      <c r="AA375" s="104">
        <f>IF(U375="","",(W375/U375-W375)*Q375)</f>
        <v/>
      </c>
      <c r="AB375" s="104">
        <f>IF(W375="","",W375*P375)</f>
        <v/>
      </c>
      <c r="AC375" s="86" t="n"/>
      <c r="AD375" s="84" t="inlineStr">
        <is>
          <t>截止日期</t>
        </is>
      </c>
      <c r="AE375" s="85" t="n"/>
    </row>
    <row customHeight="1" ht="14.25" outlineLevel="1" r="376" s="18">
      <c r="A376" s="101" t="n">
        <v>20200511</v>
      </c>
      <c r="B376" s="32" t="n"/>
      <c r="C376" s="33" t="n">
        <v>151</v>
      </c>
      <c r="D376" s="22" t="n"/>
      <c r="E376" s="34" t="n">
        <v>0.2329</v>
      </c>
      <c r="F376" s="35" t="n">
        <v>0.2478</v>
      </c>
      <c r="G376" s="102">
        <f>IF(E376="","",E376*X376)</f>
        <v/>
      </c>
      <c r="H376" s="37" t="n">
        <v>0.2632</v>
      </c>
      <c r="I376" s="22" t="n"/>
      <c r="J376" s="53" t="n">
        <v>0.2353</v>
      </c>
      <c r="K376" s="53" t="n">
        <v>0.1459</v>
      </c>
      <c r="L376" s="53" t="n"/>
      <c r="M376" s="53" t="n"/>
      <c r="N376" s="22" t="n"/>
      <c r="O376" s="57" t="n">
        <v>0.4189</v>
      </c>
      <c r="P376" s="57" t="n">
        <v>0.4333</v>
      </c>
      <c r="Q376" s="57" t="n">
        <v>0.5165</v>
      </c>
      <c r="R376" s="62">
        <f>IF(P376="","",P376-Q376)</f>
        <v/>
      </c>
      <c r="S376" s="57" t="n">
        <v>0.433</v>
      </c>
      <c r="T376" s="22" t="n"/>
      <c r="U376" s="68" t="n">
        <v>0.08799999999999999</v>
      </c>
      <c r="V376" s="68" t="n">
        <v>0.9408</v>
      </c>
      <c r="W376" s="103" t="n">
        <v>90</v>
      </c>
      <c r="X376" s="103" t="n">
        <v>146</v>
      </c>
      <c r="Y376" s="22" t="n"/>
      <c r="Z376" s="104">
        <f>IF(U376="","",W376/U376-W376)</f>
        <v/>
      </c>
      <c r="AA376" s="104">
        <f>IF(U376="","",(W376/U376-W376)*Q376)</f>
        <v/>
      </c>
      <c r="AB376" s="104">
        <f>IF(W376="","",W376*P376)</f>
        <v/>
      </c>
      <c r="AC376" s="86" t="n"/>
      <c r="AD376" s="84" t="inlineStr">
        <is>
          <t>截止日期</t>
        </is>
      </c>
      <c r="AE376" s="85" t="n"/>
    </row>
    <row customHeight="1" ht="14.25" outlineLevel="1" r="377" s="18">
      <c r="A377" s="101" t="n">
        <v>20200512</v>
      </c>
      <c r="B377" s="32" t="n"/>
      <c r="C377" s="33" t="n">
        <v>146</v>
      </c>
      <c r="D377" s="22" t="n"/>
      <c r="E377" s="34" t="n">
        <v>0.2378</v>
      </c>
      <c r="F377" s="35" t="n">
        <v>0.2344</v>
      </c>
      <c r="G377" s="102">
        <f>IF(E377="","",E377*X377)</f>
        <v/>
      </c>
      <c r="H377" s="37" t="n">
        <v>0.25</v>
      </c>
      <c r="I377" s="22" t="n"/>
      <c r="J377" s="53" t="n">
        <v>0.2188</v>
      </c>
      <c r="K377" s="53" t="n">
        <v>0.1559</v>
      </c>
      <c r="L377" s="53" t="n"/>
      <c r="M377" s="53" t="n"/>
      <c r="N377" s="22" t="n"/>
      <c r="O377" s="57" t="n">
        <v>0.3067</v>
      </c>
      <c r="P377" s="57" t="n">
        <v>0.3265</v>
      </c>
      <c r="Q377" s="57" t="n">
        <v>0.4344</v>
      </c>
      <c r="R377" s="62">
        <f>IF(P377="","",P377-Q377)</f>
        <v/>
      </c>
      <c r="S377" s="57" t="n">
        <v>0.407</v>
      </c>
      <c r="T377" s="22" t="n"/>
      <c r="U377" s="68" t="n">
        <v>0.0809</v>
      </c>
      <c r="V377" s="68" t="n">
        <v>0.9558</v>
      </c>
      <c r="W377" s="103" t="n">
        <v>98</v>
      </c>
      <c r="X377" s="103" t="n">
        <v>143</v>
      </c>
      <c r="Y377" s="22" t="n"/>
      <c r="Z377" s="104">
        <f>IF(U377="","",W377/U377-W377)</f>
        <v/>
      </c>
      <c r="AA377" s="104">
        <f>IF(U377="","",(W377/U377-W377)*Q377)</f>
        <v/>
      </c>
      <c r="AB377" s="104">
        <f>IF(W377="","",W377*P377)</f>
        <v/>
      </c>
      <c r="AC377" s="86" t="n"/>
      <c r="AD377" s="84" t="inlineStr">
        <is>
          <t>截止日期</t>
        </is>
      </c>
      <c r="AE377" s="85" t="n"/>
    </row>
    <row customHeight="1" ht="14.25" outlineLevel="1" r="378" s="18">
      <c r="A378" s="101" t="n">
        <v>20200513</v>
      </c>
      <c r="B378" s="32" t="n"/>
      <c r="C378" s="33" t="n">
        <v>117</v>
      </c>
      <c r="D378" s="22" t="n"/>
      <c r="E378" s="34" t="n">
        <v>0.226</v>
      </c>
      <c r="F378" s="35" t="n">
        <v>0.2352</v>
      </c>
      <c r="G378" s="102">
        <f>IF(E378="","",E378*X378)</f>
        <v/>
      </c>
      <c r="H378" s="37" t="n">
        <v>0.3158</v>
      </c>
      <c r="I378" s="22" t="n"/>
      <c r="J378" s="53" t="n">
        <v>0.1639</v>
      </c>
      <c r="K378" s="53" t="n">
        <v>0.1469</v>
      </c>
      <c r="L378" s="53" t="n"/>
      <c r="M378" s="53" t="n"/>
      <c r="N378" s="22" t="n"/>
      <c r="O378" s="57" t="n">
        <v>0.2222</v>
      </c>
      <c r="P378" s="57" t="n">
        <v>0.2671</v>
      </c>
      <c r="Q378" s="57" t="n">
        <v>0.3684</v>
      </c>
      <c r="R378" s="62">
        <f>IF(P378="","",P378-Q378)</f>
        <v/>
      </c>
      <c r="S378" s="57" t="n">
        <v>0.4177</v>
      </c>
      <c r="T378" s="22" t="n"/>
      <c r="U378" s="68" t="n">
        <v>0.1532</v>
      </c>
      <c r="V378" s="68" t="n">
        <v>0.9673</v>
      </c>
      <c r="W378" s="103" t="n">
        <v>146</v>
      </c>
      <c r="X378" s="103" t="n">
        <v>208</v>
      </c>
      <c r="Y378" s="22" t="n"/>
      <c r="Z378" s="104">
        <f>IF(U378="","",W378/U378-W378)</f>
        <v/>
      </c>
      <c r="AA378" s="104">
        <f>IF(U378="","",(W378/U378-W378)*Q378)</f>
        <v/>
      </c>
      <c r="AB378" s="104">
        <f>IF(W378="","",W378*P378)</f>
        <v/>
      </c>
      <c r="AC378" s="86" t="n"/>
      <c r="AD378" s="84" t="inlineStr">
        <is>
          <t>截止日期</t>
        </is>
      </c>
      <c r="AE378" s="85" t="n"/>
    </row>
    <row customHeight="1" ht="14.25" outlineLevel="1" r="379" s="18">
      <c r="A379" s="101" t="n">
        <v>20200514</v>
      </c>
      <c r="B379" s="32" t="n"/>
      <c r="C379" s="33" t="n">
        <v>145</v>
      </c>
      <c r="D379" s="22" t="n"/>
      <c r="E379" s="34" t="n">
        <v>0.18</v>
      </c>
      <c r="F379" s="35" t="n">
        <v>0.2376</v>
      </c>
      <c r="G379" s="102">
        <f>IF(E379="","",E379*X379)</f>
        <v/>
      </c>
      <c r="H379" s="37" t="n">
        <v>0.3158</v>
      </c>
      <c r="I379" s="22" t="n"/>
      <c r="J379" s="53" t="n">
        <v>0.0978</v>
      </c>
      <c r="K379" s="53" t="n">
        <v>0.1451</v>
      </c>
      <c r="L379" s="53" t="n"/>
      <c r="M379" s="53" t="n"/>
      <c r="N379" s="22" t="n"/>
      <c r="O379" s="57" t="n">
        <v>0.2115</v>
      </c>
      <c r="P379" s="57" t="n">
        <v>0.2609</v>
      </c>
      <c r="Q379" s="57" t="n">
        <v>0.3655</v>
      </c>
      <c r="R379" s="62">
        <f>IF(P379="","",P379-Q379)</f>
        <v/>
      </c>
      <c r="S379" s="57" t="n">
        <v>0.4023</v>
      </c>
      <c r="T379" s="22" t="n"/>
      <c r="U379" s="68" t="n">
        <v>0.0706</v>
      </c>
      <c r="V379" s="68" t="n">
        <v>0.9595</v>
      </c>
      <c r="W379" s="103" t="n">
        <v>69</v>
      </c>
      <c r="X379" s="103" t="n">
        <v>100</v>
      </c>
      <c r="Y379" s="22" t="n"/>
      <c r="Z379" s="104">
        <f>IF(U379="","",W379/U379-W379)</f>
        <v/>
      </c>
      <c r="AA379" s="104">
        <f>IF(U379="","",(W379/U379-W379)*Q379)</f>
        <v/>
      </c>
      <c r="AB379" s="104">
        <f>IF(W379="","",W379*P379)</f>
        <v/>
      </c>
      <c r="AC379" s="86" t="n"/>
      <c r="AD379" s="84" t="inlineStr">
        <is>
          <t>截止日期</t>
        </is>
      </c>
      <c r="AE379" s="85" t="n"/>
    </row>
    <row customHeight="1" ht="14.25" outlineLevel="1" r="380" s="18">
      <c r="A380" s="101" t="n">
        <v>20200515</v>
      </c>
      <c r="B380" s="32" t="n"/>
      <c r="C380" s="33" t="n">
        <v>120</v>
      </c>
      <c r="D380" s="22" t="n"/>
      <c r="E380" s="34" t="n">
        <v>0.2444</v>
      </c>
      <c r="F380" s="35" t="n">
        <v>0.2076</v>
      </c>
      <c r="G380" s="102">
        <f>IF(E380="","",E380*X380)</f>
        <v/>
      </c>
      <c r="H380" s="37" t="n">
        <v>0.2093</v>
      </c>
      <c r="I380" s="22" t="n"/>
      <c r="J380" s="53" t="n">
        <v>0.1411</v>
      </c>
      <c r="K380" s="53" t="n">
        <v>0.1065</v>
      </c>
      <c r="L380" s="53" t="n"/>
      <c r="M380" s="53" t="n"/>
      <c r="N380" s="22" t="n"/>
      <c r="O380" s="57" t="n">
        <v>0.1704</v>
      </c>
      <c r="P380" s="57" t="n">
        <v>0.1921</v>
      </c>
      <c r="Q380" s="57" t="n">
        <v>0.2766</v>
      </c>
      <c r="R380" s="62">
        <f>IF(P380="","",P380-Q380)</f>
        <v/>
      </c>
      <c r="S380" s="57" t="n">
        <v>0.4299</v>
      </c>
      <c r="T380" s="22" t="n"/>
      <c r="U380" s="68" t="n">
        <v>0.2047</v>
      </c>
      <c r="V380" s="68" t="n">
        <v>0.909</v>
      </c>
      <c r="W380" s="103" t="n">
        <v>177</v>
      </c>
      <c r="X380" s="103" t="n">
        <v>270</v>
      </c>
      <c r="Y380" s="22" t="n"/>
      <c r="Z380" s="104">
        <f>IF(U380="","",W380/U380-W380)</f>
        <v/>
      </c>
      <c r="AA380" s="104">
        <f>IF(U380="","",(W380/U380-W380)*Q380)</f>
        <v/>
      </c>
      <c r="AB380" s="104">
        <f>IF(W380="","",W380*P380)</f>
        <v/>
      </c>
      <c r="AC380" s="86" t="n"/>
      <c r="AD380" s="84" t="inlineStr">
        <is>
          <t>截止日期</t>
        </is>
      </c>
      <c r="AE380" s="85" t="n"/>
    </row>
    <row customHeight="1" ht="14.25" outlineLevel="1" r="381" s="18">
      <c r="A381" s="101" t="n">
        <v>20200516</v>
      </c>
      <c r="B381" s="32" t="n"/>
      <c r="C381" s="33" t="n">
        <v>25</v>
      </c>
      <c r="D381" s="22" t="n"/>
      <c r="E381" s="34" t="n">
        <v>0.2232</v>
      </c>
      <c r="F381" s="35" t="n">
        <v>0.2063</v>
      </c>
      <c r="G381" s="102">
        <f>IF(E381="","",E381*X381)</f>
        <v/>
      </c>
      <c r="H381" s="37" t="n">
        <v>0.3125</v>
      </c>
      <c r="I381" s="22" t="n"/>
      <c r="J381" s="53" t="n">
        <v>0.1693</v>
      </c>
      <c r="K381" s="53" t="n">
        <v>0.1318</v>
      </c>
      <c r="L381" s="53" t="n"/>
      <c r="M381" s="53" t="n"/>
      <c r="N381" s="22" t="n"/>
      <c r="O381" s="57" t="n">
        <v>0.1084</v>
      </c>
      <c r="P381" s="57" t="n">
        <v>0.1556</v>
      </c>
      <c r="Q381" s="57" t="n">
        <v>0.3239</v>
      </c>
      <c r="R381" s="62">
        <f>IF(P381="","",P381-Q381)</f>
        <v/>
      </c>
      <c r="S381" s="57" t="n">
        <v>0.363</v>
      </c>
      <c r="T381" s="22" t="n"/>
      <c r="U381" s="68" t="n">
        <v>0.4774</v>
      </c>
      <c r="V381" s="68" t="n">
        <v>0.9436</v>
      </c>
      <c r="W381" s="103" t="n">
        <v>437</v>
      </c>
      <c r="X381" s="103" t="n">
        <v>560</v>
      </c>
      <c r="Y381" s="22" t="n"/>
      <c r="Z381" s="104">
        <f>IF(U381="","",W381/U381-W381)</f>
        <v/>
      </c>
      <c r="AA381" s="104">
        <f>IF(U381="","",(W381/U381-W381)*Q381)</f>
        <v/>
      </c>
      <c r="AB381" s="104">
        <f>IF(W381="","",W381*P381)</f>
        <v/>
      </c>
      <c r="AC381" s="86" t="n"/>
      <c r="AD381" s="84" t="inlineStr">
        <is>
          <t>截止日期</t>
        </is>
      </c>
      <c r="AE381" s="85" t="n"/>
    </row>
    <row customHeight="1" ht="14.25" outlineLevel="1" r="382" s="18">
      <c r="A382" s="101" t="n"/>
      <c r="B382" s="32" t="n"/>
      <c r="C382" s="33" t="n"/>
      <c r="D382" s="22" t="n"/>
      <c r="E382" s="34" t="n"/>
      <c r="F382" s="35" t="n"/>
      <c r="G382" s="102">
        <f>IF(E382="","",E382*X382)</f>
        <v/>
      </c>
      <c r="H382" s="37" t="n"/>
      <c r="I382" s="22" t="n"/>
      <c r="J382" s="53" t="n"/>
      <c r="K382" s="53" t="n"/>
      <c r="L382" s="53" t="n"/>
      <c r="M382" s="53" t="n"/>
      <c r="N382" s="22" t="n"/>
      <c r="O382" s="57" t="n"/>
      <c r="P382" s="57" t="n"/>
      <c r="Q382" s="57" t="n"/>
      <c r="R382" s="62">
        <f>IF(P382="","",P382-Q382)</f>
        <v/>
      </c>
      <c r="S382" s="57" t="n"/>
      <c r="T382" s="22" t="n"/>
      <c r="U382" s="68" t="n"/>
      <c r="V382" s="68" t="n"/>
      <c r="W382" s="103" t="n"/>
      <c r="X382" s="103" t="n"/>
      <c r="Y382" s="22" t="n"/>
      <c r="Z382" s="104">
        <f>IF(U382="","",W382/U382-W382)</f>
        <v/>
      </c>
      <c r="AA382" s="104">
        <f>IF(U382="","",(W382/U382-W382)*Q382)</f>
        <v/>
      </c>
      <c r="AB382" s="104">
        <f>IF(W382="","",W382*P382)</f>
        <v/>
      </c>
      <c r="AC382" s="86" t="n"/>
      <c r="AD382" s="84" t="inlineStr">
        <is>
          <t>截止日期</t>
        </is>
      </c>
      <c r="AE382" s="85" t="n"/>
    </row>
    <row customHeight="1" ht="14.25" outlineLevel="1" r="383" s="18">
      <c r="A383" s="101" t="n"/>
      <c r="B383" s="32" t="n"/>
      <c r="C383" s="33" t="n"/>
      <c r="D383" s="22" t="n"/>
      <c r="E383" s="34" t="n"/>
      <c r="F383" s="35" t="n"/>
      <c r="G383" s="102">
        <f>IF(E383="","",E383*X383)</f>
        <v/>
      </c>
      <c r="H383" s="37" t="n"/>
      <c r="I383" s="22" t="n"/>
      <c r="J383" s="53" t="n"/>
      <c r="K383" s="53" t="n"/>
      <c r="L383" s="53" t="n"/>
      <c r="M383" s="53" t="n"/>
      <c r="N383" s="22" t="n"/>
      <c r="O383" s="57" t="n"/>
      <c r="P383" s="57" t="n"/>
      <c r="Q383" s="57" t="n"/>
      <c r="R383" s="62">
        <f>IF(P383="","",P383-Q383)</f>
        <v/>
      </c>
      <c r="S383" s="57" t="n"/>
      <c r="T383" s="22" t="n"/>
      <c r="U383" s="68" t="n"/>
      <c r="V383" s="68" t="n"/>
      <c r="W383" s="103" t="n"/>
      <c r="X383" s="103" t="n"/>
      <c r="Y383" s="22" t="n"/>
      <c r="Z383" s="104">
        <f>IF(U383="","",W383/U383-W383)</f>
        <v/>
      </c>
      <c r="AA383" s="104">
        <f>IF(U383="","",(W383/U383-W383)*Q383)</f>
        <v/>
      </c>
      <c r="AB383" s="104">
        <f>IF(W383="","",W383*P383)</f>
        <v/>
      </c>
      <c r="AC383" s="86" t="n"/>
      <c r="AD383" s="84" t="inlineStr">
        <is>
          <t>截止日期</t>
        </is>
      </c>
      <c r="AE383" s="85" t="n"/>
    </row>
    <row customHeight="1" ht="14.25" outlineLevel="1" r="384" s="18">
      <c r="A384" s="101" t="n"/>
      <c r="B384" s="32" t="n"/>
      <c r="C384" s="33" t="n"/>
      <c r="D384" s="22" t="n"/>
      <c r="E384" s="34" t="n"/>
      <c r="F384" s="35" t="n"/>
      <c r="G384" s="102">
        <f>IF(E384="","",E384*X384)</f>
        <v/>
      </c>
      <c r="H384" s="37" t="n"/>
      <c r="I384" s="22" t="n"/>
      <c r="J384" s="53" t="n"/>
      <c r="K384" s="53" t="n"/>
      <c r="L384" s="53" t="n"/>
      <c r="M384" s="53" t="n"/>
      <c r="N384" s="22" t="n"/>
      <c r="O384" s="57" t="n"/>
      <c r="P384" s="57" t="n"/>
      <c r="Q384" s="57" t="n"/>
      <c r="R384" s="62">
        <f>IF(P384="","",P384-Q384)</f>
        <v/>
      </c>
      <c r="S384" s="57" t="n"/>
      <c r="T384" s="22" t="n"/>
      <c r="U384" s="68" t="n"/>
      <c r="V384" s="68" t="n"/>
      <c r="W384" s="103" t="n"/>
      <c r="X384" s="103" t="n"/>
      <c r="Y384" s="22" t="n"/>
      <c r="Z384" s="104">
        <f>IF(U384="","",W384/U384-W384)</f>
        <v/>
      </c>
      <c r="AA384" s="104">
        <f>IF(U384="","",(W384/U384-W384)*Q384)</f>
        <v/>
      </c>
      <c r="AB384" s="104">
        <f>IF(W384="","",W384*P384)</f>
        <v/>
      </c>
      <c r="AC384" s="86" t="n"/>
      <c r="AD384" s="84" t="inlineStr">
        <is>
          <t>截止日期</t>
        </is>
      </c>
      <c r="AE384" s="85" t="n"/>
    </row>
    <row customHeight="1" ht="14.25" outlineLevel="1" r="385" s="18">
      <c r="A385" s="101" t="n"/>
      <c r="B385" s="32" t="n"/>
      <c r="C385" s="33" t="n"/>
      <c r="D385" s="22" t="n"/>
      <c r="E385" s="34" t="n"/>
      <c r="F385" s="35" t="n"/>
      <c r="G385" s="102">
        <f>IF(E385="","",E385*X385)</f>
        <v/>
      </c>
      <c r="H385" s="37" t="n"/>
      <c r="I385" s="22" t="n"/>
      <c r="J385" s="53" t="n"/>
      <c r="K385" s="53" t="n"/>
      <c r="L385" s="53" t="n"/>
      <c r="M385" s="53" t="n"/>
      <c r="N385" s="22" t="n"/>
      <c r="O385" s="57" t="n"/>
      <c r="P385" s="57" t="n"/>
      <c r="Q385" s="57" t="n"/>
      <c r="R385" s="62">
        <f>IF(P385="","",P385-Q385)</f>
        <v/>
      </c>
      <c r="S385" s="57" t="n"/>
      <c r="T385" s="22" t="n"/>
      <c r="U385" s="68" t="n"/>
      <c r="V385" s="68" t="n"/>
      <c r="W385" s="103" t="n"/>
      <c r="X385" s="103" t="n"/>
      <c r="Y385" s="22" t="n"/>
      <c r="Z385" s="104">
        <f>IF(U385="","",W385/U385-W385)</f>
        <v/>
      </c>
      <c r="AA385" s="104">
        <f>IF(U385="","",(W385/U385-W385)*Q385)</f>
        <v/>
      </c>
      <c r="AB385" s="104">
        <f>IF(W385="","",W385*P385)</f>
        <v/>
      </c>
      <c r="AC385" s="86" t="n"/>
      <c r="AD385" s="84" t="inlineStr">
        <is>
          <t>截止日期</t>
        </is>
      </c>
      <c r="AE385" s="85" t="n"/>
    </row>
    <row customHeight="1" ht="14.25" outlineLevel="1" r="386" s="18">
      <c r="A386" s="101" t="n"/>
      <c r="B386" s="32" t="n"/>
      <c r="C386" s="33" t="n"/>
      <c r="D386" s="22" t="n"/>
      <c r="E386" s="34" t="n"/>
      <c r="F386" s="35" t="n"/>
      <c r="G386" s="102">
        <f>IF(E386="","",E386*X386)</f>
        <v/>
      </c>
      <c r="H386" s="37" t="n"/>
      <c r="I386" s="22" t="n"/>
      <c r="J386" s="53" t="n"/>
      <c r="K386" s="53" t="n"/>
      <c r="L386" s="53" t="n"/>
      <c r="M386" s="53" t="n"/>
      <c r="N386" s="22" t="n"/>
      <c r="O386" s="57" t="n"/>
      <c r="P386" s="57" t="n"/>
      <c r="Q386" s="57" t="n"/>
      <c r="R386" s="62">
        <f>IF(P386="","",P386-Q386)</f>
        <v/>
      </c>
      <c r="S386" s="57" t="n"/>
      <c r="T386" s="22" t="n"/>
      <c r="U386" s="68" t="n"/>
      <c r="V386" s="68" t="n"/>
      <c r="W386" s="103" t="n"/>
      <c r="X386" s="103" t="n"/>
      <c r="Y386" s="22" t="n"/>
      <c r="Z386" s="104">
        <f>IF(U386="","",W386/U386-W386)</f>
        <v/>
      </c>
      <c r="AA386" s="104">
        <f>IF(U386="","",(W386/U386-W386)*Q386)</f>
        <v/>
      </c>
      <c r="AB386" s="104">
        <f>IF(W386="","",W386*P386)</f>
        <v/>
      </c>
      <c r="AC386" s="86" t="n"/>
      <c r="AD386" s="84" t="inlineStr">
        <is>
          <t>截止日期</t>
        </is>
      </c>
      <c r="AE386" s="85" t="n"/>
    </row>
    <row customHeight="1" ht="14.25" outlineLevel="1" r="387" s="18">
      <c r="A387" s="101" t="n"/>
      <c r="B387" s="32" t="n"/>
      <c r="C387" s="33" t="n"/>
      <c r="D387" s="22" t="n"/>
      <c r="E387" s="34" t="n"/>
      <c r="F387" s="35" t="n"/>
      <c r="G387" s="102">
        <f>IF(E387="","",E387*X387)</f>
        <v/>
      </c>
      <c r="H387" s="37" t="n"/>
      <c r="I387" s="22" t="n"/>
      <c r="J387" s="53" t="n"/>
      <c r="K387" s="53" t="n"/>
      <c r="L387" s="53" t="n"/>
      <c r="M387" s="53" t="n"/>
      <c r="N387" s="22" t="n"/>
      <c r="O387" s="57" t="n"/>
      <c r="P387" s="57" t="n"/>
      <c r="Q387" s="57" t="n"/>
      <c r="R387" s="62">
        <f>IF(P387="","",P387-Q387)</f>
        <v/>
      </c>
      <c r="S387" s="57" t="n"/>
      <c r="T387" s="22" t="n"/>
      <c r="U387" s="68" t="n"/>
      <c r="V387" s="68" t="n"/>
      <c r="W387" s="103" t="n"/>
      <c r="X387" s="103" t="n"/>
      <c r="Y387" s="22" t="n"/>
      <c r="Z387" s="104">
        <f>IF(U387="","",W387/U387-W387)</f>
        <v/>
      </c>
      <c r="AA387" s="104">
        <f>IF(U387="","",(W387/U387-W387)*Q387)</f>
        <v/>
      </c>
      <c r="AB387" s="104">
        <f>IF(W387="","",W387*P387)</f>
        <v/>
      </c>
      <c r="AC387" s="86" t="n"/>
      <c r="AD387" s="84" t="inlineStr">
        <is>
          <t>截止日期</t>
        </is>
      </c>
      <c r="AE387" s="85" t="n"/>
    </row>
    <row customHeight="1" ht="14.25" outlineLevel="1" r="388" s="18">
      <c r="A388" s="101" t="n"/>
      <c r="B388" s="32" t="n"/>
      <c r="C388" s="33" t="n"/>
      <c r="D388" s="22" t="n"/>
      <c r="E388" s="34" t="n"/>
      <c r="F388" s="35" t="n"/>
      <c r="G388" s="102">
        <f>IF(E388="","",E388*X388)</f>
        <v/>
      </c>
      <c r="H388" s="37" t="n"/>
      <c r="I388" s="22" t="n"/>
      <c r="J388" s="53" t="n"/>
      <c r="K388" s="53" t="n"/>
      <c r="L388" s="53" t="n"/>
      <c r="M388" s="53" t="n"/>
      <c r="N388" s="22" t="n"/>
      <c r="O388" s="57" t="n"/>
      <c r="P388" s="57" t="n"/>
      <c r="Q388" s="57" t="n"/>
      <c r="R388" s="62">
        <f>IF(P388="","",P388-Q388)</f>
        <v/>
      </c>
      <c r="S388" s="57" t="n"/>
      <c r="T388" s="22" t="n"/>
      <c r="U388" s="68" t="n"/>
      <c r="V388" s="68" t="n"/>
      <c r="W388" s="103" t="n"/>
      <c r="X388" s="103" t="n"/>
      <c r="Y388" s="22" t="n"/>
      <c r="Z388" s="104">
        <f>IF(U388="","",W388/U388-W388)</f>
        <v/>
      </c>
      <c r="AA388" s="104">
        <f>IF(U388="","",(W388/U388-W388)*Q388)</f>
        <v/>
      </c>
      <c r="AB388" s="104">
        <f>IF(W388="","",W388*P388)</f>
        <v/>
      </c>
      <c r="AC388" s="86" t="n"/>
      <c r="AD388" s="84" t="inlineStr">
        <is>
          <t>截止日期</t>
        </is>
      </c>
      <c r="AE388" s="85" t="n"/>
    </row>
    <row customHeight="1" ht="14.25" outlineLevel="1" r="389" s="18">
      <c r="A389" s="101" t="n"/>
      <c r="B389" s="32" t="n"/>
      <c r="C389" s="33" t="n"/>
      <c r="D389" s="22" t="n"/>
      <c r="E389" s="34" t="n"/>
      <c r="F389" s="35" t="n"/>
      <c r="G389" s="102">
        <f>IF(E389="","",E389*X389)</f>
        <v/>
      </c>
      <c r="H389" s="37" t="n"/>
      <c r="I389" s="22" t="n"/>
      <c r="J389" s="53" t="n"/>
      <c r="K389" s="53" t="n"/>
      <c r="L389" s="53" t="n"/>
      <c r="M389" s="53" t="n"/>
      <c r="N389" s="22" t="n"/>
      <c r="O389" s="57" t="n"/>
      <c r="P389" s="57" t="n"/>
      <c r="Q389" s="57" t="n"/>
      <c r="R389" s="62">
        <f>IF(P389="","",P389-Q389)</f>
        <v/>
      </c>
      <c r="S389" s="57" t="n"/>
      <c r="T389" s="22" t="n"/>
      <c r="U389" s="68" t="n"/>
      <c r="V389" s="68" t="n"/>
      <c r="W389" s="103" t="n"/>
      <c r="X389" s="103" t="n"/>
      <c r="Y389" s="22" t="n"/>
      <c r="Z389" s="104">
        <f>IF(U389="","",W389/U389-W389)</f>
        <v/>
      </c>
      <c r="AA389" s="104">
        <f>IF(U389="","",(W389/U389-W389)*Q389)</f>
        <v/>
      </c>
      <c r="AB389" s="104">
        <f>IF(W389="","",W389*P389)</f>
        <v/>
      </c>
      <c r="AC389" s="86" t="n"/>
      <c r="AD389" s="84" t="inlineStr">
        <is>
          <t>截止日期</t>
        </is>
      </c>
      <c r="AE389" s="85" t="n"/>
    </row>
    <row customHeight="1" ht="14.25" outlineLevel="1" r="390" s="18">
      <c r="A390" s="101" t="n"/>
      <c r="B390" s="32" t="n"/>
      <c r="C390" s="33" t="n"/>
      <c r="D390" s="22" t="n"/>
      <c r="E390" s="34" t="n"/>
      <c r="F390" s="35" t="n"/>
      <c r="G390" s="102">
        <f>IF(E390="","",E390*X390)</f>
        <v/>
      </c>
      <c r="H390" s="37" t="n"/>
      <c r="I390" s="22" t="n"/>
      <c r="J390" s="53" t="n"/>
      <c r="K390" s="53" t="n"/>
      <c r="L390" s="53" t="n"/>
      <c r="M390" s="53" t="n"/>
      <c r="N390" s="22" t="n"/>
      <c r="O390" s="57" t="n"/>
      <c r="P390" s="57" t="n"/>
      <c r="Q390" s="57" t="n"/>
      <c r="R390" s="62">
        <f>IF(P390="","",P390-Q390)</f>
        <v/>
      </c>
      <c r="S390" s="57" t="n"/>
      <c r="T390" s="22" t="n"/>
      <c r="U390" s="68" t="n"/>
      <c r="V390" s="68" t="n"/>
      <c r="W390" s="103" t="n"/>
      <c r="X390" s="103" t="n"/>
      <c r="Y390" s="22" t="n"/>
      <c r="Z390" s="104">
        <f>IF(U390="","",W390/U390-W390)</f>
        <v/>
      </c>
      <c r="AA390" s="104">
        <f>IF(U390="","",(W390/U390-W390)*Q390)</f>
        <v/>
      </c>
      <c r="AB390" s="104">
        <f>IF(W390="","",W390*P390)</f>
        <v/>
      </c>
      <c r="AC390" s="86" t="n"/>
      <c r="AD390" s="84" t="inlineStr">
        <is>
          <t>截止日期</t>
        </is>
      </c>
      <c r="AE390" s="85" t="n"/>
    </row>
    <row customHeight="1" ht="14.25" outlineLevel="1" r="391" s="18">
      <c r="A391" s="101" t="n"/>
      <c r="B391" s="32" t="n"/>
      <c r="C391" s="33" t="n"/>
      <c r="D391" s="22" t="n"/>
      <c r="E391" s="34" t="n"/>
      <c r="F391" s="35" t="n"/>
      <c r="G391" s="102">
        <f>IF(E391="","",E391*X391)</f>
        <v/>
      </c>
      <c r="H391" s="37" t="n"/>
      <c r="I391" s="22" t="n"/>
      <c r="J391" s="53" t="n"/>
      <c r="K391" s="53" t="n"/>
      <c r="L391" s="53" t="n"/>
      <c r="M391" s="53" t="n"/>
      <c r="N391" s="22" t="n"/>
      <c r="O391" s="57" t="n"/>
      <c r="P391" s="57" t="n"/>
      <c r="Q391" s="57" t="n"/>
      <c r="R391" s="62">
        <f>IF(P391="","",P391-Q391)</f>
        <v/>
      </c>
      <c r="S391" s="57" t="n"/>
      <c r="T391" s="22" t="n"/>
      <c r="U391" s="68" t="n"/>
      <c r="V391" s="68" t="n"/>
      <c r="W391" s="103" t="n"/>
      <c r="X391" s="103" t="n"/>
      <c r="Y391" s="22" t="n"/>
      <c r="Z391" s="104">
        <f>IF(U391="","",W391/U391-W391)</f>
        <v/>
      </c>
      <c r="AA391" s="104">
        <f>IF(U391="","",(W391/U391-W391)*Q391)</f>
        <v/>
      </c>
      <c r="AB391" s="104">
        <f>IF(W391="","",W391*P391)</f>
        <v/>
      </c>
      <c r="AC391" s="86" t="n"/>
      <c r="AD391" s="84" t="inlineStr">
        <is>
          <t>截止日期</t>
        </is>
      </c>
      <c r="AE391" s="85" t="n"/>
    </row>
    <row customHeight="1" ht="14.25" outlineLevel="1" r="392" s="18">
      <c r="A392" s="101" t="n"/>
      <c r="B392" s="32" t="n"/>
      <c r="C392" s="33" t="n"/>
      <c r="D392" s="22" t="n"/>
      <c r="E392" s="34" t="n"/>
      <c r="F392" s="35" t="n"/>
      <c r="G392" s="102">
        <f>IF(E392="","",E392*X392)</f>
        <v/>
      </c>
      <c r="H392" s="37" t="n"/>
      <c r="I392" s="22" t="n"/>
      <c r="J392" s="53" t="n"/>
      <c r="K392" s="53" t="n"/>
      <c r="L392" s="53" t="n"/>
      <c r="M392" s="53" t="n"/>
      <c r="N392" s="22" t="n"/>
      <c r="O392" s="57" t="n"/>
      <c r="P392" s="57" t="n"/>
      <c r="Q392" s="57" t="n"/>
      <c r="R392" s="62">
        <f>IF(P392="","",P392-Q392)</f>
        <v/>
      </c>
      <c r="S392" s="57" t="n"/>
      <c r="T392" s="22" t="n"/>
      <c r="U392" s="68" t="n"/>
      <c r="V392" s="68" t="n"/>
      <c r="W392" s="103" t="n"/>
      <c r="X392" s="103" t="n"/>
      <c r="Y392" s="22" t="n"/>
      <c r="Z392" s="104">
        <f>IF(U392="","",W392/U392-W392)</f>
        <v/>
      </c>
      <c r="AA392" s="104">
        <f>IF(U392="","",(W392/U392-W392)*Q392)</f>
        <v/>
      </c>
      <c r="AB392" s="104">
        <f>IF(W392="","",W392*P392)</f>
        <v/>
      </c>
      <c r="AC392" s="86" t="n"/>
      <c r="AD392" s="84" t="inlineStr">
        <is>
          <t>截止日期</t>
        </is>
      </c>
      <c r="AE392" s="85" t="n"/>
    </row>
    <row customHeight="1" ht="14.25" outlineLevel="1" r="393" s="18">
      <c r="A393" s="101" t="n"/>
      <c r="B393" s="32" t="n"/>
      <c r="C393" s="33" t="n"/>
      <c r="D393" s="22" t="n"/>
      <c r="E393" s="34" t="n"/>
      <c r="F393" s="35" t="n"/>
      <c r="G393" s="102">
        <f>IF(E393="","",E393*X393)</f>
        <v/>
      </c>
      <c r="H393" s="37" t="n"/>
      <c r="I393" s="22" t="n"/>
      <c r="J393" s="53" t="n"/>
      <c r="K393" s="53" t="n"/>
      <c r="L393" s="53" t="n"/>
      <c r="M393" s="53" t="n"/>
      <c r="N393" s="22" t="n"/>
      <c r="O393" s="57" t="n"/>
      <c r="P393" s="57" t="n"/>
      <c r="Q393" s="57" t="n"/>
      <c r="R393" s="62">
        <f>IF(P393="","",P393-Q393)</f>
        <v/>
      </c>
      <c r="S393" s="57" t="n"/>
      <c r="T393" s="22" t="n"/>
      <c r="U393" s="68" t="n"/>
      <c r="V393" s="68" t="n"/>
      <c r="W393" s="103" t="n"/>
      <c r="X393" s="103" t="n"/>
      <c r="Y393" s="22" t="n"/>
      <c r="Z393" s="104">
        <f>IF(U393="","",W393/U393-W393)</f>
        <v/>
      </c>
      <c r="AA393" s="104">
        <f>IF(U393="","",(W393/U393-W393)*Q393)</f>
        <v/>
      </c>
      <c r="AB393" s="104">
        <f>IF(W393="","",W393*P393)</f>
        <v/>
      </c>
      <c r="AC393" s="86" t="n"/>
      <c r="AD393" s="84" t="inlineStr">
        <is>
          <t>截止日期</t>
        </is>
      </c>
      <c r="AE393" s="85" t="n"/>
    </row>
    <row customHeight="1" ht="14.25" outlineLevel="1" r="394" s="18">
      <c r="A394" s="101" t="n"/>
      <c r="B394" s="32" t="n"/>
      <c r="C394" s="33" t="n"/>
      <c r="D394" s="22" t="n"/>
      <c r="E394" s="34" t="n"/>
      <c r="F394" s="35" t="n"/>
      <c r="G394" s="102">
        <f>IF(E394="","",E394*X394)</f>
        <v/>
      </c>
      <c r="H394" s="37" t="n"/>
      <c r="I394" s="22" t="n"/>
      <c r="J394" s="53" t="n"/>
      <c r="K394" s="53" t="n"/>
      <c r="L394" s="53" t="n"/>
      <c r="M394" s="53" t="n"/>
      <c r="N394" s="22" t="n"/>
      <c r="O394" s="57" t="n"/>
      <c r="P394" s="57" t="n"/>
      <c r="Q394" s="57" t="n"/>
      <c r="R394" s="62">
        <f>IF(P394="","",P394-Q394)</f>
        <v/>
      </c>
      <c r="S394" s="57" t="n"/>
      <c r="T394" s="22" t="n"/>
      <c r="U394" s="68" t="n"/>
      <c r="V394" s="68" t="n"/>
      <c r="W394" s="103" t="n"/>
      <c r="X394" s="103" t="n"/>
      <c r="Y394" s="22" t="n"/>
      <c r="Z394" s="104">
        <f>IF(U394="","",W394/U394-W394)</f>
        <v/>
      </c>
      <c r="AA394" s="104">
        <f>IF(U394="","",(W394/U394-W394)*Q394)</f>
        <v/>
      </c>
      <c r="AB394" s="104">
        <f>IF(W394="","",W394*P394)</f>
        <v/>
      </c>
      <c r="AC394" s="86" t="n"/>
      <c r="AD394" s="84" t="inlineStr">
        <is>
          <t>截止日期</t>
        </is>
      </c>
      <c r="AE394" s="85" t="n"/>
    </row>
    <row customHeight="1" ht="14.25" outlineLevel="1" r="395" s="18">
      <c r="A395" s="101" t="n"/>
      <c r="B395" s="32" t="n"/>
      <c r="C395" s="33" t="n"/>
      <c r="D395" s="22" t="n"/>
      <c r="E395" s="34" t="n"/>
      <c r="F395" s="35" t="n"/>
      <c r="G395" s="102">
        <f>IF(E395="","",E395*X395)</f>
        <v/>
      </c>
      <c r="H395" s="37" t="n"/>
      <c r="I395" s="22" t="n"/>
      <c r="J395" s="53" t="n"/>
      <c r="K395" s="53" t="n"/>
      <c r="L395" s="53" t="n"/>
      <c r="M395" s="53" t="n"/>
      <c r="N395" s="22" t="n"/>
      <c r="O395" s="57" t="n"/>
      <c r="P395" s="57" t="n"/>
      <c r="Q395" s="57" t="n"/>
      <c r="R395" s="62">
        <f>IF(P395="","",P395-Q395)</f>
        <v/>
      </c>
      <c r="S395" s="57" t="n"/>
      <c r="T395" s="22" t="n"/>
      <c r="U395" s="68" t="n"/>
      <c r="V395" s="68" t="n"/>
      <c r="W395" s="103" t="n"/>
      <c r="X395" s="103" t="n"/>
      <c r="Y395" s="22" t="n"/>
      <c r="Z395" s="104">
        <f>IF(U395="","",W395/U395-W395)</f>
        <v/>
      </c>
      <c r="AA395" s="104">
        <f>IF(U395="","",(W395/U395-W395)*Q395)</f>
        <v/>
      </c>
      <c r="AB395" s="104">
        <f>IF(W395="","",W395*P395)</f>
        <v/>
      </c>
      <c r="AC395" s="86" t="n"/>
      <c r="AD395" s="84" t="inlineStr">
        <is>
          <t>截止日期</t>
        </is>
      </c>
      <c r="AE395" s="85" t="n"/>
    </row>
    <row customHeight="1" ht="14.25" outlineLevel="1" r="396" s="18">
      <c r="A396" s="110" t="n"/>
      <c r="B396" s="38" t="n"/>
      <c r="C396" s="39" t="n"/>
      <c r="D396" s="22" t="n"/>
      <c r="E396" s="94" t="n"/>
      <c r="F396" s="40" t="n"/>
      <c r="G396" s="102">
        <f>IF(E396="","",E396*X396)</f>
        <v/>
      </c>
      <c r="H396" s="41" t="n"/>
      <c r="I396" s="22" t="n"/>
      <c r="J396" s="58" t="n"/>
      <c r="K396" s="58" t="n"/>
      <c r="L396" s="58" t="n"/>
      <c r="M396" s="58" t="n"/>
      <c r="N396" s="22" t="n"/>
      <c r="O396" s="59" t="n"/>
      <c r="P396" s="59" t="n"/>
      <c r="Q396" s="59" t="n"/>
      <c r="R396" s="62">
        <f>IF(P396="","",P396-Q396)</f>
        <v/>
      </c>
      <c r="S396" s="59" t="n"/>
      <c r="T396" s="22" t="n"/>
      <c r="U396" s="70" t="n"/>
      <c r="V396" s="70" t="n"/>
      <c r="W396" s="105" t="n"/>
      <c r="X396" s="105" t="n"/>
      <c r="Y396" s="22" t="n"/>
      <c r="Z396" s="104">
        <f>IF(U396="","",W396/U396-W396)</f>
        <v/>
      </c>
      <c r="AA396" s="104">
        <f>IF(U396="","",(W396/U396-W396)*Q396)</f>
        <v/>
      </c>
      <c r="AB396" s="104">
        <f>IF(W396="","",W396*P396)</f>
        <v/>
      </c>
      <c r="AC396" s="87" t="n"/>
      <c r="AD396" s="88" t="inlineStr">
        <is>
          <t>截止日期</t>
        </is>
      </c>
      <c r="AE396" s="89" t="n"/>
    </row>
    <row customHeight="1" ht="14.25" r="397" s="18">
      <c r="A397" s="106">
        <f>ROUNDDOWN(MOD(A366,10000)/100,0)&amp;"月均值"</f>
        <v/>
      </c>
      <c r="B397" s="43" t="n"/>
      <c r="C397" s="43" t="n"/>
      <c r="D397" s="44" t="n"/>
      <c r="E397" s="45">
        <f>AVERAGE(E366:E396)</f>
        <v/>
      </c>
      <c r="F397" s="45">
        <f>AVERAGE(F366:F396)</f>
        <v/>
      </c>
      <c r="G397" s="45">
        <f>SUM(G366:G396)/SUM(X366:X396)</f>
        <v/>
      </c>
      <c r="H397" s="45">
        <f>AVERAGE(H366:H396)</f>
        <v/>
      </c>
      <c r="I397" s="45" t="n"/>
      <c r="J397" s="45">
        <f>AVERAGE(J366:J396)</f>
        <v/>
      </c>
      <c r="K397" s="45">
        <f>AVERAGE(K366:K396)</f>
        <v/>
      </c>
      <c r="L397" s="45">
        <f>AVERAGE(L366:L396)</f>
        <v/>
      </c>
      <c r="M397" s="45">
        <f>AVERAGE(M366:M396)</f>
        <v/>
      </c>
      <c r="N397" s="45" t="n"/>
      <c r="O397" s="45">
        <f>AVERAGE(O366:O396)</f>
        <v/>
      </c>
      <c r="P397" s="45">
        <f>AVERAGE(P366:P396)</f>
        <v/>
      </c>
      <c r="Q397" s="45">
        <f>AVERAGE(Q366:Q396)</f>
        <v/>
      </c>
      <c r="R397" s="45">
        <f>AVERAGE(R366:R396)</f>
        <v/>
      </c>
      <c r="S397" s="45">
        <f>AVERAGE(S366:S396)</f>
        <v/>
      </c>
      <c r="T397" s="45" t="n"/>
      <c r="U397" s="45">
        <f>AVERAGE(U366:U396)</f>
        <v/>
      </c>
      <c r="V397" s="45">
        <f>AVERAGE(V366:V396)</f>
        <v/>
      </c>
      <c r="W397" s="107">
        <f>AVERAGE(W366:W396)</f>
        <v/>
      </c>
      <c r="X397" s="107">
        <f>AVERAGE(X366:X396)</f>
        <v/>
      </c>
      <c r="Y397" s="44" t="n"/>
      <c r="Z397" s="45" t="inlineStr">
        <is>
          <t>人工</t>
        </is>
      </c>
      <c r="AA397" s="45">
        <f>SUM(AA366:AA396)/SUM(Z366:Z396)</f>
        <v/>
      </c>
      <c r="AB397" s="90" t="inlineStr">
        <is>
          <t>店小蜜</t>
        </is>
      </c>
      <c r="AC397" s="91">
        <f>SUM(AB366:AB396)/SUM(W366:W396)</f>
        <v/>
      </c>
      <c r="AD397" s="92" t="inlineStr">
        <is>
          <t>差值</t>
        </is>
      </c>
      <c r="AE397" s="90" t="n"/>
    </row>
    <row customHeight="1" hidden="1" ht="14.25" r="398" s="18">
      <c r="A398" s="108" t="inlineStr">
        <is>
          <t>本月方差</t>
        </is>
      </c>
      <c r="B398" s="47" t="n"/>
      <c r="C398" s="48" t="n"/>
      <c r="D398" s="49" t="n"/>
      <c r="E398" s="49">
        <f>VARP(E366:E396)</f>
        <v/>
      </c>
      <c r="F398" s="49">
        <f>VARP(F366:F396)</f>
        <v/>
      </c>
      <c r="G398" s="49" t="n"/>
      <c r="H398" s="49" t="n"/>
      <c r="I398" s="49" t="n"/>
      <c r="J398" s="49">
        <f>VARP(J366:J396)</f>
        <v/>
      </c>
      <c r="K398" s="49">
        <f>VARP(K366:K396)</f>
        <v/>
      </c>
      <c r="L398" s="49">
        <f>VARP(L366:L396)</f>
        <v/>
      </c>
      <c r="M398" s="49">
        <f>VARP(M366:M396)</f>
        <v/>
      </c>
      <c r="N398" s="49" t="n"/>
      <c r="O398" s="49">
        <f>VARP(O366:O396)</f>
        <v/>
      </c>
      <c r="P398" s="49">
        <f>VARP(P366:P396)</f>
        <v/>
      </c>
      <c r="Q398" s="49">
        <f>VARP(Q366:Q396)</f>
        <v/>
      </c>
      <c r="R398" s="49">
        <f>VARP(R366:R396)</f>
        <v/>
      </c>
      <c r="S398" s="49">
        <f>VARP(S366:S396)</f>
        <v/>
      </c>
      <c r="T398" s="49" t="n"/>
      <c r="U398" s="49">
        <f>VARP(U366:U396)</f>
        <v/>
      </c>
      <c r="V398" s="49">
        <f>VARP(V366:V396)</f>
        <v/>
      </c>
      <c r="W398" s="109" t="n"/>
      <c r="X398" s="109" t="n"/>
      <c r="Y398" s="49" t="n"/>
      <c r="Z398" s="109" t="n"/>
      <c r="AA398" s="109" t="n"/>
      <c r="AB398" s="109" t="n"/>
      <c r="AC398" s="109" t="n"/>
      <c r="AD398" s="109" t="n"/>
      <c r="AE398" s="109" t="n"/>
    </row>
  </sheetData>
  <mergeCells count="10">
    <mergeCell ref="E1:G1"/>
    <mergeCell ref="J1:M1"/>
    <mergeCell ref="O1:S1"/>
    <mergeCell ref="U1:X1"/>
    <mergeCell ref="Z1:AC1"/>
    <mergeCell ref="A1:A2"/>
    <mergeCell ref="B1:B2"/>
    <mergeCell ref="C1:C2"/>
    <mergeCell ref="H1:H2"/>
    <mergeCell ref="AD1:AE2"/>
  </mergeCell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398"/>
  <sheetViews>
    <sheetView workbookViewId="0">
      <selection activeCell="A1" sqref="A1"/>
    </sheetView>
  </sheetViews>
  <sheetFormatPr baseColWidth="8" defaultColWidth="9" defaultRowHeight="13.5"/>
  <cols>
    <col customWidth="1" max="1" min="1" style="17" width="9.375"/>
    <col customWidth="1" max="2" min="2" style="18" width="10.375"/>
    <col customWidth="1" max="4" min="4" style="18" width="1.375"/>
    <col customWidth="1" max="9" min="9" style="18" width="1.375"/>
    <col customWidth="1" hidden="1" max="13" min="12" style="18" width="9"/>
    <col customWidth="1" max="14" min="14" style="18" width="1.125"/>
    <col customWidth="1" max="20" min="20" style="18" width="1.125"/>
    <col customWidth="1" max="25" min="25" style="18" width="1"/>
  </cols>
  <sheetData>
    <row r="1">
      <c r="A1" s="95" t="inlineStr">
        <is>
          <t>日期
均值&amp;方差</t>
        </is>
      </c>
      <c r="B1" s="20" t="inlineStr">
        <is>
          <t>活动 
标注</t>
        </is>
      </c>
      <c r="C1" s="21" t="inlineStr">
        <is>
          <t>行业
排名</t>
        </is>
      </c>
      <c r="D1" s="22" t="n"/>
      <c r="E1" s="23" t="inlineStr">
        <is>
          <t>转人工率</t>
        </is>
      </c>
      <c r="G1" s="24" t="n"/>
      <c r="H1" s="25" t="inlineStr">
        <is>
          <t>人工衔接后下单率</t>
        </is>
      </c>
      <c r="I1" s="22" t="n"/>
      <c r="J1" s="50" t="inlineStr">
        <is>
          <t>卡片点击率</t>
        </is>
      </c>
      <c r="N1" s="22" t="n"/>
      <c r="O1" s="51" t="inlineStr">
        <is>
          <t>转化率（每日）</t>
        </is>
      </c>
      <c r="T1" s="22" t="n"/>
      <c r="U1" s="60" t="inlineStr">
        <is>
          <t>店小蜜使用情况</t>
        </is>
      </c>
      <c r="X1" s="24" t="n"/>
      <c r="Y1" s="22" t="n"/>
      <c r="Z1" s="96" t="inlineStr">
        <is>
          <t>月实际转化率=转化总人数/询单总人数</t>
        </is>
      </c>
      <c r="AA1" s="75" t="n"/>
      <c r="AB1" s="75" t="n"/>
      <c r="AC1" s="76" t="n"/>
      <c r="AD1" s="77" t="inlineStr">
        <is>
          <t>差值=智能机器人带来的增益</t>
        </is>
      </c>
      <c r="AE1" s="78" t="n"/>
    </row>
    <row customHeight="1" ht="36" r="2" s="18">
      <c r="A2" s="26" t="n"/>
      <c r="B2" s="26" t="n"/>
      <c r="C2" s="26" t="n"/>
      <c r="D2" s="27" t="n"/>
      <c r="E2" s="28" t="inlineStr">
        <is>
          <t>转人工率</t>
        </is>
      </c>
      <c r="F2" s="29" t="inlineStr">
        <is>
          <t>行业前三</t>
        </is>
      </c>
      <c r="G2" s="97" t="inlineStr">
        <is>
          <t>实际转人工人数&amp;率</t>
        </is>
      </c>
      <c r="H2" s="24" t="n"/>
      <c r="I2" s="27" t="n"/>
      <c r="J2" s="52" t="inlineStr">
        <is>
          <t>卡片点击率</t>
        </is>
      </c>
      <c r="K2" s="53" t="inlineStr">
        <is>
          <t>行业前三</t>
        </is>
      </c>
      <c r="L2" s="54" t="inlineStr">
        <is>
          <t>知识完善率</t>
        </is>
      </c>
      <c r="M2" s="55" t="inlineStr">
        <is>
          <t>行业前三</t>
        </is>
      </c>
      <c r="N2" s="27" t="n"/>
      <c r="O2" s="56" t="inlineStr">
        <is>
          <t>纯店小蜜询单转化率</t>
        </is>
      </c>
      <c r="P2" s="56" t="inlineStr">
        <is>
          <t>小蜜参与询单转化率</t>
        </is>
      </c>
      <c r="Q2" s="61" t="inlineStr">
        <is>
          <t>人工参与询单转化率</t>
        </is>
      </c>
      <c r="R2" s="62" t="inlineStr">
        <is>
          <t>差值</t>
        </is>
      </c>
      <c r="S2" s="63" t="inlineStr">
        <is>
          <t>行业前三</t>
        </is>
      </c>
      <c r="T2" s="27" t="n"/>
      <c r="U2" s="64" t="inlineStr">
        <is>
          <t>接待占比</t>
        </is>
      </c>
      <c r="V2" s="65" t="inlineStr">
        <is>
          <t>行业前三</t>
        </is>
      </c>
      <c r="W2" s="98" t="inlineStr">
        <is>
          <t>小蜜参与询单人数</t>
        </is>
      </c>
      <c r="X2" s="99" t="inlineStr">
        <is>
          <t>接待人数</t>
        </is>
      </c>
      <c r="Y2" s="27" t="n"/>
      <c r="Z2" s="100" t="inlineStr">
        <is>
          <t>人工询单人数（每日）</t>
        </is>
      </c>
      <c r="AA2" s="100" t="inlineStr">
        <is>
          <t>人工转化人数（每日）</t>
        </is>
      </c>
      <c r="AB2" s="100" t="inlineStr">
        <is>
          <t>店小蜜转化人数（每日）</t>
        </is>
      </c>
      <c r="AC2" s="80" t="n"/>
      <c r="AD2" s="81" t="n"/>
      <c r="AE2" s="82" t="n"/>
    </row>
    <row customHeight="1" hidden="1" ht="14.25" outlineLevel="1" r="3" s="18">
      <c r="A3" s="101" t="n">
        <v>20190601</v>
      </c>
      <c r="B3" s="32" t="n"/>
      <c r="C3" s="33" t="n"/>
      <c r="D3" s="22" t="n"/>
      <c r="E3" s="34" t="n">
        <v>0.2202</v>
      </c>
      <c r="F3" s="35" t="n">
        <v>0.3029</v>
      </c>
      <c r="G3" s="102">
        <f>IF(E3="","",E3*X3)</f>
        <v/>
      </c>
      <c r="H3" s="37" t="n"/>
      <c r="I3" s="22" t="n"/>
      <c r="J3" s="53" t="n">
        <v>0.3003</v>
      </c>
      <c r="K3" s="53" t="n">
        <v>0.256</v>
      </c>
      <c r="L3" s="53" t="n"/>
      <c r="M3" s="53" t="n"/>
      <c r="N3" s="22" t="n"/>
      <c r="O3" s="57" t="n">
        <v>0.8077</v>
      </c>
      <c r="P3" s="57" t="n">
        <v>0.6158</v>
      </c>
      <c r="Q3" s="57" t="n">
        <v>0.5776</v>
      </c>
      <c r="R3" s="62">
        <f>IF(P3="","",P3-Q3)</f>
        <v/>
      </c>
      <c r="S3" s="57" t="n">
        <v>0.5734</v>
      </c>
      <c r="T3" s="22" t="n"/>
      <c r="U3" s="68" t="n">
        <v>0.1216</v>
      </c>
      <c r="V3" s="68" t="n">
        <v>0.821</v>
      </c>
      <c r="W3" s="103" t="n">
        <v>203</v>
      </c>
      <c r="X3" s="103" t="n">
        <v>327</v>
      </c>
      <c r="Y3" s="22" t="n"/>
      <c r="Z3" s="104">
        <f>IF(U3="","",W3/U3-W3)</f>
        <v/>
      </c>
      <c r="AA3" s="104">
        <f>IF(U3="","",(W3/U3-W3)*Q3)</f>
        <v/>
      </c>
      <c r="AB3" s="104">
        <f>IF(W3="","",W3*P3)</f>
        <v/>
      </c>
      <c r="AD3" s="84" t="inlineStr">
        <is>
          <t>截止日期</t>
        </is>
      </c>
      <c r="AE3" s="85" t="n"/>
    </row>
    <row customHeight="1" hidden="1" ht="14.25" outlineLevel="1" r="4" s="18">
      <c r="A4" s="101" t="n">
        <v>20190602</v>
      </c>
      <c r="B4" s="32" t="n"/>
      <c r="C4" s="33" t="n"/>
      <c r="D4" s="22" t="n"/>
      <c r="E4" s="34" t="n">
        <v>0.2397</v>
      </c>
      <c r="F4" s="35" t="n">
        <v>0.3128</v>
      </c>
      <c r="G4" s="102">
        <f>IF(E4="","",E4*X4)</f>
        <v/>
      </c>
      <c r="H4" s="37" t="n"/>
      <c r="I4" s="22" t="n"/>
      <c r="J4" s="53" t="n">
        <v>0.2815</v>
      </c>
      <c r="K4" s="53" t="n">
        <v>0.2637</v>
      </c>
      <c r="L4" s="53" t="n"/>
      <c r="M4" s="53" t="n"/>
      <c r="N4" s="22" t="n"/>
      <c r="O4" s="57" t="n">
        <v>0.7089</v>
      </c>
      <c r="P4" s="57" t="n">
        <v>0.54</v>
      </c>
      <c r="Q4" s="57" t="n">
        <v>0.6192</v>
      </c>
      <c r="R4" s="62">
        <f>IF(P4="","",P4-Q4)</f>
        <v/>
      </c>
      <c r="S4" s="57" t="n">
        <v>0.6015</v>
      </c>
      <c r="T4" s="22" t="n"/>
      <c r="U4" s="68" t="n">
        <v>0.1207</v>
      </c>
      <c r="V4" s="68" t="n">
        <v>0.8236</v>
      </c>
      <c r="W4" s="103" t="n">
        <v>200</v>
      </c>
      <c r="X4" s="103" t="n">
        <v>292</v>
      </c>
      <c r="Y4" s="22" t="n"/>
      <c r="Z4" s="104">
        <f>IF(U4="","",W4/U4-W4)</f>
        <v/>
      </c>
      <c r="AA4" s="104">
        <f>IF(U4="","",(W4/U4-W4)*Q4)</f>
        <v/>
      </c>
      <c r="AB4" s="104">
        <f>IF(W4="","",W4*P4)</f>
        <v/>
      </c>
      <c r="AC4" s="86" t="n"/>
      <c r="AD4" s="84" t="inlineStr">
        <is>
          <t>截止日期</t>
        </is>
      </c>
      <c r="AE4" s="85" t="n"/>
    </row>
    <row customHeight="1" hidden="1" ht="14.25" outlineLevel="1" r="5" s="18">
      <c r="A5" s="101" t="n">
        <v>20190603</v>
      </c>
      <c r="B5" s="32" t="n"/>
      <c r="C5" s="33" t="n">
        <v>11</v>
      </c>
      <c r="D5" s="22" t="n"/>
      <c r="E5" s="34" t="n">
        <v>0.2022</v>
      </c>
      <c r="F5" s="35" t="n">
        <v>0.3254</v>
      </c>
      <c r="G5" s="102">
        <f>IF(E5="","",E5*X5)</f>
        <v/>
      </c>
      <c r="H5" s="37" t="n"/>
      <c r="I5" s="22" t="n"/>
      <c r="J5" s="53" t="n">
        <v>0.2289</v>
      </c>
      <c r="K5" s="53" t="n">
        <v>0.2552</v>
      </c>
      <c r="L5" s="53" t="n"/>
      <c r="M5" s="53" t="n"/>
      <c r="N5" s="22" t="n"/>
      <c r="O5" s="57" t="n">
        <v>0.58</v>
      </c>
      <c r="P5" s="57" t="n">
        <v>0.3833</v>
      </c>
      <c r="Q5" s="57" t="n">
        <v>0.5004</v>
      </c>
      <c r="R5" s="62">
        <f>IF(P5="","",P5-Q5)</f>
        <v/>
      </c>
      <c r="S5" s="57" t="n">
        <v>0.5583</v>
      </c>
      <c r="T5" s="22" t="n"/>
      <c r="U5" s="68" t="n">
        <v>0.09429999999999999</v>
      </c>
      <c r="V5" s="68" t="n">
        <v>0.9487</v>
      </c>
      <c r="W5" s="103" t="n">
        <v>120</v>
      </c>
      <c r="X5" s="103" t="n">
        <v>183</v>
      </c>
      <c r="Y5" s="22" t="n"/>
      <c r="Z5" s="104">
        <f>IF(U5="","",W5/U5-W5)</f>
        <v/>
      </c>
      <c r="AA5" s="104">
        <f>IF(U5="","",(W5/U5-W5)*Q5)</f>
        <v/>
      </c>
      <c r="AB5" s="104">
        <f>IF(W5="","",W5*P5)</f>
        <v/>
      </c>
      <c r="AC5" s="86" t="n"/>
      <c r="AD5" s="84" t="inlineStr">
        <is>
          <t>截止日期</t>
        </is>
      </c>
      <c r="AE5" s="85" t="n"/>
    </row>
    <row customHeight="1" hidden="1" ht="14.25" outlineLevel="1" r="6" s="18">
      <c r="A6" s="101" t="n">
        <v>20190604</v>
      </c>
      <c r="B6" s="32" t="n"/>
      <c r="C6" s="33" t="n">
        <v>11</v>
      </c>
      <c r="D6" s="22" t="n"/>
      <c r="E6" s="34" t="n">
        <v>0.3097</v>
      </c>
      <c r="F6" s="35" t="n">
        <v>0.3307</v>
      </c>
      <c r="G6" s="102">
        <f>IF(E6="","",E6*X6)</f>
        <v/>
      </c>
      <c r="H6" s="37" t="n"/>
      <c r="I6" s="22" t="n"/>
      <c r="J6" s="53" t="n">
        <v>0.2015</v>
      </c>
      <c r="K6" s="53" t="n">
        <v>0.2627</v>
      </c>
      <c r="L6" s="53" t="n"/>
      <c r="M6" s="53" t="n"/>
      <c r="N6" s="22" t="n"/>
      <c r="O6" s="57" t="n">
        <v>0.4348</v>
      </c>
      <c r="P6" s="57" t="n">
        <v>0.4088</v>
      </c>
      <c r="Q6" s="57" t="n">
        <v>0.4667</v>
      </c>
      <c r="R6" s="62">
        <f>IF(P6="","",P6-Q6)</f>
        <v/>
      </c>
      <c r="S6" s="57" t="n">
        <v>0.5715</v>
      </c>
      <c r="T6" s="22" t="n"/>
      <c r="U6" s="68" t="n">
        <v>0.2414</v>
      </c>
      <c r="V6" s="68" t="n">
        <v>0.8073</v>
      </c>
      <c r="W6" s="103" t="n">
        <v>274</v>
      </c>
      <c r="X6" s="103" t="n">
        <v>423</v>
      </c>
      <c r="Y6" s="22" t="n"/>
      <c r="Z6" s="104">
        <f>IF(U6="","",W6/U6-W6)</f>
        <v/>
      </c>
      <c r="AA6" s="104">
        <f>IF(U6="","",(W6/U6-W6)*Q6)</f>
        <v/>
      </c>
      <c r="AB6" s="104">
        <f>IF(W6="","",W6*P6)</f>
        <v/>
      </c>
      <c r="AC6" s="86" t="n"/>
      <c r="AD6" s="84" t="inlineStr">
        <is>
          <t>截止日期</t>
        </is>
      </c>
      <c r="AE6" s="85" t="n"/>
    </row>
    <row customHeight="1" hidden="1" ht="14.25" outlineLevel="1" r="7" s="18">
      <c r="A7" s="101" t="n">
        <v>20190605</v>
      </c>
      <c r="B7" s="32" t="n"/>
      <c r="C7" s="33" t="n">
        <v>7</v>
      </c>
      <c r="D7" s="22" t="n"/>
      <c r="E7" s="34" t="n">
        <v>0.2107</v>
      </c>
      <c r="F7" s="35" t="n">
        <v>0.3276</v>
      </c>
      <c r="G7" s="102">
        <f>IF(E7="","",E7*X7)</f>
        <v/>
      </c>
      <c r="H7" s="37" t="n"/>
      <c r="I7" s="22" t="n"/>
      <c r="J7" s="53" t="n">
        <v>0.2297</v>
      </c>
      <c r="K7" s="53" t="n">
        <v>0.2544</v>
      </c>
      <c r="L7" s="53" t="n"/>
      <c r="M7" s="53" t="n"/>
      <c r="N7" s="22" t="n"/>
      <c r="O7" s="57" t="n">
        <v>0.5758</v>
      </c>
      <c r="P7" s="57" t="n">
        <v>0.4671</v>
      </c>
      <c r="Q7" s="57" t="n">
        <v>0.4245</v>
      </c>
      <c r="R7" s="62">
        <f>IF(P7="","",P7-Q7)</f>
        <v/>
      </c>
      <c r="S7" s="57" t="n">
        <v>0.5718</v>
      </c>
      <c r="T7" s="22" t="n"/>
      <c r="U7" s="68" t="n">
        <v>0.1412</v>
      </c>
      <c r="V7" s="68" t="n">
        <v>0.7986</v>
      </c>
      <c r="W7" s="103" t="n">
        <v>152</v>
      </c>
      <c r="X7" s="103" t="n">
        <v>242</v>
      </c>
      <c r="Y7" s="22" t="n"/>
      <c r="Z7" s="104">
        <f>IF(U7="","",W7/U7-W7)</f>
        <v/>
      </c>
      <c r="AA7" s="104">
        <f>IF(U7="","",(W7/U7-W7)*Q7)</f>
        <v/>
      </c>
      <c r="AB7" s="104">
        <f>IF(W7="","",W7*P7)</f>
        <v/>
      </c>
      <c r="AC7" s="86" t="n"/>
      <c r="AD7" s="84" t="inlineStr">
        <is>
          <t>截止日期</t>
        </is>
      </c>
      <c r="AE7" s="85" t="n"/>
    </row>
    <row customHeight="1" hidden="1" ht="14.25" outlineLevel="1" r="8" s="18">
      <c r="A8" s="101" t="n">
        <v>20190606</v>
      </c>
      <c r="B8" s="32" t="n"/>
      <c r="C8" s="33" t="n">
        <v>7</v>
      </c>
      <c r="D8" s="22" t="n"/>
      <c r="E8" s="34" t="n">
        <v>0.2698</v>
      </c>
      <c r="F8" s="35" t="n">
        <v>0.3658</v>
      </c>
      <c r="G8" s="102">
        <f>IF(E8="","",E8*X8)</f>
        <v/>
      </c>
      <c r="H8" s="37" t="n"/>
      <c r="I8" s="22" t="n"/>
      <c r="J8" s="53" t="n">
        <v>0.2433</v>
      </c>
      <c r="K8" s="53" t="n">
        <v>0.1879</v>
      </c>
      <c r="L8" s="53" t="n"/>
      <c r="M8" s="53" t="n"/>
      <c r="N8" s="22" t="n"/>
      <c r="O8" s="57" t="n">
        <v>0.8621</v>
      </c>
      <c r="P8" s="57" t="n">
        <v>0.5644</v>
      </c>
      <c r="Q8" s="57" t="n">
        <v>0.5162</v>
      </c>
      <c r="R8" s="62">
        <f>IF(P8="","",P8-Q8)</f>
        <v/>
      </c>
      <c r="S8" s="57" t="n">
        <v>0.5343</v>
      </c>
      <c r="T8" s="22" t="n"/>
      <c r="U8" s="68" t="n">
        <v>0.1396</v>
      </c>
      <c r="V8" s="68" t="n">
        <v>0.7873</v>
      </c>
      <c r="W8" s="103" t="n">
        <v>202</v>
      </c>
      <c r="X8" s="103" t="n">
        <v>315</v>
      </c>
      <c r="Y8" s="22" t="n"/>
      <c r="Z8" s="104">
        <f>IF(U8="","",W8/U8-W8)</f>
        <v/>
      </c>
      <c r="AA8" s="104">
        <f>IF(U8="","",(W8/U8-W8)*Q8)</f>
        <v/>
      </c>
      <c r="AB8" s="104">
        <f>IF(W8="","",W8*P8)</f>
        <v/>
      </c>
      <c r="AC8" s="86" t="n"/>
      <c r="AD8" s="84" t="inlineStr">
        <is>
          <t>截止日期</t>
        </is>
      </c>
      <c r="AE8" s="85" t="n"/>
    </row>
    <row customHeight="1" hidden="1" ht="14.25" outlineLevel="1" r="9" s="18">
      <c r="A9" s="101" t="n">
        <v>20190607</v>
      </c>
      <c r="B9" s="32" t="n"/>
      <c r="C9" s="33" t="n">
        <v>7</v>
      </c>
      <c r="D9" s="22" t="n"/>
      <c r="E9" s="34" t="n">
        <v>0.2344</v>
      </c>
      <c r="F9" s="35" t="n">
        <v>0.351</v>
      </c>
      <c r="G9" s="102">
        <f>IF(E9="","",E9*X9)</f>
        <v/>
      </c>
      <c r="H9" s="37" t="n"/>
      <c r="I9" s="22" t="n"/>
      <c r="J9" s="53" t="n">
        <v>0.2472</v>
      </c>
      <c r="K9" s="53" t="n">
        <v>0.2421</v>
      </c>
      <c r="L9" s="53" t="n"/>
      <c r="M9" s="53" t="n"/>
      <c r="N9" s="22" t="n"/>
      <c r="O9" s="57" t="n">
        <v>0.7119</v>
      </c>
      <c r="P9" s="57" t="n">
        <v>0.4514</v>
      </c>
      <c r="Q9" s="57" t="n">
        <v>0.5752</v>
      </c>
      <c r="R9" s="62">
        <f>IF(P9="","",P9-Q9)</f>
        <v/>
      </c>
      <c r="S9" s="57" t="n">
        <v>0.5862000000000001</v>
      </c>
      <c r="T9" s="22" t="n"/>
      <c r="U9" s="68" t="n">
        <v>0.1005</v>
      </c>
      <c r="V9" s="68" t="n">
        <v>0.8233</v>
      </c>
      <c r="W9" s="103" t="n">
        <v>144</v>
      </c>
      <c r="X9" s="103" t="n">
        <v>209</v>
      </c>
      <c r="Y9" s="22" t="n"/>
      <c r="Z9" s="104">
        <f>IF(U9="","",W9/U9-W9)</f>
        <v/>
      </c>
      <c r="AA9" s="104">
        <f>IF(U9="","",(W9/U9-W9)*Q9)</f>
        <v/>
      </c>
      <c r="AB9" s="104">
        <f>IF(W9="","",W9*P9)</f>
        <v/>
      </c>
      <c r="AC9" s="86" t="n"/>
      <c r="AD9" s="84" t="inlineStr">
        <is>
          <t>截止日期</t>
        </is>
      </c>
      <c r="AE9" s="85" t="n"/>
    </row>
    <row customHeight="1" hidden="1" ht="14.25" outlineLevel="1" r="10" s="18">
      <c r="A10" s="101" t="n">
        <v>20190608</v>
      </c>
      <c r="B10" s="32" t="n"/>
      <c r="C10" s="33" t="n">
        <v>7</v>
      </c>
      <c r="D10" s="22" t="n"/>
      <c r="E10" s="34" t="n">
        <v>0.2527</v>
      </c>
      <c r="F10" s="35" t="n">
        <v>0.3212</v>
      </c>
      <c r="G10" s="102">
        <f>IF(E10="","",E10*X10)</f>
        <v/>
      </c>
      <c r="H10" s="37" t="n"/>
      <c r="I10" s="22" t="n"/>
      <c r="J10" s="53" t="n">
        <v>0.1984</v>
      </c>
      <c r="K10" s="53" t="n">
        <v>0.2239</v>
      </c>
      <c r="L10" s="53" t="n"/>
      <c r="M10" s="53" t="n"/>
      <c r="N10" s="22" t="n"/>
      <c r="O10" s="57" t="n">
        <v>0.5938</v>
      </c>
      <c r="P10" s="57" t="n">
        <v>0.5027</v>
      </c>
      <c r="Q10" s="57" t="n">
        <v>0.5102</v>
      </c>
      <c r="R10" s="62">
        <f>IF(P10="","",P10-Q10)</f>
        <v/>
      </c>
      <c r="S10" s="57" t="n">
        <v>0.5487</v>
      </c>
      <c r="T10" s="22" t="n"/>
      <c r="U10" s="68" t="n">
        <v>0.1443</v>
      </c>
      <c r="V10" s="68" t="n">
        <v>0.8169999999999999</v>
      </c>
      <c r="W10" s="103" t="n">
        <v>187</v>
      </c>
      <c r="X10" s="103" t="n">
        <v>273</v>
      </c>
      <c r="Y10" s="22" t="n"/>
      <c r="Z10" s="104">
        <f>IF(U10="","",W10/U10-W10)</f>
        <v/>
      </c>
      <c r="AA10" s="104">
        <f>IF(U10="","",(W10/U10-W10)*Q10)</f>
        <v/>
      </c>
      <c r="AB10" s="104">
        <f>IF(W10="","",W10*P10)</f>
        <v/>
      </c>
      <c r="AC10" s="86" t="n"/>
      <c r="AD10" s="84" t="inlineStr">
        <is>
          <t>截止日期</t>
        </is>
      </c>
      <c r="AE10" s="85" t="n"/>
    </row>
    <row customHeight="1" hidden="1" ht="14.25" outlineLevel="1" r="11" s="18">
      <c r="A11" s="101" t="n">
        <v>20190609</v>
      </c>
      <c r="B11" s="32" t="n"/>
      <c r="C11" s="33" t="n">
        <v>6</v>
      </c>
      <c r="D11" s="22" t="n"/>
      <c r="E11" s="34" t="n">
        <v>0.2789</v>
      </c>
      <c r="F11" s="35" t="n">
        <v>0.3537</v>
      </c>
      <c r="G11" s="102">
        <f>IF(E11="","",E11*X11)</f>
        <v/>
      </c>
      <c r="H11" s="37" t="n"/>
      <c r="I11" s="22" t="n"/>
      <c r="J11" s="53" t="n">
        <v>0.2263</v>
      </c>
      <c r="K11" s="53" t="n">
        <v>0.2747</v>
      </c>
      <c r="L11" s="53" t="n"/>
      <c r="M11" s="53" t="n"/>
      <c r="N11" s="22" t="n"/>
      <c r="O11" s="57" t="n">
        <v>0.4611</v>
      </c>
      <c r="P11" s="57" t="n">
        <v>0.4625</v>
      </c>
      <c r="Q11" s="57" t="n">
        <v>0.5425</v>
      </c>
      <c r="R11" s="62">
        <f>IF(P11="","",P11-Q11)</f>
        <v/>
      </c>
      <c r="S11" s="57" t="n">
        <v>0.6146</v>
      </c>
      <c r="T11" s="22" t="n"/>
      <c r="U11" s="68" t="n">
        <v>0.1919</v>
      </c>
      <c r="V11" s="68" t="n">
        <v>0.9556</v>
      </c>
      <c r="W11" s="103" t="n">
        <v>320</v>
      </c>
      <c r="X11" s="103" t="n">
        <v>459</v>
      </c>
      <c r="Y11" s="22" t="n"/>
      <c r="Z11" s="104">
        <f>IF(U11="","",W11/U11-W11)</f>
        <v/>
      </c>
      <c r="AA11" s="104">
        <f>IF(U11="","",(W11/U11-W11)*Q11)</f>
        <v/>
      </c>
      <c r="AB11" s="104">
        <f>IF(W11="","",W11*P11)</f>
        <v/>
      </c>
      <c r="AC11" s="86" t="n"/>
      <c r="AD11" s="84" t="inlineStr">
        <is>
          <t>截止日期</t>
        </is>
      </c>
      <c r="AE11" s="85" t="n"/>
    </row>
    <row customHeight="1" hidden="1" ht="14.25" outlineLevel="1" r="12" s="18">
      <c r="A12" s="101" t="n">
        <v>20190610</v>
      </c>
      <c r="B12" s="32" t="n"/>
      <c r="C12" s="33" t="n">
        <v>5</v>
      </c>
      <c r="D12" s="22" t="n"/>
      <c r="E12" s="34" t="n">
        <v>0.3094</v>
      </c>
      <c r="F12" s="35" t="n">
        <v>0.3518</v>
      </c>
      <c r="G12" s="102">
        <f>IF(E12="","",E12*X12)</f>
        <v/>
      </c>
      <c r="H12" s="37" t="n"/>
      <c r="I12" s="22" t="n"/>
      <c r="J12" s="53" t="n">
        <v>0.2166</v>
      </c>
      <c r="K12" s="53" t="n">
        <v>0.2616</v>
      </c>
      <c r="L12" s="53" t="n"/>
      <c r="M12" s="53" t="n"/>
      <c r="N12" s="22" t="n"/>
      <c r="O12" s="57" t="n">
        <v>0.5785</v>
      </c>
      <c r="P12" s="57" t="n">
        <v>0.5528</v>
      </c>
      <c r="Q12" s="57" t="n">
        <v>0.5696</v>
      </c>
      <c r="R12" s="62">
        <f>IF(P12="","",P12-Q12)</f>
        <v/>
      </c>
      <c r="S12" s="57" t="n">
        <v>0.618</v>
      </c>
      <c r="T12" s="22" t="n"/>
      <c r="U12" s="68" t="n">
        <v>0.3004</v>
      </c>
      <c r="V12" s="68" t="n">
        <v>0.9587</v>
      </c>
      <c r="W12" s="103" t="n">
        <v>720</v>
      </c>
      <c r="X12" s="103" t="n">
        <v>1002</v>
      </c>
      <c r="Y12" s="22" t="n"/>
      <c r="Z12" s="104">
        <f>IF(U12="","",W12/U12-W12)</f>
        <v/>
      </c>
      <c r="AA12" s="104">
        <f>IF(U12="","",(W12/U12-W12)*Q12)</f>
        <v/>
      </c>
      <c r="AB12" s="104">
        <f>IF(W12="","",W12*P12)</f>
        <v/>
      </c>
      <c r="AC12" s="86" t="n"/>
      <c r="AD12" s="84" t="inlineStr">
        <is>
          <t>截止日期</t>
        </is>
      </c>
      <c r="AE12" s="85" t="n"/>
    </row>
    <row customHeight="1" hidden="1" ht="14.25" outlineLevel="1" r="13" s="18">
      <c r="A13" s="101" t="n">
        <v>20190611</v>
      </c>
      <c r="B13" s="32" t="n"/>
      <c r="C13" s="33" t="n">
        <v>5</v>
      </c>
      <c r="D13" s="22" t="n"/>
      <c r="E13" s="34" t="n">
        <v>0.2789</v>
      </c>
      <c r="F13" s="35" t="n">
        <v>0.3304</v>
      </c>
      <c r="G13" s="102">
        <f>IF(E13="","",E13*X13)</f>
        <v/>
      </c>
      <c r="H13" s="37" t="n"/>
      <c r="I13" s="22" t="n"/>
      <c r="J13" s="53" t="n">
        <v>0.2713</v>
      </c>
      <c r="K13" s="53" t="n">
        <v>0.262</v>
      </c>
      <c r="L13" s="53" t="n"/>
      <c r="M13" s="53" t="n"/>
      <c r="N13" s="22" t="n"/>
      <c r="O13" s="57" t="n">
        <v>0.5216</v>
      </c>
      <c r="P13" s="57" t="n">
        <v>0.51</v>
      </c>
      <c r="Q13" s="57" t="n">
        <v>0.5274</v>
      </c>
      <c r="R13" s="62">
        <f>IF(P13="","",P13-Q13)</f>
        <v/>
      </c>
      <c r="S13" s="57" t="n">
        <v>0.5577</v>
      </c>
      <c r="T13" s="22" t="n"/>
      <c r="U13" s="68" t="n">
        <v>0.3149</v>
      </c>
      <c r="V13" s="68" t="n">
        <v>0.7522</v>
      </c>
      <c r="W13" s="103" t="n">
        <v>749</v>
      </c>
      <c r="X13" s="103" t="n">
        <v>1047</v>
      </c>
      <c r="Y13" s="22" t="n"/>
      <c r="Z13" s="104">
        <f>IF(U13="","",W13/U13-W13)</f>
        <v/>
      </c>
      <c r="AA13" s="104">
        <f>IF(U13="","",(W13/U13-W13)*Q13)</f>
        <v/>
      </c>
      <c r="AB13" s="104">
        <f>IF(W13="","",W13*P13)</f>
        <v/>
      </c>
      <c r="AC13" s="86" t="n"/>
      <c r="AD13" s="84" t="inlineStr">
        <is>
          <t>截止日期</t>
        </is>
      </c>
      <c r="AE13" s="85" t="n"/>
    </row>
    <row customHeight="1" hidden="1" ht="14.25" outlineLevel="1" r="14" s="18">
      <c r="A14" s="101" t="n">
        <v>20190612</v>
      </c>
      <c r="B14" s="32" t="n"/>
      <c r="C14" s="33" t="n">
        <v>2</v>
      </c>
      <c r="D14" s="22" t="n"/>
      <c r="E14" s="34" t="n">
        <v>0.3018</v>
      </c>
      <c r="F14" s="35" t="n">
        <v>0.3403</v>
      </c>
      <c r="G14" s="102">
        <f>IF(E14="","",E14*X14)</f>
        <v/>
      </c>
      <c r="H14" s="37" t="n"/>
      <c r="I14" s="22" t="n"/>
      <c r="J14" s="53" t="n">
        <v>0.3152</v>
      </c>
      <c r="K14" s="53" t="n">
        <v>0.2812</v>
      </c>
      <c r="L14" s="53" t="n"/>
      <c r="M14" s="53" t="n"/>
      <c r="N14" s="22" t="n"/>
      <c r="O14" s="57" t="n">
        <v>0.5444</v>
      </c>
      <c r="P14" s="57" t="n">
        <v>0.5901</v>
      </c>
      <c r="Q14" s="57" t="n">
        <v>0.6046</v>
      </c>
      <c r="R14" s="62">
        <f>IF(P14="","",P14-Q14)</f>
        <v/>
      </c>
      <c r="S14" s="57" t="n">
        <v>0.5864</v>
      </c>
      <c r="T14" s="22" t="n"/>
      <c r="U14" s="68" t="n">
        <v>0.359</v>
      </c>
      <c r="V14" s="68" t="n">
        <v>0.7596000000000001</v>
      </c>
      <c r="W14" s="103" t="n">
        <v>1176</v>
      </c>
      <c r="X14" s="103" t="n">
        <v>1597</v>
      </c>
      <c r="Y14" s="22" t="n"/>
      <c r="Z14" s="104">
        <f>IF(U14="","",W14/U14-W14)</f>
        <v/>
      </c>
      <c r="AA14" s="104">
        <f>IF(U14="","",(W14/U14-W14)*Q14)</f>
        <v/>
      </c>
      <c r="AB14" s="104">
        <f>IF(W14="","",W14*P14)</f>
        <v/>
      </c>
      <c r="AC14" s="86" t="n"/>
      <c r="AD14" s="84" t="inlineStr">
        <is>
          <t>截止日期</t>
        </is>
      </c>
      <c r="AE14" s="85" t="n"/>
    </row>
    <row customHeight="1" hidden="1" ht="14.25" outlineLevel="1" r="15" s="18">
      <c r="A15" s="101" t="n">
        <v>20190613</v>
      </c>
      <c r="B15" s="32" t="n"/>
      <c r="C15" s="33" t="n">
        <v>1</v>
      </c>
      <c r="D15" s="22" t="n"/>
      <c r="E15" s="34" t="n">
        <v>0.3248</v>
      </c>
      <c r="F15" s="35" t="n">
        <v>0.3533</v>
      </c>
      <c r="G15" s="102">
        <f>IF(E15="","",E15*X15)</f>
        <v/>
      </c>
      <c r="H15" s="37" t="n"/>
      <c r="I15" s="22" t="n"/>
      <c r="J15" s="53" t="n">
        <v>0.2806</v>
      </c>
      <c r="K15" s="53" t="n">
        <v>0.2602</v>
      </c>
      <c r="L15" s="53" t="n"/>
      <c r="M15" s="53" t="n"/>
      <c r="N15" s="22" t="n"/>
      <c r="O15" s="57" t="n">
        <v>0.4525</v>
      </c>
      <c r="P15" s="57" t="n">
        <v>0.5011</v>
      </c>
      <c r="Q15" s="57" t="n">
        <v>0.5584</v>
      </c>
      <c r="R15" s="62">
        <f>IF(P15="","",P15-Q15)</f>
        <v/>
      </c>
      <c r="S15" s="57" t="n">
        <v>0.5134</v>
      </c>
      <c r="T15" s="22" t="n"/>
      <c r="U15" s="68" t="n">
        <v>0.5662</v>
      </c>
      <c r="V15" s="68" t="n">
        <v>0.8274</v>
      </c>
      <c r="W15" s="103" t="n">
        <v>1836</v>
      </c>
      <c r="X15" s="103" t="n">
        <v>2552</v>
      </c>
      <c r="Y15" s="22" t="n"/>
      <c r="Z15" s="104">
        <f>IF(U15="","",W15/U15-W15)</f>
        <v/>
      </c>
      <c r="AA15" s="104">
        <f>IF(U15="","",(W15/U15-W15)*Q15)</f>
        <v/>
      </c>
      <c r="AB15" s="104">
        <f>IF(W15="","",W15*P15)</f>
        <v/>
      </c>
      <c r="AC15" s="86" t="n"/>
      <c r="AD15" s="84" t="inlineStr">
        <is>
          <t>截止日期</t>
        </is>
      </c>
      <c r="AE15" s="85" t="n"/>
    </row>
    <row customHeight="1" hidden="1" ht="14.25" outlineLevel="1" r="16" s="18">
      <c r="A16" s="101" t="n">
        <v>20190614</v>
      </c>
      <c r="B16" s="32" t="n"/>
      <c r="C16" s="33" t="n">
        <v>4</v>
      </c>
      <c r="D16" s="22" t="n"/>
      <c r="E16" s="34" t="n">
        <v>0.3176</v>
      </c>
      <c r="F16" s="35" t="n">
        <v>0.3449</v>
      </c>
      <c r="G16" s="102">
        <f>IF(E16="","",E16*X16)</f>
        <v/>
      </c>
      <c r="H16" s="37" t="n"/>
      <c r="I16" s="22" t="n"/>
      <c r="J16" s="53" t="n">
        <v>0.27</v>
      </c>
      <c r="K16" s="53" t="n">
        <v>0.2579</v>
      </c>
      <c r="L16" s="53" t="n"/>
      <c r="M16" s="53" t="n"/>
      <c r="N16" s="22" t="n"/>
      <c r="O16" s="57" t="n">
        <v>0.4155</v>
      </c>
      <c r="P16" s="57" t="n">
        <v>0.4409</v>
      </c>
      <c r="Q16" s="57" t="n">
        <v>0.4691</v>
      </c>
      <c r="R16" s="62">
        <f>IF(P16="","",P16-Q16)</f>
        <v/>
      </c>
      <c r="S16" s="57" t="n">
        <v>0.5137</v>
      </c>
      <c r="T16" s="22" t="n"/>
      <c r="U16" s="68" t="n">
        <v>0.364</v>
      </c>
      <c r="V16" s="68" t="n">
        <v>0.7812</v>
      </c>
      <c r="W16" s="103" t="n">
        <v>1066</v>
      </c>
      <c r="X16" s="103" t="n">
        <v>1508</v>
      </c>
      <c r="Y16" s="22" t="n"/>
      <c r="Z16" s="104">
        <f>IF(U16="","",W16/U16-W16)</f>
        <v/>
      </c>
      <c r="AA16" s="104">
        <f>IF(U16="","",(W16/U16-W16)*Q16)</f>
        <v/>
      </c>
      <c r="AB16" s="104">
        <f>IF(W16="","",W16*P16)</f>
        <v/>
      </c>
      <c r="AC16" s="86" t="n"/>
      <c r="AD16" s="84" t="inlineStr">
        <is>
          <t>截止日期</t>
        </is>
      </c>
      <c r="AE16" s="85" t="n"/>
    </row>
    <row customHeight="1" hidden="1" ht="14.25" outlineLevel="1" r="17" s="18">
      <c r="A17" s="101" t="n">
        <v>20190615</v>
      </c>
      <c r="B17" s="32" t="n"/>
      <c r="C17" s="33" t="n">
        <v>8</v>
      </c>
      <c r="D17" s="22" t="n"/>
      <c r="E17" s="34" t="n">
        <v>0.2973</v>
      </c>
      <c r="F17" s="35" t="n">
        <v>0.3258</v>
      </c>
      <c r="G17" s="102">
        <f>IF(E17="","",E17*X17)</f>
        <v/>
      </c>
      <c r="H17" s="37" t="n"/>
      <c r="I17" s="22" t="n"/>
      <c r="J17" s="53" t="n">
        <v>0.2</v>
      </c>
      <c r="K17" s="53" t="n">
        <v>0.2536</v>
      </c>
      <c r="L17" s="53" t="n"/>
      <c r="M17" s="53" t="n"/>
      <c r="N17" s="22" t="n"/>
      <c r="O17" s="57" t="n">
        <v>0.8197</v>
      </c>
      <c r="P17" s="57" t="n">
        <v>0.2607</v>
      </c>
      <c r="Q17" s="57" t="n">
        <v>0.1964</v>
      </c>
      <c r="R17" s="62">
        <f>IF(P17="","",P17-Q17)</f>
        <v/>
      </c>
      <c r="S17" s="57" t="n">
        <v>0.5199</v>
      </c>
      <c r="T17" s="22" t="n"/>
      <c r="U17" s="68" t="n">
        <v>0.1401</v>
      </c>
      <c r="V17" s="68" t="n">
        <v>0.8236</v>
      </c>
      <c r="W17" s="103" t="n">
        <v>303</v>
      </c>
      <c r="X17" s="103" t="n">
        <v>444</v>
      </c>
      <c r="Y17" s="22" t="n"/>
      <c r="Z17" s="104">
        <f>IF(U17="","",W17/U17-W17)</f>
        <v/>
      </c>
      <c r="AA17" s="104">
        <f>IF(U17="","",(W17/U17-W17)*Q17)</f>
        <v/>
      </c>
      <c r="AB17" s="104">
        <f>IF(W17="","",W17*P17)</f>
        <v/>
      </c>
      <c r="AC17" s="86" t="n"/>
      <c r="AD17" s="84" t="inlineStr">
        <is>
          <t>截止日期</t>
        </is>
      </c>
      <c r="AE17" s="85" t="n"/>
    </row>
    <row customHeight="1" hidden="1" ht="14.25" outlineLevel="1" r="18" s="18">
      <c r="A18" s="101" t="n">
        <v>20190616</v>
      </c>
      <c r="B18" s="32" t="n"/>
      <c r="C18" s="33" t="n">
        <v>8</v>
      </c>
      <c r="D18" s="22" t="n"/>
      <c r="E18" s="34" t="n">
        <v>0.3302</v>
      </c>
      <c r="F18" s="35" t="n">
        <v>0.2897</v>
      </c>
      <c r="G18" s="102">
        <f>IF(E18="","",E18*X18)</f>
        <v/>
      </c>
      <c r="H18" s="37" t="n"/>
      <c r="I18" s="22" t="n"/>
      <c r="J18" s="53" t="n">
        <v>0.2607</v>
      </c>
      <c r="K18" s="53" t="n">
        <v>0.2237</v>
      </c>
      <c r="L18" s="53" t="n"/>
      <c r="M18" s="53" t="n"/>
      <c r="N18" s="22" t="n"/>
      <c r="O18" s="57" t="n">
        <v>0.6079</v>
      </c>
      <c r="P18" s="57" t="n">
        <v>0.6251</v>
      </c>
      <c r="Q18" s="57" t="n">
        <v>0.6061</v>
      </c>
      <c r="R18" s="62">
        <f>IF(P18="","",P18-Q18)</f>
        <v/>
      </c>
      <c r="S18" s="57" t="n">
        <v>0.579</v>
      </c>
      <c r="T18" s="22" t="n"/>
      <c r="U18" s="68" t="n">
        <v>0.4724</v>
      </c>
      <c r="V18" s="68" t="n">
        <v>0.8032</v>
      </c>
      <c r="W18" s="103" t="n">
        <v>2043</v>
      </c>
      <c r="X18" s="103" t="n">
        <v>3256</v>
      </c>
      <c r="Y18" s="22" t="n"/>
      <c r="Z18" s="104">
        <f>IF(U18="","",W18/U18-W18)</f>
        <v/>
      </c>
      <c r="AA18" s="104">
        <f>IF(U18="","",(W18/U18-W18)*Q18)</f>
        <v/>
      </c>
      <c r="AB18" s="104">
        <f>IF(W18="","",W18*P18)</f>
        <v/>
      </c>
      <c r="AC18" s="86" t="n"/>
      <c r="AD18" s="84" t="inlineStr">
        <is>
          <t>截止日期</t>
        </is>
      </c>
      <c r="AE18" s="85" t="n"/>
    </row>
    <row customHeight="1" hidden="1" ht="14.25" outlineLevel="1" r="19" s="18">
      <c r="A19" s="101" t="n">
        <v>20190617</v>
      </c>
      <c r="B19" s="32" t="n"/>
      <c r="C19" s="33" t="n">
        <v>8</v>
      </c>
      <c r="D19" s="22" t="n"/>
      <c r="E19" s="34" t="n">
        <v>0.2821</v>
      </c>
      <c r="F19" s="35" t="n">
        <v>0.3508</v>
      </c>
      <c r="G19" s="102">
        <f>IF(E19="","",E19*X19)</f>
        <v/>
      </c>
      <c r="H19" s="37" t="n"/>
      <c r="I19" s="22" t="n"/>
      <c r="J19" s="53" t="n">
        <v>0.2065</v>
      </c>
      <c r="K19" s="53" t="n">
        <v>0.2244</v>
      </c>
      <c r="L19" s="53" t="n"/>
      <c r="M19" s="53" t="n"/>
      <c r="N19" s="22" t="n"/>
      <c r="O19" s="57" t="n">
        <v>0.6233</v>
      </c>
      <c r="P19" s="57" t="n">
        <v>0.5392</v>
      </c>
      <c r="Q19" s="57" t="n">
        <v>0.507</v>
      </c>
      <c r="R19" s="62">
        <f>IF(P19="","",P19-Q19)</f>
        <v/>
      </c>
      <c r="S19" s="57" t="n">
        <v>0.5234</v>
      </c>
      <c r="T19" s="22" t="n"/>
      <c r="U19" s="68" t="n">
        <v>0.238</v>
      </c>
      <c r="V19" s="68" t="n">
        <v>0.9635</v>
      </c>
      <c r="W19" s="103" t="n">
        <v>523</v>
      </c>
      <c r="X19" s="103" t="n">
        <v>936</v>
      </c>
      <c r="Y19" s="22" t="n"/>
      <c r="Z19" s="104">
        <f>IF(U19="","",W19/U19-W19)</f>
        <v/>
      </c>
      <c r="AA19" s="104">
        <f>IF(U19="","",(W19/U19-W19)*Q19)</f>
        <v/>
      </c>
      <c r="AB19" s="104">
        <f>IF(W19="","",W19*P19)</f>
        <v/>
      </c>
      <c r="AC19" s="86" t="n"/>
      <c r="AD19" s="84" t="inlineStr">
        <is>
          <t>截止日期</t>
        </is>
      </c>
      <c r="AE19" s="85" t="n"/>
    </row>
    <row customHeight="1" hidden="1" ht="14.25" outlineLevel="1" r="20" s="18">
      <c r="A20" s="101" t="n">
        <v>20190618</v>
      </c>
      <c r="B20" s="32" t="n"/>
      <c r="C20" s="33" t="n">
        <v>6</v>
      </c>
      <c r="D20" s="22" t="n"/>
      <c r="E20" s="34" t="n">
        <v>0.2844</v>
      </c>
      <c r="F20" s="35" t="n">
        <v>0.3072</v>
      </c>
      <c r="G20" s="102">
        <f>IF(E20="","",E20*X20)</f>
        <v/>
      </c>
      <c r="H20" s="37" t="n"/>
      <c r="I20" s="22" t="n"/>
      <c r="J20" s="53" t="n">
        <v>0.2035</v>
      </c>
      <c r="K20" s="53" t="n">
        <v>0.2862</v>
      </c>
      <c r="L20" s="53" t="n"/>
      <c r="M20" s="53" t="n"/>
      <c r="N20" s="22" t="n"/>
      <c r="O20" s="57" t="n">
        <v>0.5916</v>
      </c>
      <c r="P20" s="57" t="n">
        <v>0.6157</v>
      </c>
      <c r="Q20" s="57" t="n">
        <v>0.5796</v>
      </c>
      <c r="R20" s="62">
        <f>IF(P20="","",P20-Q20)</f>
        <v/>
      </c>
      <c r="S20" s="57" t="n">
        <v>0.6334</v>
      </c>
      <c r="T20" s="22" t="n"/>
      <c r="U20" s="68" t="n">
        <v>0.351</v>
      </c>
      <c r="V20" s="68" t="n">
        <v>0.82</v>
      </c>
      <c r="W20" s="103" t="n">
        <v>1119</v>
      </c>
      <c r="X20" s="103" t="n">
        <v>1758</v>
      </c>
      <c r="Y20" s="22" t="n"/>
      <c r="Z20" s="104">
        <f>IF(U20="","",W20/U20-W20)</f>
        <v/>
      </c>
      <c r="AA20" s="104">
        <f>IF(U20="","",(W20/U20-W20)*Q20)</f>
        <v/>
      </c>
      <c r="AB20" s="104">
        <f>IF(W20="","",W20*P20)</f>
        <v/>
      </c>
      <c r="AC20" s="86" t="n"/>
      <c r="AD20" s="84" t="inlineStr">
        <is>
          <t>截止日期</t>
        </is>
      </c>
      <c r="AE20" s="85" t="n"/>
    </row>
    <row customHeight="1" hidden="1" ht="14.25" outlineLevel="1" r="21" s="18">
      <c r="A21" s="101" t="n">
        <v>20190619</v>
      </c>
      <c r="B21" s="32" t="n"/>
      <c r="C21" s="33" t="n">
        <v>5</v>
      </c>
      <c r="D21" s="22" t="n"/>
      <c r="E21" s="34" t="n">
        <v>0.3372</v>
      </c>
      <c r="F21" s="35" t="n">
        <v>0.3636</v>
      </c>
      <c r="G21" s="102">
        <f>IF(E21="","",E21*X21)</f>
        <v/>
      </c>
      <c r="H21" s="37" t="n"/>
      <c r="I21" s="22" t="n"/>
      <c r="J21" s="53" t="n">
        <v>0.1519</v>
      </c>
      <c r="K21" s="53" t="n">
        <v>0.2663</v>
      </c>
      <c r="L21" s="53" t="n"/>
      <c r="M21" s="53" t="n"/>
      <c r="N21" s="22" t="n"/>
      <c r="O21" s="57" t="n">
        <v>0.517</v>
      </c>
      <c r="P21" s="57" t="n">
        <v>0.5291</v>
      </c>
      <c r="Q21" s="57" t="n">
        <v>0.5043</v>
      </c>
      <c r="R21" s="62">
        <f>IF(P21="","",P21-Q21)</f>
        <v/>
      </c>
      <c r="S21" s="57" t="n">
        <v>0.5538</v>
      </c>
      <c r="T21" s="22" t="n"/>
      <c r="U21" s="68" t="n">
        <v>0.3639</v>
      </c>
      <c r="V21" s="68" t="n">
        <v>0.9412</v>
      </c>
      <c r="W21" s="103" t="n">
        <v>446</v>
      </c>
      <c r="X21" s="103" t="n">
        <v>949</v>
      </c>
      <c r="Y21" s="22" t="n"/>
      <c r="Z21" s="104">
        <f>IF(U21="","",W21/U21-W21)</f>
        <v/>
      </c>
      <c r="AA21" s="104">
        <f>IF(U21="","",(W21/U21-W21)*Q21)</f>
        <v/>
      </c>
      <c r="AB21" s="104">
        <f>IF(W21="","",W21*P21)</f>
        <v/>
      </c>
      <c r="AC21" s="86" t="n"/>
      <c r="AD21" s="84" t="inlineStr">
        <is>
          <t>截止日期</t>
        </is>
      </c>
      <c r="AE21" s="85" t="n"/>
    </row>
    <row customHeight="1" hidden="1" ht="14.25" outlineLevel="1" r="22" s="18">
      <c r="A22" s="101" t="n">
        <v>20190620</v>
      </c>
      <c r="B22" s="32" t="n"/>
      <c r="C22" s="33" t="n">
        <v>5</v>
      </c>
      <c r="D22" s="22" t="n"/>
      <c r="E22" s="34" t="n">
        <v>0.329</v>
      </c>
      <c r="F22" s="35" t="n">
        <v>0.3404</v>
      </c>
      <c r="G22" s="102">
        <f>IF(E22="","",E22*X22)</f>
        <v/>
      </c>
      <c r="H22" s="37" t="n"/>
      <c r="I22" s="22" t="n"/>
      <c r="J22" s="53" t="n">
        <v>0.1421</v>
      </c>
      <c r="K22" s="53" t="n">
        <v>0.2036</v>
      </c>
      <c r="L22" s="53" t="n"/>
      <c r="M22" s="53" t="n"/>
      <c r="N22" s="22" t="n"/>
      <c r="O22" s="57" t="n">
        <v>0.5018</v>
      </c>
      <c r="P22" s="57" t="n">
        <v>0.4828</v>
      </c>
      <c r="Q22" s="57" t="n">
        <v>0.5143</v>
      </c>
      <c r="R22" s="62">
        <f>IF(P22="","",P22-Q22)</f>
        <v/>
      </c>
      <c r="S22" s="57" t="n">
        <v>0.5538999999999999</v>
      </c>
      <c r="T22" s="22" t="n"/>
      <c r="U22" s="68" t="n">
        <v>0.3364</v>
      </c>
      <c r="V22" s="68" t="n">
        <v>0.8306</v>
      </c>
      <c r="W22" s="103" t="n">
        <v>435</v>
      </c>
      <c r="X22" s="103" t="n">
        <v>778</v>
      </c>
      <c r="Y22" s="22" t="n"/>
      <c r="Z22" s="104">
        <f>IF(U22="","",W22/U22-W22)</f>
        <v/>
      </c>
      <c r="AA22" s="104">
        <f>IF(U22="","",(W22/U22-W22)*Q22)</f>
        <v/>
      </c>
      <c r="AB22" s="104">
        <f>IF(W22="","",W22*P22)</f>
        <v/>
      </c>
      <c r="AC22" s="86" t="n"/>
      <c r="AD22" s="84" t="inlineStr">
        <is>
          <t>截止日期</t>
        </is>
      </c>
      <c r="AE22" s="85" t="n"/>
    </row>
    <row customHeight="1" hidden="1" ht="14.25" outlineLevel="1" r="23" s="18">
      <c r="A23" s="101" t="n">
        <v>20190621</v>
      </c>
      <c r="B23" s="32" t="n"/>
      <c r="C23" s="33" t="n">
        <v>11</v>
      </c>
      <c r="D23" s="22" t="n"/>
      <c r="E23" s="34" t="n">
        <v>0.2587</v>
      </c>
      <c r="F23" s="35" t="n">
        <v>0.3563</v>
      </c>
      <c r="G23" s="102">
        <f>IF(E23="","",E23*X23)</f>
        <v/>
      </c>
      <c r="H23" s="37" t="n"/>
      <c r="I23" s="22" t="n"/>
      <c r="J23" s="53" t="n">
        <v>0.1525</v>
      </c>
      <c r="K23" s="53" t="n">
        <v>0.2221</v>
      </c>
      <c r="L23" s="53" t="n"/>
      <c r="M23" s="53" t="n"/>
      <c r="N23" s="22" t="n"/>
      <c r="O23" s="57" t="n">
        <v>0.3816</v>
      </c>
      <c r="P23" s="57" t="n">
        <v>0.4519</v>
      </c>
      <c r="Q23" s="57" t="n">
        <v>0.5014999999999999</v>
      </c>
      <c r="R23" s="62">
        <f>IF(P23="","",P23-Q23)</f>
        <v/>
      </c>
      <c r="S23" s="57" t="n">
        <v>0.5725</v>
      </c>
      <c r="T23" s="22" t="n"/>
      <c r="U23" s="68" t="n">
        <v>0.0997</v>
      </c>
      <c r="V23" s="68" t="n">
        <v>0.9298</v>
      </c>
      <c r="W23" s="103" t="n">
        <v>104</v>
      </c>
      <c r="X23" s="103" t="n">
        <v>201</v>
      </c>
      <c r="Y23" s="22" t="n"/>
      <c r="Z23" s="104">
        <f>IF(U23="","",W23/U23-W23)</f>
        <v/>
      </c>
      <c r="AA23" s="104">
        <f>IF(U23="","",(W23/U23-W23)*Q23)</f>
        <v/>
      </c>
      <c r="AB23" s="104">
        <f>IF(W23="","",W23*P23)</f>
        <v/>
      </c>
      <c r="AC23" s="86" t="n"/>
      <c r="AD23" s="84" t="inlineStr">
        <is>
          <t>截止日期</t>
        </is>
      </c>
      <c r="AE23" s="85" t="n"/>
    </row>
    <row customHeight="1" hidden="1" ht="14.25" outlineLevel="1" r="24" s="18">
      <c r="A24" s="101" t="n">
        <v>20190622</v>
      </c>
      <c r="B24" s="32" t="n"/>
      <c r="C24" s="33" t="n">
        <v>11</v>
      </c>
      <c r="D24" s="22" t="n"/>
      <c r="E24" s="34" t="n">
        <v>0.2584</v>
      </c>
      <c r="F24" s="35" t="n">
        <v>0.3644</v>
      </c>
      <c r="G24" s="102">
        <f>IF(E24="","",E24*X24)</f>
        <v/>
      </c>
      <c r="H24" s="37" t="n"/>
      <c r="I24" s="22" t="n"/>
      <c r="J24" s="53" t="n">
        <v>0.1286</v>
      </c>
      <c r="K24" s="53" t="n">
        <v>0.2193</v>
      </c>
      <c r="L24" s="53" t="n"/>
      <c r="M24" s="53" t="n"/>
      <c r="N24" s="22" t="n"/>
      <c r="O24" s="57" t="n">
        <v>0.5543</v>
      </c>
      <c r="P24" s="57" t="n">
        <v>0.5034</v>
      </c>
      <c r="Q24" s="57" t="n">
        <v>0.5272</v>
      </c>
      <c r="R24" s="62">
        <f>IF(P24="","",P24-Q24)</f>
        <v/>
      </c>
      <c r="S24" s="57" t="n">
        <v>0.5786</v>
      </c>
      <c r="T24" s="22" t="n"/>
      <c r="U24" s="68" t="n">
        <v>0.1532</v>
      </c>
      <c r="V24" s="68" t="n">
        <v>0.9234</v>
      </c>
      <c r="W24" s="103" t="n">
        <v>145</v>
      </c>
      <c r="X24" s="103" t="n">
        <v>298</v>
      </c>
      <c r="Y24" s="22" t="n"/>
      <c r="Z24" s="104">
        <f>IF(U24="","",W24/U24-W24)</f>
        <v/>
      </c>
      <c r="AA24" s="104">
        <f>IF(U24="","",(W24/U24-W24)*Q24)</f>
        <v/>
      </c>
      <c r="AB24" s="104">
        <f>IF(W24="","",W24*P24)</f>
        <v/>
      </c>
      <c r="AC24" s="86" t="n"/>
      <c r="AD24" s="84" t="inlineStr">
        <is>
          <t>截止日期</t>
        </is>
      </c>
      <c r="AE24" s="85" t="n"/>
    </row>
    <row customHeight="1" hidden="1" ht="14.25" outlineLevel="1" r="25" s="18">
      <c r="A25" s="101" t="n">
        <v>20190623</v>
      </c>
      <c r="B25" s="32" t="n"/>
      <c r="C25" s="33" t="n">
        <v>6</v>
      </c>
      <c r="D25" s="22" t="n"/>
      <c r="E25" s="34" t="n">
        <v>0.2506</v>
      </c>
      <c r="F25" s="35" t="n">
        <v>0.3392</v>
      </c>
      <c r="G25" s="102">
        <f>IF(E25="","",E25*X25)</f>
        <v/>
      </c>
      <c r="H25" s="37" t="n"/>
      <c r="I25" s="22" t="n"/>
      <c r="J25" s="53" t="n">
        <v>0.1456</v>
      </c>
      <c r="K25" s="53" t="n">
        <v>0.2601</v>
      </c>
      <c r="L25" s="53" t="n"/>
      <c r="M25" s="53" t="n"/>
      <c r="N25" s="22" t="n"/>
      <c r="O25" s="57" t="n">
        <v>0.5667</v>
      </c>
      <c r="P25" s="57" t="n">
        <v>0.5138</v>
      </c>
      <c r="Q25" s="57" t="n">
        <v>0.505</v>
      </c>
      <c r="R25" s="62">
        <f>IF(P25="","",P25-Q25)</f>
        <v/>
      </c>
      <c r="S25" s="57" t="n">
        <v>0.5831</v>
      </c>
      <c r="T25" s="22" t="n"/>
      <c r="U25" s="68" t="n">
        <v>0.2017</v>
      </c>
      <c r="V25" s="68" t="n">
        <v>0.8514</v>
      </c>
      <c r="W25" s="103" t="n">
        <v>218</v>
      </c>
      <c r="X25" s="103" t="n">
        <v>387</v>
      </c>
      <c r="Y25" s="22" t="n"/>
      <c r="Z25" s="104">
        <f>IF(U25="","",W25/U25-W25)</f>
        <v/>
      </c>
      <c r="AA25" s="104">
        <f>IF(U25="","",(W25/U25-W25)*Q25)</f>
        <v/>
      </c>
      <c r="AB25" s="104">
        <f>IF(W25="","",W25*P25)</f>
        <v/>
      </c>
      <c r="AC25" s="86" t="n"/>
      <c r="AD25" s="84" t="inlineStr">
        <is>
          <t>截止日期</t>
        </is>
      </c>
      <c r="AE25" s="85" t="n"/>
    </row>
    <row customHeight="1" hidden="1" ht="14.25" outlineLevel="1" r="26" s="18">
      <c r="A26" s="101" t="n">
        <v>20190624</v>
      </c>
      <c r="B26" s="32" t="n"/>
      <c r="C26" s="33" t="n">
        <v>10</v>
      </c>
      <c r="D26" s="22" t="n"/>
      <c r="E26" s="34" t="n">
        <v>0.2108</v>
      </c>
      <c r="F26" s="35" t="n">
        <v>0.3573</v>
      </c>
      <c r="G26" s="102">
        <f>IF(E26="","",E26*X26)</f>
        <v/>
      </c>
      <c r="H26" s="37" t="n"/>
      <c r="I26" s="22" t="n"/>
      <c r="J26" s="53" t="n">
        <v>0.1689</v>
      </c>
      <c r="K26" s="53" t="n">
        <v>0.2218</v>
      </c>
      <c r="L26" s="53" t="n"/>
      <c r="M26" s="53" t="n"/>
      <c r="N26" s="22" t="n"/>
      <c r="O26" s="57" t="n">
        <v>0.6842</v>
      </c>
      <c r="P26" s="57" t="n">
        <v>0.4902</v>
      </c>
      <c r="Q26" s="57" t="n">
        <v>0.5353</v>
      </c>
      <c r="R26" s="62">
        <f>IF(P26="","",P26-Q26)</f>
        <v/>
      </c>
      <c r="S26" s="57" t="n">
        <v>0.5664</v>
      </c>
      <c r="T26" s="22" t="n"/>
      <c r="U26" s="68" t="n">
        <v>0.0843</v>
      </c>
      <c r="V26" s="68" t="n">
        <v>0.9307</v>
      </c>
      <c r="W26" s="103" t="n">
        <v>102</v>
      </c>
      <c r="X26" s="103" t="n">
        <v>166</v>
      </c>
      <c r="Y26" s="22" t="n"/>
      <c r="Z26" s="104">
        <f>IF(U26="","",W26/U26-W26)</f>
        <v/>
      </c>
      <c r="AA26" s="104">
        <f>IF(U26="","",(W26/U26-W26)*Q26)</f>
        <v/>
      </c>
      <c r="AB26" s="104">
        <f>IF(W26="","",W26*P26)</f>
        <v/>
      </c>
      <c r="AC26" s="86" t="n"/>
      <c r="AD26" s="84" t="inlineStr">
        <is>
          <t>截止日期</t>
        </is>
      </c>
      <c r="AE26" s="85" t="n"/>
    </row>
    <row customHeight="1" hidden="1" ht="14.25" outlineLevel="1" r="27" s="18">
      <c r="A27" s="101" t="n">
        <v>20190625</v>
      </c>
      <c r="B27" s="32" t="n"/>
      <c r="C27" s="33" t="n">
        <v>11</v>
      </c>
      <c r="D27" s="22" t="n"/>
      <c r="E27" s="34" t="n">
        <v>0.1429</v>
      </c>
      <c r="F27" s="35" t="n">
        <v>0.3592</v>
      </c>
      <c r="G27" s="102">
        <f>IF(E27="","",E27*X27)</f>
        <v/>
      </c>
      <c r="H27" s="37" t="n"/>
      <c r="I27" s="22" t="n"/>
      <c r="J27" s="53" t="n">
        <v>0.1513</v>
      </c>
      <c r="K27" s="53" t="n">
        <v>0.2354</v>
      </c>
      <c r="L27" s="53" t="n"/>
      <c r="M27" s="53" t="n"/>
      <c r="N27" s="22" t="n"/>
      <c r="O27" s="57" t="n">
        <v>0.8824</v>
      </c>
      <c r="P27" s="57" t="n">
        <v>0.5604</v>
      </c>
      <c r="Q27" s="57" t="n">
        <v>0.4733</v>
      </c>
      <c r="R27" s="62">
        <f>IF(P27="","",P27-Q27)</f>
        <v/>
      </c>
      <c r="S27" s="57" t="n">
        <v>0.5631</v>
      </c>
      <c r="T27" s="22" t="n"/>
      <c r="U27" s="68" t="n">
        <v>0.0982</v>
      </c>
      <c r="V27" s="68" t="n">
        <v>0.9139</v>
      </c>
      <c r="W27" s="103" t="n">
        <v>91</v>
      </c>
      <c r="X27" s="103" t="n">
        <v>168</v>
      </c>
      <c r="Y27" s="22" t="n"/>
      <c r="Z27" s="104">
        <f>IF(U27="","",W27/U27-W27)</f>
        <v/>
      </c>
      <c r="AA27" s="104">
        <f>IF(U27="","",(W27/U27-W27)*Q27)</f>
        <v/>
      </c>
      <c r="AB27" s="104">
        <f>IF(W27="","",W27*P27)</f>
        <v/>
      </c>
      <c r="AC27" s="86" t="n"/>
      <c r="AD27" s="84" t="inlineStr">
        <is>
          <t>截止日期</t>
        </is>
      </c>
      <c r="AE27" s="85" t="n"/>
    </row>
    <row customHeight="1" hidden="1" ht="14.25" outlineLevel="1" r="28" s="18">
      <c r="A28" s="101" t="n">
        <v>20190626</v>
      </c>
      <c r="B28" s="32" t="n"/>
      <c r="C28" s="33" t="n">
        <v>11</v>
      </c>
      <c r="D28" s="22" t="n"/>
      <c r="E28" s="34" t="n">
        <v>0.2298</v>
      </c>
      <c r="F28" s="35" t="n">
        <v>0.3427</v>
      </c>
      <c r="G28" s="102">
        <f>IF(E28="","",E28*X28)</f>
        <v/>
      </c>
      <c r="H28" s="37" t="n"/>
      <c r="I28" s="22" t="n"/>
      <c r="J28" s="53" t="n">
        <v>0.1781</v>
      </c>
      <c r="K28" s="53" t="n">
        <v>0.261</v>
      </c>
      <c r="L28" s="53" t="n"/>
      <c r="M28" s="53" t="n"/>
      <c r="N28" s="22" t="n"/>
      <c r="O28" s="57" t="n">
        <v>0.7879</v>
      </c>
      <c r="P28" s="57" t="n">
        <v>0.5109</v>
      </c>
      <c r="Q28" s="57" t="n">
        <v>0.5032</v>
      </c>
      <c r="R28" s="62">
        <f>IF(P28="","",P28-Q28)</f>
        <v/>
      </c>
      <c r="S28" s="57" t="n">
        <v>0.595</v>
      </c>
      <c r="T28" s="22" t="n"/>
      <c r="U28" s="68" t="n">
        <v>0.09959999999999999</v>
      </c>
      <c r="V28" s="68" t="n">
        <v>0.9009</v>
      </c>
      <c r="W28" s="103" t="n">
        <v>92</v>
      </c>
      <c r="X28" s="103" t="n">
        <v>161</v>
      </c>
      <c r="Y28" s="22" t="n"/>
      <c r="Z28" s="104">
        <f>IF(U28="","",W28/U28-W28)</f>
        <v/>
      </c>
      <c r="AA28" s="104">
        <f>IF(U28="","",(W28/U28-W28)*Q28)</f>
        <v/>
      </c>
      <c r="AB28" s="104">
        <f>IF(W28="","",W28*P28)</f>
        <v/>
      </c>
      <c r="AC28" s="86" t="n"/>
      <c r="AD28" s="84" t="inlineStr">
        <is>
          <t>截止日期</t>
        </is>
      </c>
      <c r="AE28" s="85" t="n"/>
    </row>
    <row customHeight="1" hidden="1" ht="14.25" outlineLevel="1" r="29" s="18">
      <c r="A29" s="101" t="n">
        <v>20190627</v>
      </c>
      <c r="B29" s="32" t="n"/>
      <c r="C29" s="33" t="n">
        <v>9</v>
      </c>
      <c r="D29" s="22" t="n"/>
      <c r="E29" s="34" t="n">
        <v>0.2394</v>
      </c>
      <c r="F29" s="35" t="n">
        <v>0.3289</v>
      </c>
      <c r="G29" s="102">
        <f>IF(E29="","",E29*X29)</f>
        <v/>
      </c>
      <c r="H29" s="37" t="n"/>
      <c r="I29" s="22" t="n"/>
      <c r="J29" s="53" t="n">
        <v>0.1241</v>
      </c>
      <c r="K29" s="53" t="n">
        <v>0.2062</v>
      </c>
      <c r="L29" s="53" t="n"/>
      <c r="M29" s="53" t="n"/>
      <c r="N29" s="22" t="n"/>
      <c r="O29" s="57" t="n">
        <v>0.7813</v>
      </c>
      <c r="P29" s="57" t="n">
        <v>0.5217000000000001</v>
      </c>
      <c r="Q29" s="57" t="n">
        <v>0.5187</v>
      </c>
      <c r="R29" s="62">
        <f>IF(P29="","",P29-Q29)</f>
        <v/>
      </c>
      <c r="S29" s="57" t="n">
        <v>0.5649</v>
      </c>
      <c r="T29" s="22" t="n"/>
      <c r="U29" s="68" t="n">
        <v>0.0864</v>
      </c>
      <c r="V29" s="68" t="n">
        <v>0.8001</v>
      </c>
      <c r="W29" s="103" t="n">
        <v>92</v>
      </c>
      <c r="X29" s="103" t="n">
        <v>142</v>
      </c>
      <c r="Y29" s="22" t="n"/>
      <c r="Z29" s="104">
        <f>IF(U29="","",W29/U29-W29)</f>
        <v/>
      </c>
      <c r="AA29" s="104">
        <f>IF(U29="","",(W29/U29-W29)*Q29)</f>
        <v/>
      </c>
      <c r="AB29" s="104">
        <f>IF(W29="","",W29*P29)</f>
        <v/>
      </c>
      <c r="AC29" s="86" t="n"/>
      <c r="AD29" s="84" t="inlineStr">
        <is>
          <t>截止日期</t>
        </is>
      </c>
      <c r="AE29" s="85" t="n"/>
    </row>
    <row customHeight="1" hidden="1" ht="14.25" outlineLevel="1" r="30" s="18">
      <c r="A30" s="101" t="n">
        <v>20190628</v>
      </c>
      <c r="B30" s="32" t="n"/>
      <c r="C30" s="33" t="n">
        <v>10</v>
      </c>
      <c r="D30" s="22" t="n"/>
      <c r="E30" s="34" t="n">
        <v>0.1973</v>
      </c>
      <c r="F30" s="35" t="n">
        <v>0.331</v>
      </c>
      <c r="G30" s="102">
        <f>IF(E30="","",E30*X30)</f>
        <v/>
      </c>
      <c r="H30" s="37" t="n"/>
      <c r="I30" s="22" t="n"/>
      <c r="J30" s="53" t="n">
        <v>0.1449</v>
      </c>
      <c r="K30" s="53" t="n">
        <v>0.203</v>
      </c>
      <c r="L30" s="53" t="n"/>
      <c r="M30" s="53" t="n"/>
      <c r="N30" s="22" t="n"/>
      <c r="O30" s="57" t="n">
        <v>0.7097</v>
      </c>
      <c r="P30" s="57" t="n">
        <v>0.4947</v>
      </c>
      <c r="Q30" s="57" t="n">
        <v>0.5168</v>
      </c>
      <c r="R30" s="62">
        <f>IF(P30="","",P30-Q30)</f>
        <v/>
      </c>
      <c r="S30" s="57" t="n">
        <v>0.5552</v>
      </c>
      <c r="T30" s="22" t="n"/>
      <c r="U30" s="68" t="n">
        <v>0.1019</v>
      </c>
      <c r="V30" s="68" t="n">
        <v>0.91</v>
      </c>
      <c r="W30" s="103" t="n">
        <v>95</v>
      </c>
      <c r="X30" s="103" t="n">
        <v>147</v>
      </c>
      <c r="Y30" s="22" t="n"/>
      <c r="Z30" s="104">
        <f>IF(U30="","",W30/U30-W30)</f>
        <v/>
      </c>
      <c r="AA30" s="104">
        <f>IF(U30="","",(W30/U30-W30)*Q30)</f>
        <v/>
      </c>
      <c r="AB30" s="104">
        <f>IF(W30="","",W30*P30)</f>
        <v/>
      </c>
      <c r="AC30" s="86" t="n"/>
      <c r="AD30" s="84" t="inlineStr">
        <is>
          <t>截止日期</t>
        </is>
      </c>
      <c r="AE30" s="85" t="n"/>
    </row>
    <row customHeight="1" hidden="1" ht="14.25" outlineLevel="1" r="31" s="18">
      <c r="A31" s="101" t="n">
        <v>20190629</v>
      </c>
      <c r="B31" s="32" t="n"/>
      <c r="C31" s="33" t="n">
        <v>9</v>
      </c>
      <c r="D31" s="22" t="n"/>
      <c r="E31" s="34" t="n">
        <v>0.1667</v>
      </c>
      <c r="F31" s="35" t="n">
        <v>0.3135</v>
      </c>
      <c r="G31" s="102">
        <f>IF(E31="","",E31*X31)</f>
        <v/>
      </c>
      <c r="H31" s="37" t="n"/>
      <c r="I31" s="22" t="n"/>
      <c r="J31" s="53" t="n">
        <v>0.1909</v>
      </c>
      <c r="K31" s="53" t="n">
        <v>0.2694</v>
      </c>
      <c r="L31" s="53" t="n"/>
      <c r="M31" s="53" t="n"/>
      <c r="N31" s="22" t="n"/>
      <c r="O31" s="57" t="n">
        <v>0.6667</v>
      </c>
      <c r="P31" s="57" t="n">
        <v>0.4923</v>
      </c>
      <c r="Q31" s="57" t="n">
        <v>0.5233</v>
      </c>
      <c r="R31" s="62">
        <f>IF(P31="","",P31-Q31)</f>
        <v/>
      </c>
      <c r="S31" s="57" t="n">
        <v>0.5412</v>
      </c>
      <c r="T31" s="22" t="n"/>
      <c r="U31" s="68" t="n">
        <v>0.0871</v>
      </c>
      <c r="V31" s="68" t="n">
        <v>0.8287</v>
      </c>
      <c r="W31" s="103" t="n">
        <v>65</v>
      </c>
      <c r="X31" s="103" t="n">
        <v>126</v>
      </c>
      <c r="Y31" s="22" t="n"/>
      <c r="Z31" s="104">
        <f>IF(U31="","",W31/U31-W31)</f>
        <v/>
      </c>
      <c r="AA31" s="104">
        <f>IF(U31="","",(W31/U31-W31)*Q31)</f>
        <v/>
      </c>
      <c r="AB31" s="104">
        <f>IF(W31="","",W31*P31)</f>
        <v/>
      </c>
      <c r="AC31" s="86" t="n"/>
      <c r="AD31" s="84" t="inlineStr">
        <is>
          <t>截止日期</t>
        </is>
      </c>
      <c r="AE31" s="85" t="n"/>
    </row>
    <row customHeight="1" hidden="1" ht="14.25" outlineLevel="1" r="32" s="18">
      <c r="A32" s="101" t="n">
        <v>20190630</v>
      </c>
      <c r="B32" s="32" t="n"/>
      <c r="C32" s="33" t="n">
        <v>11</v>
      </c>
      <c r="D32" s="22" t="n"/>
      <c r="E32" s="34" t="n">
        <v>0.1333</v>
      </c>
      <c r="F32" s="35" t="n">
        <v>0.3002</v>
      </c>
      <c r="G32" s="102">
        <f>IF(E32="","",E32*X32)</f>
        <v/>
      </c>
      <c r="H32" s="37" t="n"/>
      <c r="I32" s="22" t="n"/>
      <c r="J32" s="53" t="n">
        <v>0.1812</v>
      </c>
      <c r="K32" s="53" t="n">
        <v>0.2367</v>
      </c>
      <c r="L32" s="53" t="n"/>
      <c r="M32" s="53" t="n"/>
      <c r="N32" s="22" t="n"/>
      <c r="O32" s="57" t="n">
        <v>0.7949000000000001</v>
      </c>
      <c r="P32" s="57" t="n">
        <v>0.5747</v>
      </c>
      <c r="Q32" s="57" t="n">
        <v>0.5947</v>
      </c>
      <c r="R32" s="62">
        <f>IF(P32="","",P32-Q32)</f>
        <v/>
      </c>
      <c r="S32" s="57" t="n">
        <v>0.5955</v>
      </c>
      <c r="T32" s="22" t="n"/>
      <c r="U32" s="68" t="n">
        <v>0.0796</v>
      </c>
      <c r="V32" s="68" t="n">
        <v>0.915</v>
      </c>
      <c r="W32" s="103" t="n">
        <v>87</v>
      </c>
      <c r="X32" s="103" t="n">
        <v>150</v>
      </c>
      <c r="Y32" s="22" t="n"/>
      <c r="Z32" s="104">
        <f>IF(U32="","",W32/U32-W32)</f>
        <v/>
      </c>
      <c r="AA32" s="104">
        <f>IF(U32="","",(W32/U32-W32)*Q32)</f>
        <v/>
      </c>
      <c r="AB32" s="104">
        <f>IF(W32="","",W32*P32)</f>
        <v/>
      </c>
      <c r="AC32" s="86" t="n"/>
      <c r="AD32" s="84" t="inlineStr">
        <is>
          <t>截止日期</t>
        </is>
      </c>
      <c r="AE32" s="85" t="n"/>
    </row>
    <row customHeight="1" hidden="1" ht="14.25" outlineLevel="1" r="33" s="18">
      <c r="A33" s="101" t="n"/>
      <c r="B33" s="38" t="n"/>
      <c r="C33" s="39" t="n"/>
      <c r="D33" s="22" t="n"/>
      <c r="E33" s="34" t="n"/>
      <c r="F33" s="40" t="n"/>
      <c r="G33" s="102">
        <f>IF(E33="","",E33*X33)</f>
        <v/>
      </c>
      <c r="H33" s="41" t="n"/>
      <c r="I33" s="22" t="n"/>
      <c r="J33" s="58" t="n"/>
      <c r="K33" s="58" t="n"/>
      <c r="L33" s="58" t="n"/>
      <c r="M33" s="58" t="n"/>
      <c r="N33" s="22" t="n"/>
      <c r="O33" s="59" t="n"/>
      <c r="P33" s="59" t="n"/>
      <c r="Q33" s="59" t="n"/>
      <c r="R33" s="62">
        <f>IF(P33="","",P33-Q33)</f>
        <v/>
      </c>
      <c r="S33" s="59" t="n"/>
      <c r="T33" s="22" t="n"/>
      <c r="U33" s="70" t="n"/>
      <c r="V33" s="70" t="n"/>
      <c r="W33" s="105" t="n"/>
      <c r="X33" s="103" t="n"/>
      <c r="Y33" s="22" t="n"/>
      <c r="Z33" s="104">
        <f>IF(U33="","",W33/U33-W33)</f>
        <v/>
      </c>
      <c r="AA33" s="104">
        <f>IF(U33="","",(W33/U33-W33)*Q33)</f>
        <v/>
      </c>
      <c r="AB33" s="104">
        <f>IF(W33="","",W33*P33)</f>
        <v/>
      </c>
      <c r="AC33" s="87" t="n"/>
      <c r="AD33" s="88" t="inlineStr">
        <is>
          <t>截止日期</t>
        </is>
      </c>
      <c r="AE33" s="89" t="n"/>
    </row>
    <row collapsed="1" customHeight="1" ht="14.25" r="34" s="18">
      <c r="A34" s="106">
        <f>ROUNDDOWN(MOD(A3,10000)/100,0)&amp;"月均值"</f>
        <v/>
      </c>
      <c r="B34" s="43" t="n"/>
      <c r="C34" s="43" t="n"/>
      <c r="D34" s="44" t="n"/>
      <c r="E34" s="45">
        <f>AVERAGE(E$3:E$33)</f>
        <v/>
      </c>
      <c r="F34" s="45">
        <f>AVERAGE(F$3:F$33)</f>
        <v/>
      </c>
      <c r="G34" s="45">
        <f>SUM(G3:G33)/SUM(X3:X33)</f>
        <v/>
      </c>
      <c r="H34" s="45">
        <f>AVERAGE(H$3:H$33)</f>
        <v/>
      </c>
      <c r="I34" s="45" t="n"/>
      <c r="J34" s="45">
        <f>AVERAGE(J$3:J$33)</f>
        <v/>
      </c>
      <c r="K34" s="45">
        <f>AVERAGE(K$3:K$33)</f>
        <v/>
      </c>
      <c r="L34" s="45">
        <f>AVERAGE(L$3:L$33)</f>
        <v/>
      </c>
      <c r="M34" s="45">
        <f>AVERAGE(M$3:M$33)</f>
        <v/>
      </c>
      <c r="N34" s="45" t="n"/>
      <c r="O34" s="45">
        <f>AVERAGE(O$3:O$33)</f>
        <v/>
      </c>
      <c r="P34" s="45">
        <f>AVERAGE(P$3:P$33)</f>
        <v/>
      </c>
      <c r="Q34" s="45">
        <f>AVERAGE(Q$3:Q$33)</f>
        <v/>
      </c>
      <c r="R34" s="45">
        <f>AVERAGE(R$3:R$33)</f>
        <v/>
      </c>
      <c r="S34" s="45">
        <f>AVERAGE(S$3:S$33)</f>
        <v/>
      </c>
      <c r="T34" s="45" t="n"/>
      <c r="U34" s="45">
        <f>AVERAGE(U$3:U$33)</f>
        <v/>
      </c>
      <c r="V34" s="45">
        <f>AVERAGE(V$3:V$33)</f>
        <v/>
      </c>
      <c r="W34" s="107">
        <f>AVERAGE(W3:W33)</f>
        <v/>
      </c>
      <c r="X34" s="107">
        <f>AVERAGE(X3:X33)</f>
        <v/>
      </c>
      <c r="Y34" s="44" t="n"/>
      <c r="Z34" s="45" t="inlineStr">
        <is>
          <t>人工</t>
        </is>
      </c>
      <c r="AA34" s="45">
        <f>SUM(AA3:AA33)/SUM(Z3:Z33)</f>
        <v/>
      </c>
      <c r="AB34" s="90" t="inlineStr">
        <is>
          <t>店小蜜</t>
        </is>
      </c>
      <c r="AC34" s="91">
        <f>SUM(AB3:AB33)/SUM(W3:W33)</f>
        <v/>
      </c>
      <c r="AD34" s="92" t="inlineStr">
        <is>
          <t>差值</t>
        </is>
      </c>
      <c r="AE34" s="90" t="n"/>
    </row>
    <row customHeight="1" hidden="1" ht="14.25" r="35" s="18">
      <c r="A35" s="108" t="inlineStr">
        <is>
          <t>本月方差</t>
        </is>
      </c>
      <c r="B35" s="47" t="n"/>
      <c r="C35" s="48" t="n"/>
      <c r="D35" s="49" t="n"/>
      <c r="E35" s="49">
        <f>VARP(E$3:E$33)</f>
        <v/>
      </c>
      <c r="F35" s="49">
        <f>VARP(F$3:F$33)</f>
        <v/>
      </c>
      <c r="G35" s="49" t="n"/>
      <c r="H35" s="49" t="n"/>
      <c r="I35" s="49" t="n"/>
      <c r="J35" s="49">
        <f>VARP(J$3:J$33)</f>
        <v/>
      </c>
      <c r="K35" s="49">
        <f>VARP(K$3:K$33)</f>
        <v/>
      </c>
      <c r="L35" s="49">
        <f>VARP(L$3:L$33)</f>
        <v/>
      </c>
      <c r="M35" s="49">
        <f>VARP(M$3:M$33)</f>
        <v/>
      </c>
      <c r="N35" s="49" t="n"/>
      <c r="O35" s="49">
        <f>VARP(O$3:O$33)</f>
        <v/>
      </c>
      <c r="P35" s="49">
        <f>VARP(P$3:P$33)</f>
        <v/>
      </c>
      <c r="Q35" s="49">
        <f>VARP(Q$3:Q$33)</f>
        <v/>
      </c>
      <c r="R35" s="49">
        <f>VARP(R$3:R$33)</f>
        <v/>
      </c>
      <c r="S35" s="49">
        <f>VARP(S$3:S$33)</f>
        <v/>
      </c>
      <c r="T35" s="49" t="n"/>
      <c r="U35" s="49">
        <f>VARP(U$3:U$33)</f>
        <v/>
      </c>
      <c r="V35" s="49">
        <f>VARP(V$3:V$33)</f>
        <v/>
      </c>
      <c r="W35" s="109" t="n"/>
      <c r="X35" s="109" t="n"/>
      <c r="Y35" s="49" t="n"/>
      <c r="Z35" s="109" t="n"/>
      <c r="AA35" s="109" t="n"/>
      <c r="AB35" s="109" t="n"/>
      <c r="AC35" s="109" t="n"/>
      <c r="AD35" s="109" t="n"/>
      <c r="AE35" s="109" t="n"/>
    </row>
    <row customHeight="1" hidden="1" ht="14.25" outlineLevel="1" r="36" s="18">
      <c r="A36" s="101" t="n">
        <v>20190701</v>
      </c>
      <c r="B36" s="32" t="n"/>
      <c r="C36" s="33" t="n">
        <v>11</v>
      </c>
      <c r="D36" s="22" t="n"/>
      <c r="E36" s="34" t="n">
        <v>0.1457</v>
      </c>
      <c r="F36" s="35" t="n">
        <v>0.3058</v>
      </c>
      <c r="G36" s="102">
        <f>IF(E36="","",E36*X36)</f>
        <v/>
      </c>
      <c r="H36" s="37" t="n"/>
      <c r="I36" s="22" t="n"/>
      <c r="J36" s="53" t="n">
        <v>0.1908</v>
      </c>
      <c r="K36" s="53" t="n">
        <v>0.2471</v>
      </c>
      <c r="L36" s="53" t="n"/>
      <c r="M36" s="53" t="n"/>
      <c r="N36" s="22" t="n"/>
      <c r="O36" s="57" t="n">
        <v>0.8182</v>
      </c>
      <c r="P36" s="57" t="n">
        <v>0.5204</v>
      </c>
      <c r="Q36" s="57" t="n">
        <v>0.5374</v>
      </c>
      <c r="R36" s="62">
        <f>IF(P36="","",P36-Q36)</f>
        <v/>
      </c>
      <c r="S36" s="57" t="n">
        <v>0.5776</v>
      </c>
      <c r="T36" s="22" t="n"/>
      <c r="U36" s="68" t="n">
        <v>0.0897</v>
      </c>
      <c r="V36" s="68" t="n">
        <v>0.9298</v>
      </c>
      <c r="W36" s="103" t="n">
        <v>98</v>
      </c>
      <c r="X36" s="103" t="n">
        <v>151</v>
      </c>
      <c r="Y36" s="22" t="n"/>
      <c r="Z36" s="104">
        <f>IF(U36="","",W36/U36-W36)</f>
        <v/>
      </c>
      <c r="AA36" s="104">
        <f>IF(U36="","",(W36/U36-W36)*Q36)</f>
        <v/>
      </c>
      <c r="AB36" s="104">
        <f>IF(W36="","",W36*P36)</f>
        <v/>
      </c>
      <c r="AC36" s="86" t="n"/>
      <c r="AD36" s="86" t="inlineStr">
        <is>
          <t>截止日期</t>
        </is>
      </c>
      <c r="AE36" s="85" t="n"/>
    </row>
    <row customHeight="1" hidden="1" ht="14.25" outlineLevel="1" r="37" s="18">
      <c r="A37" s="101" t="n">
        <v>20190702</v>
      </c>
      <c r="B37" s="32" t="n"/>
      <c r="C37" s="33" t="n">
        <v>11</v>
      </c>
      <c r="D37" s="22" t="n"/>
      <c r="E37" s="34" t="n">
        <v>0.2101</v>
      </c>
      <c r="F37" s="35" t="n">
        <v>0.2892</v>
      </c>
      <c r="G37" s="102">
        <f>IF(E37="","",E37*X37)</f>
        <v/>
      </c>
      <c r="H37" s="37" t="n"/>
      <c r="I37" s="22" t="n"/>
      <c r="J37" s="53" t="n">
        <v>0.1311</v>
      </c>
      <c r="K37" s="53" t="n">
        <v>0.2523</v>
      </c>
      <c r="L37" s="53" t="n"/>
      <c r="M37" s="53" t="n"/>
      <c r="N37" s="22" t="n"/>
      <c r="O37" s="57" t="n">
        <v>0.7838000000000001</v>
      </c>
      <c r="P37" s="57" t="n">
        <v>0.5854</v>
      </c>
      <c r="Q37" s="57" t="n">
        <v>0.5031</v>
      </c>
      <c r="R37" s="62">
        <f>IF(P37="","",P37-Q37)</f>
        <v/>
      </c>
      <c r="S37" s="57" t="n">
        <v>0.5961</v>
      </c>
      <c r="T37" s="22" t="n"/>
      <c r="U37" s="68" t="n">
        <v>0.0799</v>
      </c>
      <c r="V37" s="68" t="n">
        <v>0.9247</v>
      </c>
      <c r="W37" s="103" t="n">
        <v>82</v>
      </c>
      <c r="X37" s="103" t="n">
        <v>138</v>
      </c>
      <c r="Y37" s="22" t="n"/>
      <c r="Z37" s="104">
        <f>IF(U37="","",W37/U37-W37)</f>
        <v/>
      </c>
      <c r="AA37" s="104">
        <f>IF(U37="","",(W37/U37-W37)*Q37)</f>
        <v/>
      </c>
      <c r="AB37" s="104">
        <f>IF(W37="","",W37*P37)</f>
        <v/>
      </c>
      <c r="AC37" s="86" t="n"/>
      <c r="AD37" s="84" t="inlineStr">
        <is>
          <t>截止日期</t>
        </is>
      </c>
      <c r="AE37" s="85" t="n"/>
    </row>
    <row customHeight="1" hidden="1" ht="14.25" outlineLevel="1" r="38" s="18">
      <c r="A38" s="101" t="n">
        <v>20190703</v>
      </c>
      <c r="B38" s="32" t="n"/>
      <c r="C38" s="33" t="n">
        <v>11</v>
      </c>
      <c r="D38" s="22" t="n"/>
      <c r="E38" s="34" t="n">
        <v>0.131</v>
      </c>
      <c r="F38" s="35" t="n">
        <v>0.3253</v>
      </c>
      <c r="G38" s="102">
        <f>IF(E38="","",E38*X38)</f>
        <v/>
      </c>
      <c r="H38" s="37" t="n"/>
      <c r="I38" s="22" t="n"/>
      <c r="J38" s="53" t="n">
        <v>0.1716</v>
      </c>
      <c r="K38" s="53" t="n">
        <v>0.2563</v>
      </c>
      <c r="L38" s="53" t="n"/>
      <c r="M38" s="53" t="n"/>
      <c r="N38" s="22" t="n"/>
      <c r="O38" s="57" t="n">
        <v>0.8571</v>
      </c>
      <c r="P38" s="57" t="n">
        <v>0.4</v>
      </c>
      <c r="Q38" s="57" t="n">
        <v>0.5036</v>
      </c>
      <c r="R38" s="62">
        <f>IF(P38="","",P38-Q38)</f>
        <v/>
      </c>
      <c r="S38" s="57" t="n">
        <v>0.5873</v>
      </c>
      <c r="T38" s="22" t="n"/>
      <c r="U38" s="68" t="n">
        <v>0.0852</v>
      </c>
      <c r="V38" s="68" t="n">
        <v>0.924</v>
      </c>
      <c r="W38" s="103" t="n">
        <v>85</v>
      </c>
      <c r="X38" s="103" t="n">
        <v>145</v>
      </c>
      <c r="Y38" s="22" t="n"/>
      <c r="Z38" s="104">
        <f>IF(U38="","",W38/U38-W38)</f>
        <v/>
      </c>
      <c r="AA38" s="104">
        <f>IF(U38="","",(W38/U38-W38)*Q38)</f>
        <v/>
      </c>
      <c r="AB38" s="104">
        <f>IF(W38="","",W38*P38)</f>
        <v/>
      </c>
      <c r="AC38" s="86" t="n"/>
      <c r="AD38" s="84" t="inlineStr">
        <is>
          <t>截止日期</t>
        </is>
      </c>
      <c r="AE38" s="85" t="n"/>
    </row>
    <row customHeight="1" hidden="1" ht="14.25" outlineLevel="1" r="39" s="18">
      <c r="A39" s="101" t="n">
        <v>20190704</v>
      </c>
      <c r="B39" s="32" t="n"/>
      <c r="C39" s="33" t="n">
        <v>10</v>
      </c>
      <c r="D39" s="22" t="n"/>
      <c r="E39" s="34" t="n">
        <v>0.1611</v>
      </c>
      <c r="F39" s="35" t="n">
        <v>0.3189</v>
      </c>
      <c r="G39" s="102">
        <f>IF(E39="","",E39*X39)</f>
        <v/>
      </c>
      <c r="H39" s="37" t="n"/>
      <c r="I39" s="22" t="n"/>
      <c r="J39" s="53" t="n">
        <v>0.146</v>
      </c>
      <c r="K39" s="53" t="n">
        <v>0.2541</v>
      </c>
      <c r="L39" s="53" t="n"/>
      <c r="M39" s="53" t="n"/>
      <c r="N39" s="22" t="n"/>
      <c r="O39" s="57" t="n">
        <v>0.6667</v>
      </c>
      <c r="P39" s="57" t="n">
        <v>0.4808</v>
      </c>
      <c r="Q39" s="57" t="n">
        <v>0.5163</v>
      </c>
      <c r="R39" s="62">
        <f>IF(P39="","",P39-Q39)</f>
        <v/>
      </c>
      <c r="S39" s="57" t="n">
        <v>0.5572</v>
      </c>
      <c r="T39" s="22" t="n"/>
      <c r="U39" s="68" t="n">
        <v>0.0902</v>
      </c>
      <c r="V39" s="68" t="n">
        <v>0.9247</v>
      </c>
      <c r="W39" s="103" t="n">
        <v>104</v>
      </c>
      <c r="X39" s="103" t="n">
        <v>149</v>
      </c>
      <c r="Y39" s="22" t="n"/>
      <c r="Z39" s="104">
        <f>IF(U39="","",W39/U39-W39)</f>
        <v/>
      </c>
      <c r="AA39" s="104">
        <f>IF(U39="","",(W39/U39-W39)*Q39)</f>
        <v/>
      </c>
      <c r="AB39" s="104">
        <f>IF(W39="","",W39*P39)</f>
        <v/>
      </c>
      <c r="AC39" s="86" t="n"/>
      <c r="AD39" s="84" t="inlineStr">
        <is>
          <t>截止日期</t>
        </is>
      </c>
      <c r="AE39" s="85" t="n"/>
    </row>
    <row customHeight="1" hidden="1" ht="14.25" outlineLevel="1" r="40" s="18">
      <c r="A40" s="101" t="n">
        <v>20190705</v>
      </c>
      <c r="B40" s="32" t="n"/>
      <c r="C40" s="33" t="n">
        <v>10</v>
      </c>
      <c r="D40" s="22" t="n"/>
      <c r="E40" s="34" t="n">
        <v>0.1377</v>
      </c>
      <c r="F40" s="35" t="n">
        <v>0.3287</v>
      </c>
      <c r="G40" s="102">
        <f>IF(E40="","",E40*X40)</f>
        <v/>
      </c>
      <c r="H40" s="37" t="n"/>
      <c r="I40" s="22" t="n"/>
      <c r="J40" s="53" t="n">
        <v>0.1322</v>
      </c>
      <c r="K40" s="53" t="n">
        <v>0.2424</v>
      </c>
      <c r="L40" s="53" t="n"/>
      <c r="M40" s="53" t="n"/>
      <c r="N40" s="22" t="n"/>
      <c r="O40" s="57" t="n">
        <v>0.8462</v>
      </c>
      <c r="P40" s="57" t="n">
        <v>0.475</v>
      </c>
      <c r="Q40" s="57" t="n">
        <v>0.4859</v>
      </c>
      <c r="R40" s="62">
        <f>IF(P40="","",P40-Q40)</f>
        <v/>
      </c>
      <c r="S40" s="57" t="n">
        <v>0.5878</v>
      </c>
      <c r="T40" s="22" t="n"/>
      <c r="U40" s="68" t="n">
        <v>0.0862</v>
      </c>
      <c r="V40" s="68" t="n">
        <v>0.8414</v>
      </c>
      <c r="W40" s="103" t="n">
        <v>80</v>
      </c>
      <c r="X40" s="103" t="n">
        <v>138</v>
      </c>
      <c r="Y40" s="22" t="n"/>
      <c r="Z40" s="104">
        <f>IF(U40="","",W40/U40-W40)</f>
        <v/>
      </c>
      <c r="AA40" s="104">
        <f>IF(U40="","",(W40/U40-W40)*Q40)</f>
        <v/>
      </c>
      <c r="AB40" s="104">
        <f>IF(W40="","",W40*P40)</f>
        <v/>
      </c>
      <c r="AC40" s="86" t="n"/>
      <c r="AD40" s="84" t="inlineStr">
        <is>
          <t>截止日期</t>
        </is>
      </c>
      <c r="AE40" s="85" t="n"/>
    </row>
    <row customHeight="1" hidden="1" ht="14.25" outlineLevel="1" r="41" s="18">
      <c r="A41" s="101" t="n">
        <v>20190706</v>
      </c>
      <c r="B41" s="32" t="n"/>
      <c r="C41" s="33" t="n">
        <v>10</v>
      </c>
      <c r="D41" s="22" t="n"/>
      <c r="E41" s="34" t="n">
        <v>0.1885</v>
      </c>
      <c r="F41" s="35" t="n">
        <v>0.3058</v>
      </c>
      <c r="G41" s="102">
        <f>IF(E41="","",E41*X41)</f>
        <v/>
      </c>
      <c r="H41" s="37" t="n"/>
      <c r="I41" s="22" t="n"/>
      <c r="J41" s="53" t="n">
        <v>0.193</v>
      </c>
      <c r="K41" s="53" t="n">
        <v>0.2453</v>
      </c>
      <c r="L41" s="53" t="n"/>
      <c r="M41" s="53" t="n"/>
      <c r="N41" s="22" t="n"/>
      <c r="O41" s="57" t="n">
        <v>0.72</v>
      </c>
      <c r="P41" s="57" t="n">
        <v>0.4868</v>
      </c>
      <c r="Q41" s="57" t="n">
        <v>0.5004999999999999</v>
      </c>
      <c r="R41" s="62">
        <f>IF(P41="","",P41-Q41)</f>
        <v/>
      </c>
      <c r="S41" s="57" t="n">
        <v>0.5562</v>
      </c>
      <c r="T41" s="22" t="n"/>
      <c r="U41" s="68" t="n">
        <v>0.08160000000000001</v>
      </c>
      <c r="V41" s="68" t="n">
        <v>0.9223</v>
      </c>
      <c r="W41" s="103" t="n">
        <v>76</v>
      </c>
      <c r="X41" s="103" t="n">
        <v>122</v>
      </c>
      <c r="Y41" s="22" t="n"/>
      <c r="Z41" s="104">
        <f>IF(U41="","",W41/U41-W41)</f>
        <v/>
      </c>
      <c r="AA41" s="104">
        <f>IF(U41="","",(W41/U41-W41)*Q41)</f>
        <v/>
      </c>
      <c r="AB41" s="104">
        <f>IF(W41="","",W41*P41)</f>
        <v/>
      </c>
      <c r="AC41" s="86" t="n"/>
      <c r="AD41" s="84" t="inlineStr">
        <is>
          <t>截止日期</t>
        </is>
      </c>
      <c r="AE41" s="85" t="n"/>
    </row>
    <row customHeight="1" hidden="1" ht="14.25" outlineLevel="1" r="42" s="18">
      <c r="A42" s="101" t="n">
        <v>20190707</v>
      </c>
      <c r="B42" s="32" t="n"/>
      <c r="C42" s="33" t="n">
        <v>10</v>
      </c>
      <c r="D42" s="22" t="n"/>
      <c r="E42" s="34" t="n">
        <v>0.1556</v>
      </c>
      <c r="F42" s="35" t="n">
        <v>0.3079</v>
      </c>
      <c r="G42" s="102">
        <f>IF(E42="","",E42*X42)</f>
        <v/>
      </c>
      <c r="H42" s="37" t="n"/>
      <c r="I42" s="22" t="n"/>
      <c r="J42" s="53" t="n">
        <v>0.1707</v>
      </c>
      <c r="K42" s="53" t="n">
        <v>0.2474</v>
      </c>
      <c r="L42" s="53" t="n"/>
      <c r="M42" s="53" t="n"/>
      <c r="N42" s="22" t="n"/>
      <c r="O42" s="57" t="n">
        <v>0.7447</v>
      </c>
      <c r="P42" s="57" t="n">
        <v>0.5158</v>
      </c>
      <c r="Q42" s="57" t="n">
        <v>0.5246</v>
      </c>
      <c r="R42" s="62">
        <f>IF(P42="","",P42-Q42)</f>
        <v/>
      </c>
      <c r="S42" s="57" t="n">
        <v>0.5956</v>
      </c>
      <c r="T42" s="22" t="n"/>
      <c r="U42" s="68" t="n">
        <v>0.0843</v>
      </c>
      <c r="V42" s="68" t="n">
        <v>0.9284</v>
      </c>
      <c r="W42" s="103" t="n">
        <v>95</v>
      </c>
      <c r="X42" s="103" t="n">
        <v>135</v>
      </c>
      <c r="Y42" s="22" t="n"/>
      <c r="Z42" s="104">
        <f>IF(U42="","",W42/U42-W42)</f>
        <v/>
      </c>
      <c r="AA42" s="104">
        <f>IF(U42="","",(W42/U42-W42)*Q42)</f>
        <v/>
      </c>
      <c r="AB42" s="104">
        <f>IF(W42="","",W42*P42)</f>
        <v/>
      </c>
      <c r="AC42" s="86" t="n"/>
      <c r="AD42" s="84" t="inlineStr">
        <is>
          <t>截止日期</t>
        </is>
      </c>
      <c r="AE42" s="85" t="n"/>
    </row>
    <row customHeight="1" hidden="1" ht="14.25" outlineLevel="1" r="43" s="18">
      <c r="A43" s="101" t="n">
        <v>20190708</v>
      </c>
      <c r="B43" s="32" t="n"/>
      <c r="C43" s="33" t="n">
        <v>11</v>
      </c>
      <c r="D43" s="22" t="n"/>
      <c r="E43" s="34" t="n">
        <v>0.1481</v>
      </c>
      <c r="F43" s="35" t="n">
        <v>0.3388</v>
      </c>
      <c r="G43" s="102">
        <f>IF(E43="","",E43*X43)</f>
        <v/>
      </c>
      <c r="H43" s="37" t="n"/>
      <c r="I43" s="22" t="n"/>
      <c r="J43" s="53" t="n">
        <v>0.2397</v>
      </c>
      <c r="K43" s="53" t="n">
        <v>0.2399</v>
      </c>
      <c r="L43" s="53" t="n"/>
      <c r="M43" s="53" t="n"/>
      <c r="N43" s="22" t="n"/>
      <c r="O43" s="57" t="n">
        <v>0.6585</v>
      </c>
      <c r="P43" s="57" t="n">
        <v>0.5</v>
      </c>
      <c r="Q43" s="57" t="n">
        <v>0.5085</v>
      </c>
      <c r="R43" s="62">
        <f>IF(P43="","",P43-Q43)</f>
        <v/>
      </c>
      <c r="S43" s="57" t="n">
        <v>0.5564</v>
      </c>
      <c r="T43" s="22" t="n"/>
      <c r="U43" s="68" t="n">
        <v>0.08599999999999999</v>
      </c>
      <c r="V43" s="68" t="n">
        <v>0.9234</v>
      </c>
      <c r="W43" s="103" t="n">
        <v>84</v>
      </c>
      <c r="X43" s="103" t="n">
        <v>135</v>
      </c>
      <c r="Y43" s="22" t="n"/>
      <c r="Z43" s="104">
        <f>IF(U43="","",W43/U43-W43)</f>
        <v/>
      </c>
      <c r="AA43" s="104">
        <f>IF(U43="","",(W43/U43-W43)*Q43)</f>
        <v/>
      </c>
      <c r="AB43" s="104">
        <f>IF(W43="","",W43*P43)</f>
        <v/>
      </c>
      <c r="AC43" s="86" t="n"/>
      <c r="AD43" s="84" t="inlineStr">
        <is>
          <t>截止日期</t>
        </is>
      </c>
      <c r="AE43" s="85" t="n"/>
    </row>
    <row customHeight="1" hidden="1" ht="14.25" outlineLevel="1" r="44" s="18">
      <c r="A44" s="101" t="n">
        <v>20190709</v>
      </c>
      <c r="B44" s="32" t="n"/>
      <c r="C44" s="33" t="n">
        <v>9</v>
      </c>
      <c r="D44" s="22" t="n"/>
      <c r="E44" s="34" t="n">
        <v>0.1301</v>
      </c>
      <c r="F44" s="35" t="n">
        <v>0.345</v>
      </c>
      <c r="G44" s="102">
        <f>IF(E44="","",E44*X44)</f>
        <v/>
      </c>
      <c r="H44" s="37" t="n"/>
      <c r="I44" s="22" t="n"/>
      <c r="J44" s="53" t="n">
        <v>0.1667</v>
      </c>
      <c r="K44" s="53" t="n">
        <v>0.2478</v>
      </c>
      <c r="L44" s="53" t="n"/>
      <c r="M44" s="53" t="n"/>
      <c r="N44" s="22" t="n"/>
      <c r="O44" s="57" t="n">
        <v>0.7778</v>
      </c>
      <c r="P44" s="57" t="n">
        <v>0.5309</v>
      </c>
      <c r="Q44" s="57" t="n">
        <v>0.5004999999999999</v>
      </c>
      <c r="R44" s="62">
        <f>IF(P44="","",P44-Q44)</f>
        <v/>
      </c>
      <c r="S44" s="57" t="n">
        <v>0.5558</v>
      </c>
      <c r="T44" s="22" t="n"/>
      <c r="U44" s="68" t="n">
        <v>0.0743</v>
      </c>
      <c r="V44" s="68" t="n">
        <v>0.9093</v>
      </c>
      <c r="W44" s="103" t="n">
        <v>81</v>
      </c>
      <c r="X44" s="103" t="n">
        <v>123</v>
      </c>
      <c r="Y44" s="22" t="n"/>
      <c r="Z44" s="104">
        <f>IF(U44="","",W44/U44-W44)</f>
        <v/>
      </c>
      <c r="AA44" s="104">
        <f>IF(U44="","",(W44/U44-W44)*Q44)</f>
        <v/>
      </c>
      <c r="AB44" s="104">
        <f>IF(W44="","",W44*P44)</f>
        <v/>
      </c>
      <c r="AC44" s="86" t="n"/>
      <c r="AD44" s="84" t="inlineStr">
        <is>
          <t>截止日期</t>
        </is>
      </c>
      <c r="AE44" s="85" t="n"/>
    </row>
    <row customHeight="1" hidden="1" ht="14.25" outlineLevel="1" r="45" s="18">
      <c r="A45" s="101" t="n">
        <v>20190710</v>
      </c>
      <c r="B45" s="32" t="n"/>
      <c r="C45" s="33" t="n">
        <v>10</v>
      </c>
      <c r="D45" s="22" t="n"/>
      <c r="E45" s="34" t="n">
        <v>0.2478</v>
      </c>
      <c r="F45" s="35" t="n">
        <v>0.3212</v>
      </c>
      <c r="G45" s="102">
        <f>IF(E45="","",E45*X45)</f>
        <v/>
      </c>
      <c r="H45" s="37" t="n"/>
      <c r="I45" s="22" t="n"/>
      <c r="J45" s="53" t="n">
        <v>0.233</v>
      </c>
      <c r="K45" s="53" t="n">
        <v>0.2451</v>
      </c>
      <c r="L45" s="53" t="n"/>
      <c r="M45" s="53" t="n"/>
      <c r="N45" s="22" t="n"/>
      <c r="O45" s="57" t="n">
        <v>0.6071</v>
      </c>
      <c r="P45" s="57" t="n">
        <v>0.4103</v>
      </c>
      <c r="Q45" s="57" t="n">
        <v>0.4976</v>
      </c>
      <c r="R45" s="62">
        <f>IF(P45="","",P45-Q45)</f>
        <v/>
      </c>
      <c r="S45" s="57" t="n">
        <v>0.5697</v>
      </c>
      <c r="T45" s="22" t="n"/>
      <c r="U45" s="68" t="n">
        <v>0.0712</v>
      </c>
      <c r="V45" s="68" t="n">
        <v>0.9029</v>
      </c>
      <c r="W45" s="103" t="n">
        <v>78</v>
      </c>
      <c r="X45" s="103" t="n">
        <v>113</v>
      </c>
      <c r="Y45" s="22" t="n"/>
      <c r="Z45" s="104">
        <f>IF(U45="","",W45/U45-W45)</f>
        <v/>
      </c>
      <c r="AA45" s="104">
        <f>IF(U45="","",(W45/U45-W45)*Q45)</f>
        <v/>
      </c>
      <c r="AB45" s="104">
        <f>IF(W45="","",W45*P45)</f>
        <v/>
      </c>
      <c r="AC45" s="86" t="n"/>
      <c r="AD45" s="84" t="inlineStr">
        <is>
          <t>截止日期</t>
        </is>
      </c>
      <c r="AE45" s="85" t="n"/>
    </row>
    <row customHeight="1" hidden="1" ht="14.25" outlineLevel="1" r="46" s="18">
      <c r="A46" s="101" t="n">
        <v>20190711</v>
      </c>
      <c r="B46" s="32" t="n"/>
      <c r="C46" s="33" t="n">
        <v>11</v>
      </c>
      <c r="D46" s="22" t="n"/>
      <c r="E46" s="34" t="n">
        <v>0.1726</v>
      </c>
      <c r="F46" s="35" t="n">
        <v>0.2595</v>
      </c>
      <c r="G46" s="102">
        <f>IF(E46="","",E46*X46)</f>
        <v/>
      </c>
      <c r="H46" s="37" t="n"/>
      <c r="I46" s="22" t="n"/>
      <c r="J46" s="53" t="n">
        <v>0.1299</v>
      </c>
      <c r="K46" s="53" t="n">
        <v>0.176</v>
      </c>
      <c r="L46" s="53" t="n"/>
      <c r="M46" s="53" t="n"/>
      <c r="N46" s="22" t="n"/>
      <c r="O46" s="57" t="n">
        <v>0.85</v>
      </c>
      <c r="P46" s="57" t="n">
        <v>0.5</v>
      </c>
      <c r="Q46" s="57" t="n">
        <v>0.5455</v>
      </c>
      <c r="R46" s="62">
        <f>IF(P46="","",P46-Q46)</f>
        <v/>
      </c>
      <c r="S46" s="57" t="n">
        <v>0.5709</v>
      </c>
      <c r="T46" s="22" t="n"/>
      <c r="U46" s="68" t="n">
        <v>0.0838</v>
      </c>
      <c r="V46" s="68" t="n">
        <v>0.8776</v>
      </c>
      <c r="W46" s="103" t="n">
        <v>110</v>
      </c>
      <c r="X46" s="103" t="n">
        <v>168</v>
      </c>
      <c r="Y46" s="22" t="n"/>
      <c r="Z46" s="104">
        <f>IF(U46="","",W46/U46-W46)</f>
        <v/>
      </c>
      <c r="AA46" s="104">
        <f>IF(U46="","",(W46/U46-W46)*Q46)</f>
        <v/>
      </c>
      <c r="AB46" s="104">
        <f>IF(W46="","",W46*P46)</f>
        <v/>
      </c>
      <c r="AC46" s="86" t="n"/>
      <c r="AD46" s="84" t="inlineStr">
        <is>
          <t>截止日期</t>
        </is>
      </c>
      <c r="AE46" s="85" t="n"/>
    </row>
    <row customHeight="1" hidden="1" ht="14.25" outlineLevel="1" r="47" s="18">
      <c r="A47" s="101" t="n">
        <v>20190712</v>
      </c>
      <c r="B47" s="32" t="n"/>
      <c r="C47" s="33" t="n">
        <v>10</v>
      </c>
      <c r="D47" s="22" t="n"/>
      <c r="E47" s="34" t="n">
        <v>0.1901</v>
      </c>
      <c r="F47" s="35" t="n">
        <v>0.3183</v>
      </c>
      <c r="G47" s="102">
        <f>IF(E47="","",E47*X47)</f>
        <v/>
      </c>
      <c r="H47" s="37" t="n"/>
      <c r="I47" s="22" t="n"/>
      <c r="J47" s="53" t="n">
        <v>0.1626</v>
      </c>
      <c r="K47" s="53" t="n">
        <v>0.2349</v>
      </c>
      <c r="L47" s="53" t="n"/>
      <c r="M47" s="53" t="n"/>
      <c r="N47" s="22" t="n"/>
      <c r="O47" s="57" t="n">
        <v>0.6875</v>
      </c>
      <c r="P47" s="57" t="n">
        <v>0.48</v>
      </c>
      <c r="Q47" s="57" t="n">
        <v>0.5014</v>
      </c>
      <c r="R47" s="62">
        <f>IF(P47="","",P47-Q47)</f>
        <v/>
      </c>
      <c r="S47" s="57" t="n">
        <v>0.5554</v>
      </c>
      <c r="T47" s="22" t="n"/>
      <c r="U47" s="68" t="n">
        <v>0.0818</v>
      </c>
      <c r="V47" s="68" t="n">
        <v>0.9096</v>
      </c>
      <c r="W47" s="103" t="n">
        <v>75</v>
      </c>
      <c r="X47" s="103" t="n">
        <v>142</v>
      </c>
      <c r="Y47" s="22" t="n"/>
      <c r="Z47" s="104">
        <f>IF(U47="","",W47/U47-W47)</f>
        <v/>
      </c>
      <c r="AA47" s="104">
        <f>IF(U47="","",(W47/U47-W47)*Q47)</f>
        <v/>
      </c>
      <c r="AB47" s="104">
        <f>IF(W47="","",W47*P47)</f>
        <v/>
      </c>
      <c r="AC47" s="86" t="n"/>
      <c r="AD47" s="84" t="inlineStr">
        <is>
          <t>截止日期</t>
        </is>
      </c>
      <c r="AE47" s="85" t="n"/>
    </row>
    <row customHeight="1" hidden="1" ht="14.25" outlineLevel="1" r="48" s="18">
      <c r="A48" s="101" t="n">
        <v>20190713</v>
      </c>
      <c r="B48" s="32" t="n"/>
      <c r="C48" s="33" t="n">
        <v>11</v>
      </c>
      <c r="D48" s="22" t="n"/>
      <c r="E48" s="34" t="n">
        <v>0.1515</v>
      </c>
      <c r="F48" s="35" t="n">
        <v>0.3043</v>
      </c>
      <c r="G48" s="102">
        <f>IF(E48="","",E48*X48)</f>
        <v/>
      </c>
      <c r="H48" s="37" t="n"/>
      <c r="I48" s="22" t="n"/>
      <c r="J48" s="53" t="n">
        <v>0.1453</v>
      </c>
      <c r="K48" s="53" t="n">
        <v>0.2248</v>
      </c>
      <c r="L48" s="53" t="n"/>
      <c r="M48" s="53" t="n"/>
      <c r="N48" s="22" t="n"/>
      <c r="O48" s="57" t="n">
        <v>0.7059</v>
      </c>
      <c r="P48" s="57" t="n">
        <v>0.4699</v>
      </c>
      <c r="Q48" s="57" t="n">
        <v>0.4957</v>
      </c>
      <c r="R48" s="62">
        <f>IF(P48="","",P48-Q48)</f>
        <v/>
      </c>
      <c r="S48" s="57" t="n">
        <v>0.5662</v>
      </c>
      <c r="T48" s="22" t="n"/>
      <c r="U48" s="68" t="n">
        <v>0.0813</v>
      </c>
      <c r="V48" s="68" t="n">
        <v>0.8982</v>
      </c>
      <c r="W48" s="103" t="n">
        <v>83</v>
      </c>
      <c r="X48" s="103" t="n">
        <v>132</v>
      </c>
      <c r="Y48" s="22" t="n"/>
      <c r="Z48" s="104">
        <f>IF(U48="","",W48/U48-W48)</f>
        <v/>
      </c>
      <c r="AA48" s="104">
        <f>IF(U48="","",(W48/U48-W48)*Q48)</f>
        <v/>
      </c>
      <c r="AB48" s="104">
        <f>IF(W48="","",W48*P48)</f>
        <v/>
      </c>
      <c r="AC48" s="86" t="n"/>
      <c r="AD48" s="84" t="inlineStr">
        <is>
          <t>截止日期</t>
        </is>
      </c>
      <c r="AE48" s="85" t="n"/>
    </row>
    <row customHeight="1" hidden="1" ht="14.25" outlineLevel="1" r="49" s="18">
      <c r="A49" s="101" t="n">
        <v>20190714</v>
      </c>
      <c r="B49" s="32" t="n"/>
      <c r="C49" s="33" t="n">
        <v>11</v>
      </c>
      <c r="D49" s="22" t="n"/>
      <c r="E49" s="34" t="n">
        <v>0.1721</v>
      </c>
      <c r="F49" s="35" t="n">
        <v>0.3152</v>
      </c>
      <c r="G49" s="102">
        <f>IF(E49="","",E49*X49)</f>
        <v/>
      </c>
      <c r="H49" s="37" t="n"/>
      <c r="I49" s="22" t="n"/>
      <c r="J49" s="53" t="n">
        <v>0.2072</v>
      </c>
      <c r="K49" s="53" t="n">
        <v>0.235</v>
      </c>
      <c r="L49" s="53" t="n"/>
      <c r="M49" s="53" t="n"/>
      <c r="N49" s="22" t="n"/>
      <c r="O49" s="57" t="n">
        <v>0.8438</v>
      </c>
      <c r="P49" s="57" t="n">
        <v>0.5227000000000001</v>
      </c>
      <c r="Q49" s="57" t="n">
        <v>0.5226</v>
      </c>
      <c r="R49" s="62">
        <f>IF(P49="","",P49-Q49)</f>
        <v/>
      </c>
      <c r="S49" s="57" t="n">
        <v>0.5904</v>
      </c>
      <c r="T49" s="22" t="n"/>
      <c r="U49" s="68" t="n">
        <v>0.0735</v>
      </c>
      <c r="V49" s="68" t="n">
        <v>0.9097</v>
      </c>
      <c r="W49" s="103" t="n">
        <v>88</v>
      </c>
      <c r="X49" s="103" t="n">
        <v>122</v>
      </c>
      <c r="Y49" s="22" t="n"/>
      <c r="Z49" s="104">
        <f>IF(U49="","",W49/U49-W49)</f>
        <v/>
      </c>
      <c r="AA49" s="104">
        <f>IF(U49="","",(W49/U49-W49)*Q49)</f>
        <v/>
      </c>
      <c r="AB49" s="104">
        <f>IF(W49="","",W49*P49)</f>
        <v/>
      </c>
      <c r="AC49" s="86" t="n"/>
      <c r="AD49" s="84" t="inlineStr">
        <is>
          <t>截止日期</t>
        </is>
      </c>
      <c r="AE49" s="85" t="n"/>
    </row>
    <row customHeight="1" hidden="1" ht="14.25" outlineLevel="1" r="50" s="18">
      <c r="A50" s="101" t="n">
        <v>20190715</v>
      </c>
      <c r="B50" s="32" t="n"/>
      <c r="C50" s="33" t="n">
        <v>9</v>
      </c>
      <c r="D50" s="22" t="n"/>
      <c r="E50" s="34" t="n">
        <v>0.2197</v>
      </c>
      <c r="F50" s="35" t="n">
        <v>0.3086</v>
      </c>
      <c r="G50" s="102">
        <f>IF(E50="","",E50*X50)</f>
        <v/>
      </c>
      <c r="H50" s="37" t="n"/>
      <c r="I50" s="22" t="n"/>
      <c r="J50" s="53" t="n">
        <v>0.1565</v>
      </c>
      <c r="K50" s="53" t="n">
        <v>0.2277</v>
      </c>
      <c r="L50" s="53" t="n"/>
      <c r="M50" s="53" t="n"/>
      <c r="N50" s="22" t="n"/>
      <c r="O50" s="57" t="n">
        <v>0.8125</v>
      </c>
      <c r="P50" s="57" t="n">
        <v>0.5357</v>
      </c>
      <c r="Q50" s="57" t="n">
        <v>0.5113</v>
      </c>
      <c r="R50" s="62">
        <f>IF(P50="","",P50-Q50)</f>
        <v/>
      </c>
      <c r="S50" s="57" t="n">
        <v>0.5772</v>
      </c>
      <c r="T50" s="22" t="n"/>
      <c r="U50" s="68" t="n">
        <v>0.0762</v>
      </c>
      <c r="V50" s="68" t="n">
        <v>0.9476</v>
      </c>
      <c r="W50" s="103" t="n">
        <v>84</v>
      </c>
      <c r="X50" s="103" t="n">
        <v>132</v>
      </c>
      <c r="Y50" s="22" t="n"/>
      <c r="Z50" s="104">
        <f>IF(U50="","",W50/U50-W50)</f>
        <v/>
      </c>
      <c r="AA50" s="104">
        <f>IF(U50="","",(W50/U50-W50)*Q50)</f>
        <v/>
      </c>
      <c r="AB50" s="104">
        <f>IF(W50="","",W50*P50)</f>
        <v/>
      </c>
      <c r="AC50" s="86" t="n"/>
      <c r="AD50" s="84" t="inlineStr">
        <is>
          <t>截止日期</t>
        </is>
      </c>
      <c r="AE50" s="85" t="n"/>
    </row>
    <row customHeight="1" hidden="1" ht="14.25" outlineLevel="1" r="51" s="18">
      <c r="A51" s="101" t="n">
        <v>20190716</v>
      </c>
      <c r="B51" s="32" t="n"/>
      <c r="C51" s="33" t="n">
        <v>9</v>
      </c>
      <c r="D51" s="22" t="n"/>
      <c r="E51" s="34" t="n">
        <v>0.1842</v>
      </c>
      <c r="F51" s="35" t="n">
        <v>0.3097</v>
      </c>
      <c r="G51" s="102">
        <f>IF(E51="","",E51*X51)</f>
        <v/>
      </c>
      <c r="H51" s="37" t="n"/>
      <c r="I51" s="22" t="n"/>
      <c r="J51" s="53" t="n">
        <v>0.1324</v>
      </c>
      <c r="K51" s="53" t="n">
        <v>0.2216</v>
      </c>
      <c r="L51" s="53" t="n"/>
      <c r="M51" s="53" t="n"/>
      <c r="N51" s="22" t="n"/>
      <c r="O51" s="57" t="n">
        <v>0.7442</v>
      </c>
      <c r="P51" s="57" t="n">
        <v>0.5495</v>
      </c>
      <c r="Q51" s="57" t="n">
        <v>0.4772</v>
      </c>
      <c r="R51" s="62">
        <f>IF(P51="","",P51-Q51)</f>
        <v/>
      </c>
      <c r="S51" s="57" t="n">
        <v>0.5688</v>
      </c>
      <c r="T51" s="22" t="n"/>
      <c r="U51" s="68" t="n">
        <v>0.0835</v>
      </c>
      <c r="V51" s="68" t="n">
        <v>0.9251</v>
      </c>
      <c r="W51" s="103" t="n">
        <v>91</v>
      </c>
      <c r="X51" s="103" t="n">
        <v>151</v>
      </c>
      <c r="Y51" s="22" t="n"/>
      <c r="Z51" s="104">
        <f>IF(U51="","",W51/U51-W51)</f>
        <v/>
      </c>
      <c r="AA51" s="104">
        <f>IF(U51="","",(W51/U51-W51)*Q51)</f>
        <v/>
      </c>
      <c r="AB51" s="104">
        <f>IF(W51="","",W51*P51)</f>
        <v/>
      </c>
      <c r="AC51" s="86" t="n"/>
      <c r="AD51" s="84" t="inlineStr">
        <is>
          <t>截止日期</t>
        </is>
      </c>
      <c r="AE51" s="85" t="n"/>
    </row>
    <row customHeight="1" hidden="1" ht="14.25" outlineLevel="1" r="52" s="18">
      <c r="A52" s="101" t="n">
        <v>20190717</v>
      </c>
      <c r="B52" s="32" t="n"/>
      <c r="C52" s="33" t="n">
        <v>17</v>
      </c>
      <c r="D52" s="22" t="n"/>
      <c r="E52" s="34" t="n">
        <v>0.1045</v>
      </c>
      <c r="F52" s="35" t="n">
        <v>0.4367</v>
      </c>
      <c r="G52" s="102">
        <f>IF(E52="","",E52*X52)</f>
        <v/>
      </c>
      <c r="H52" s="37" t="n"/>
      <c r="I52" s="22" t="n"/>
      <c r="J52" s="53" t="n">
        <v>0.1496</v>
      </c>
      <c r="K52" s="53" t="n">
        <v>0.1655</v>
      </c>
      <c r="L52" s="53" t="n"/>
      <c r="M52" s="53" t="n"/>
      <c r="N52" s="22" t="n"/>
      <c r="O52" s="57" t="n">
        <v>0.7097</v>
      </c>
      <c r="P52" s="57" t="n">
        <v>0.4773</v>
      </c>
      <c r="Q52" s="57" t="n">
        <v>0.47</v>
      </c>
      <c r="R52" s="62">
        <f>IF(P52="","",P52-Q52)</f>
        <v/>
      </c>
      <c r="S52" s="57" t="n">
        <v>0.3685</v>
      </c>
      <c r="T52" s="22" t="n"/>
      <c r="U52" s="68" t="n">
        <v>0.0803</v>
      </c>
      <c r="V52" s="68" t="n">
        <v>0.8051</v>
      </c>
      <c r="W52" s="103" t="n">
        <v>88</v>
      </c>
      <c r="X52" s="103" t="n">
        <v>121</v>
      </c>
      <c r="Y52" s="22" t="n"/>
      <c r="Z52" s="104">
        <f>IF(U52="","",W52/U52-W52)</f>
        <v/>
      </c>
      <c r="AA52" s="104">
        <f>IF(U52="","",(W52/U52-W52)*Q52)</f>
        <v/>
      </c>
      <c r="AB52" s="104">
        <f>IF(W52="","",W52*P52)</f>
        <v/>
      </c>
      <c r="AC52" s="86" t="n"/>
      <c r="AD52" s="84" t="inlineStr">
        <is>
          <t>截止日期</t>
        </is>
      </c>
      <c r="AE52" s="85" t="n"/>
    </row>
    <row customHeight="1" hidden="1" ht="14.25" outlineLevel="1" r="53" s="18">
      <c r="A53" s="101" t="n">
        <v>20190718</v>
      </c>
      <c r="B53" s="32" t="n"/>
      <c r="C53" s="33" t="n">
        <v>18</v>
      </c>
      <c r="D53" s="22" t="n"/>
      <c r="E53" s="34" t="n">
        <v>0.1714</v>
      </c>
      <c r="F53" s="35" t="n">
        <v>0.3672</v>
      </c>
      <c r="G53" s="102">
        <f>IF(E53="","",E53*X53)</f>
        <v/>
      </c>
      <c r="H53" s="37" t="n"/>
      <c r="I53" s="22" t="n"/>
      <c r="J53" s="53" t="n">
        <v>0.186</v>
      </c>
      <c r="K53" s="53" t="n">
        <v>0.232</v>
      </c>
      <c r="L53" s="53" t="n"/>
      <c r="M53" s="53" t="n"/>
      <c r="N53" s="22" t="n"/>
      <c r="O53" s="57" t="n">
        <v>0.8182</v>
      </c>
      <c r="P53" s="57" t="n">
        <v>0.4915</v>
      </c>
      <c r="Q53" s="57" t="n">
        <v>0.4073</v>
      </c>
      <c r="R53" s="62">
        <f>IF(P53="","",P53-Q53)</f>
        <v/>
      </c>
      <c r="S53" s="57" t="n">
        <v>0.2787</v>
      </c>
      <c r="T53" s="22" t="n"/>
      <c r="U53" s="68" t="n">
        <v>0.0669</v>
      </c>
      <c r="V53" s="68" t="n">
        <v>0.7205</v>
      </c>
      <c r="W53" s="103" t="n">
        <v>59</v>
      </c>
      <c r="X53" s="103" t="n">
        <v>105</v>
      </c>
      <c r="Y53" s="22" t="n"/>
      <c r="Z53" s="104">
        <f>IF(U53="","",W53/U53-W53)</f>
        <v/>
      </c>
      <c r="AA53" s="104">
        <f>IF(U53="","",(W53/U53-W53)*Q53)</f>
        <v/>
      </c>
      <c r="AB53" s="104">
        <f>IF(W53="","",W53*P53)</f>
        <v/>
      </c>
      <c r="AC53" s="86" t="n"/>
      <c r="AD53" s="84" t="inlineStr">
        <is>
          <t>截止日期</t>
        </is>
      </c>
      <c r="AE53" s="85" t="n"/>
    </row>
    <row customHeight="1" hidden="1" ht="14.25" outlineLevel="1" r="54" s="18">
      <c r="A54" s="101" t="n">
        <v>20190719</v>
      </c>
      <c r="B54" s="32" t="n"/>
      <c r="C54" s="33" t="n">
        <v>16</v>
      </c>
      <c r="D54" s="22" t="n"/>
      <c r="E54" s="34" t="inlineStr">
        <is>
          <t>17.16%</t>
        </is>
      </c>
      <c r="F54" s="35" t="n">
        <v>0.379</v>
      </c>
      <c r="G54" s="102">
        <f>IF(E54="","",E54*X54)</f>
        <v/>
      </c>
      <c r="H54" s="37" t="n"/>
      <c r="I54" s="22" t="n"/>
      <c r="J54" s="53" t="n">
        <v>0.2228</v>
      </c>
      <c r="K54" s="53" t="n">
        <v>0.1755</v>
      </c>
      <c r="L54" s="53" t="n"/>
      <c r="M54" s="53" t="n"/>
      <c r="N54" s="22" t="n"/>
      <c r="O54" s="57" t="n">
        <v>0.8139999999999999</v>
      </c>
      <c r="P54" s="57" t="n">
        <v>0.5620000000000001</v>
      </c>
      <c r="Q54" s="57" t="n">
        <v>0.5404</v>
      </c>
      <c r="R54" s="62">
        <f>IF(P54="","",P54-Q54)</f>
        <v/>
      </c>
      <c r="S54" s="57" t="n">
        <v>0.4112</v>
      </c>
      <c r="T54" s="22" t="n"/>
      <c r="U54" s="68" t="n">
        <v>0.09379999999999999</v>
      </c>
      <c r="V54" s="68" t="n">
        <v>0.7349</v>
      </c>
      <c r="W54" s="103" t="n">
        <v>121</v>
      </c>
      <c r="X54" s="103" t="n">
        <v>205</v>
      </c>
      <c r="Y54" s="22" t="n"/>
      <c r="Z54" s="104">
        <f>IF(U54="","",W54/U54-W54)</f>
        <v/>
      </c>
      <c r="AA54" s="104">
        <f>IF(U54="","",(W54/U54-W54)*Q54)</f>
        <v/>
      </c>
      <c r="AB54" s="104">
        <f>IF(W54="","",W54*P54)</f>
        <v/>
      </c>
      <c r="AC54" s="86" t="n"/>
      <c r="AD54" s="84" t="inlineStr">
        <is>
          <t>截止日期</t>
        </is>
      </c>
      <c r="AE54" s="85" t="n"/>
    </row>
    <row customHeight="1" hidden="1" ht="14.25" outlineLevel="1" r="55" s="18">
      <c r="A55" s="101" t="n">
        <v>20190720</v>
      </c>
      <c r="B55" s="32" t="n"/>
      <c r="C55" s="33" t="n">
        <v>19</v>
      </c>
      <c r="D55" s="22" t="n"/>
      <c r="E55" s="34" t="n">
        <v>0.1061</v>
      </c>
      <c r="F55" s="35" t="n">
        <v>0.4062</v>
      </c>
      <c r="G55" s="102">
        <f>IF(E55="","",E55*X55)</f>
        <v/>
      </c>
      <c r="H55" s="37" t="n"/>
      <c r="I55" s="22" t="n"/>
      <c r="J55" s="53" t="n">
        <v>0.179</v>
      </c>
      <c r="K55" s="53" t="n">
        <v>0.1477</v>
      </c>
      <c r="L55" s="53" t="n"/>
      <c r="M55" s="53" t="n"/>
      <c r="N55" s="22" t="n"/>
      <c r="O55" s="57" t="n">
        <v>0.75</v>
      </c>
      <c r="P55" s="57" t="n">
        <v>0.5</v>
      </c>
      <c r="Q55" s="57" t="n">
        <v>0.5275</v>
      </c>
      <c r="R55" s="62">
        <f>IF(P55="","",P55-Q55)</f>
        <v/>
      </c>
      <c r="S55" s="57" t="n">
        <v>0.3571</v>
      </c>
      <c r="T55" s="22" t="n"/>
      <c r="U55" s="68" t="n">
        <v>0.09429999999999999</v>
      </c>
      <c r="V55" s="68" t="n">
        <v>0.7048</v>
      </c>
      <c r="W55" s="103" t="n">
        <v>112</v>
      </c>
      <c r="X55" s="103" t="n">
        <v>175</v>
      </c>
      <c r="Y55" s="22" t="n"/>
      <c r="Z55" s="104">
        <f>IF(U55="","",W55/U55-W55)</f>
        <v/>
      </c>
      <c r="AA55" s="104">
        <f>IF(U55="","",(W55/U55-W55)*Q55)</f>
        <v/>
      </c>
      <c r="AB55" s="104">
        <f>IF(W55="","",W55*P55)</f>
        <v/>
      </c>
      <c r="AC55" s="86" t="n"/>
      <c r="AD55" s="84" t="inlineStr">
        <is>
          <t>截止日期</t>
        </is>
      </c>
      <c r="AE55" s="85" t="n"/>
    </row>
    <row customHeight="1" hidden="1" ht="14.25" outlineLevel="1" r="56" s="18">
      <c r="A56" s="101" t="n">
        <v>20190721</v>
      </c>
      <c r="B56" s="32" t="n"/>
      <c r="C56" s="33" t="n">
        <v>19</v>
      </c>
      <c r="D56" s="22" t="n"/>
      <c r="E56" s="34" t="n">
        <v>0.1486</v>
      </c>
      <c r="F56" s="35" t="n">
        <v>0.3905</v>
      </c>
      <c r="G56" s="102">
        <f>IF(E56="","",E56*X56)</f>
        <v/>
      </c>
      <c r="H56" s="37" t="n"/>
      <c r="I56" s="22" t="n"/>
      <c r="J56" s="53" t="n">
        <v>0.1742</v>
      </c>
      <c r="K56" s="53" t="n">
        <v>0.1692</v>
      </c>
      <c r="L56" s="53" t="n"/>
      <c r="M56" s="53" t="n"/>
      <c r="N56" s="22" t="n"/>
      <c r="O56" s="57" t="n">
        <v>0.7576000000000001</v>
      </c>
      <c r="P56" s="57" t="n">
        <v>0.5618</v>
      </c>
      <c r="Q56" s="57" t="n">
        <v>0.5713</v>
      </c>
      <c r="R56" s="62">
        <f>IF(P56="","",P56-Q56)</f>
        <v/>
      </c>
      <c r="S56" s="57" t="n">
        <v>0.3925</v>
      </c>
      <c r="T56" s="22" t="n"/>
      <c r="U56" s="68" t="n">
        <v>0.0741</v>
      </c>
      <c r="V56" s="68" t="n">
        <v>0.7522</v>
      </c>
      <c r="W56" s="103" t="n">
        <v>89</v>
      </c>
      <c r="X56" s="103" t="n">
        <v>137</v>
      </c>
      <c r="Y56" s="22" t="n"/>
      <c r="Z56" s="104">
        <f>IF(U56="","",W56/U56-W56)</f>
        <v/>
      </c>
      <c r="AA56" s="104">
        <f>IF(U56="","",(W56/U56-W56)*Q56)</f>
        <v/>
      </c>
      <c r="AB56" s="104">
        <f>IF(W56="","",W56*P56)</f>
        <v/>
      </c>
      <c r="AC56" s="86" t="n"/>
      <c r="AD56" s="84" t="inlineStr">
        <is>
          <t>截止日期</t>
        </is>
      </c>
      <c r="AE56" s="85" t="n"/>
    </row>
    <row customHeight="1" hidden="1" ht="14.25" outlineLevel="1" r="57" s="18">
      <c r="A57" s="101" t="n">
        <v>20190722</v>
      </c>
      <c r="B57" s="32" t="n"/>
      <c r="C57" s="33" t="n">
        <v>17</v>
      </c>
      <c r="D57" s="22" t="n"/>
      <c r="E57" s="34" t="n">
        <v>0.1333</v>
      </c>
      <c r="F57" s="35" t="n">
        <v>0.4624</v>
      </c>
      <c r="G57" s="102">
        <f>IF(E57="","",E57*X57)</f>
        <v/>
      </c>
      <c r="H57" s="37" t="n"/>
      <c r="I57" s="22" t="n"/>
      <c r="J57" s="53" t="n">
        <v>0.1278</v>
      </c>
      <c r="K57" s="53" t="n">
        <v>0.1669</v>
      </c>
      <c r="L57" s="53" t="n"/>
      <c r="M57" s="53" t="n"/>
      <c r="N57" s="22" t="n"/>
      <c r="O57" s="57" t="n">
        <v>0.75</v>
      </c>
      <c r="P57" s="57" t="n">
        <v>0.5109</v>
      </c>
      <c r="Q57" s="57" t="n">
        <v>0.5474</v>
      </c>
      <c r="R57" s="62">
        <f>IF(P57="","",P57-Q57)</f>
        <v/>
      </c>
      <c r="S57" s="57" t="n">
        <v>0.3275</v>
      </c>
      <c r="T57" s="22" t="n"/>
      <c r="U57" s="68" t="n">
        <v>0.0829</v>
      </c>
      <c r="V57" s="68" t="n">
        <v>0.7485000000000001</v>
      </c>
      <c r="W57" s="103" t="n">
        <v>92</v>
      </c>
      <c r="X57" s="103" t="n">
        <v>153</v>
      </c>
      <c r="Y57" s="22" t="n"/>
      <c r="Z57" s="104">
        <f>IF(U57="","",W57/U57-W57)</f>
        <v/>
      </c>
      <c r="AA57" s="104">
        <f>IF(U57="","",(W57/U57-W57)*Q57)</f>
        <v/>
      </c>
      <c r="AB57" s="104">
        <f>IF(W57="","",W57*P57)</f>
        <v/>
      </c>
      <c r="AC57" s="86" t="n"/>
      <c r="AD57" s="84" t="inlineStr">
        <is>
          <t>截止日期</t>
        </is>
      </c>
      <c r="AE57" s="85" t="n"/>
    </row>
    <row customHeight="1" hidden="1" ht="14.25" outlineLevel="1" r="58" s="18">
      <c r="A58" s="101" t="n">
        <v>20190723</v>
      </c>
      <c r="B58" s="32" t="n"/>
      <c r="C58" s="33" t="n">
        <v>19</v>
      </c>
      <c r="D58" s="22" t="n"/>
      <c r="E58" s="34" t="n">
        <v>0.0915</v>
      </c>
      <c r="F58" s="35" t="n">
        <v>0.4398</v>
      </c>
      <c r="G58" s="102">
        <f>IF(E58="","",E58*X58)</f>
        <v/>
      </c>
      <c r="H58" s="37" t="n"/>
      <c r="I58" s="22" t="n"/>
      <c r="J58" s="53" t="n">
        <v>0.1642</v>
      </c>
      <c r="K58" s="53" t="n">
        <v>0.1648</v>
      </c>
      <c r="L58" s="53" t="n"/>
      <c r="M58" s="53" t="n"/>
      <c r="N58" s="22" t="n"/>
      <c r="O58" s="57" t="n">
        <v>0.7429</v>
      </c>
      <c r="P58" s="57" t="n">
        <v>0.4948</v>
      </c>
      <c r="Q58" s="57" t="n">
        <v>0.5216</v>
      </c>
      <c r="R58" s="62">
        <f>IF(P58="","",P58-Q58)</f>
        <v/>
      </c>
      <c r="S58" s="57" t="n">
        <v>0.3583</v>
      </c>
      <c r="T58" s="22" t="n"/>
      <c r="U58" s="68" t="n">
        <v>0.07829999999999999</v>
      </c>
      <c r="V58" s="68" t="n">
        <v>0.7611</v>
      </c>
      <c r="W58" s="103" t="n">
        <v>97</v>
      </c>
      <c r="X58" s="103" t="n">
        <v>140</v>
      </c>
      <c r="Y58" s="22" t="n"/>
      <c r="Z58" s="104">
        <f>IF(U58="","",W58/U58-W58)</f>
        <v/>
      </c>
      <c r="AA58" s="104">
        <f>IF(U58="","",(W58/U58-W58)*Q58)</f>
        <v/>
      </c>
      <c r="AB58" s="104">
        <f>IF(W58="","",W58*P58)</f>
        <v/>
      </c>
      <c r="AC58" s="86" t="n"/>
      <c r="AD58" s="84" t="inlineStr">
        <is>
          <t>截止日期</t>
        </is>
      </c>
      <c r="AE58" s="85" t="n"/>
    </row>
    <row customHeight="1" hidden="1" ht="14.25" outlineLevel="1" r="59" s="18">
      <c r="A59" s="101" t="n">
        <v>20190724</v>
      </c>
      <c r="B59" s="32" t="n"/>
      <c r="C59" s="33" t="n">
        <v>15</v>
      </c>
      <c r="D59" s="22" t="n"/>
      <c r="E59" s="34" t="n">
        <v>0.1341</v>
      </c>
      <c r="F59" s="35" t="n">
        <v>0.4315</v>
      </c>
      <c r="G59" s="102">
        <f>IF(E59="","",E59*X59)</f>
        <v/>
      </c>
      <c r="H59" s="37" t="n"/>
      <c r="I59" s="22" t="n"/>
      <c r="J59" s="53" t="n">
        <v>0.162</v>
      </c>
      <c r="K59" s="53" t="n">
        <v>0.1621</v>
      </c>
      <c r="L59" s="53" t="n"/>
      <c r="M59" s="53" t="n"/>
      <c r="N59" s="22" t="n"/>
      <c r="O59" s="57" t="n">
        <v>0.6429</v>
      </c>
      <c r="P59" s="57" t="n">
        <v>0.4857</v>
      </c>
      <c r="Q59" s="57" t="n">
        <v>0.5052</v>
      </c>
      <c r="R59" s="62">
        <f>IF(P59="","",P59-Q59)</f>
        <v/>
      </c>
      <c r="S59" s="57" t="n">
        <v>0.3612</v>
      </c>
      <c r="T59" s="22" t="n"/>
      <c r="U59" s="68" t="n">
        <v>0.09039999999999999</v>
      </c>
      <c r="V59" s="68" t="n">
        <v>0.7702</v>
      </c>
      <c r="W59" s="103" t="n">
        <v>105</v>
      </c>
      <c r="X59" s="103" t="n">
        <v>161</v>
      </c>
      <c r="Y59" s="22" t="n"/>
      <c r="Z59" s="104">
        <f>IF(U59="","",W59/U59-W59)</f>
        <v/>
      </c>
      <c r="AA59" s="104">
        <f>IF(U59="","",(W59/U59-W59)*Q59)</f>
        <v/>
      </c>
      <c r="AB59" s="104">
        <f>IF(W59="","",W59*P59)</f>
        <v/>
      </c>
      <c r="AC59" s="86" t="n"/>
      <c r="AD59" s="84" t="inlineStr">
        <is>
          <t>截止日期</t>
        </is>
      </c>
      <c r="AE59" s="85" t="n"/>
    </row>
    <row customHeight="1" hidden="1" ht="14.25" outlineLevel="1" r="60" s="18">
      <c r="A60" s="101" t="n">
        <v>20190725</v>
      </c>
      <c r="B60" s="32" t="n"/>
      <c r="C60" s="33" t="n">
        <v>16</v>
      </c>
      <c r="D60" s="22" t="n"/>
      <c r="E60" s="34" t="n">
        <v>0.1657</v>
      </c>
      <c r="F60" s="35" t="n">
        <v>0.5492</v>
      </c>
      <c r="G60" s="102">
        <f>IF(E60="","",E60*X60)</f>
        <v/>
      </c>
      <c r="H60" s="37" t="n"/>
      <c r="I60" s="22" t="n"/>
      <c r="J60" s="53" t="n">
        <v>0.1737</v>
      </c>
      <c r="K60" s="53" t="n">
        <v>0.1891</v>
      </c>
      <c r="L60" s="53" t="n"/>
      <c r="M60" s="53" t="n"/>
      <c r="N60" s="22" t="n"/>
      <c r="O60" s="57" t="n">
        <v>0.8038999999999999</v>
      </c>
      <c r="P60" s="57" t="n">
        <v>0.5492</v>
      </c>
      <c r="Q60" s="57" t="n">
        <v>0.5616</v>
      </c>
      <c r="R60" s="62">
        <f>IF(P60="","",P60-Q60)</f>
        <v/>
      </c>
      <c r="S60" s="57" t="n">
        <v>0.3349</v>
      </c>
      <c r="T60" s="22" t="n"/>
      <c r="U60" s="68" t="n">
        <v>0.0827</v>
      </c>
      <c r="V60" s="68" t="n">
        <v>0.7996</v>
      </c>
      <c r="W60" s="103" t="n">
        <v>122</v>
      </c>
      <c r="X60" s="103" t="n">
        <v>173</v>
      </c>
      <c r="Y60" s="22" t="n"/>
      <c r="Z60" s="104">
        <f>IF(U60="","",W60/U60-W60)</f>
        <v/>
      </c>
      <c r="AA60" s="104">
        <f>IF(U60="","",(W60/U60-W60)*Q60)</f>
        <v/>
      </c>
      <c r="AB60" s="104">
        <f>IF(W60="","",W60*P60)</f>
        <v/>
      </c>
      <c r="AC60" s="86" t="n"/>
      <c r="AD60" s="84" t="inlineStr">
        <is>
          <t>截止日期</t>
        </is>
      </c>
      <c r="AE60" s="85" t="n"/>
    </row>
    <row customHeight="1" hidden="1" ht="14.25" outlineLevel="1" r="61" s="18">
      <c r="A61" s="101" t="n">
        <v>20190726</v>
      </c>
      <c r="B61" s="32" t="n"/>
      <c r="C61" s="33" t="n">
        <v>17</v>
      </c>
      <c r="D61" s="22" t="n"/>
      <c r="E61" s="34" t="n">
        <v>0.1375</v>
      </c>
      <c r="F61" s="35" t="n">
        <v>0.486</v>
      </c>
      <c r="G61" s="102">
        <f>IF(E61="","",E61*X61)</f>
        <v/>
      </c>
      <c r="H61" s="37" t="n"/>
      <c r="I61" s="22" t="n"/>
      <c r="J61" s="53" t="n">
        <v>0.1733</v>
      </c>
      <c r="K61" s="53" t="n">
        <v>0.1282</v>
      </c>
      <c r="L61" s="53" t="n"/>
      <c r="M61" s="53" t="n"/>
      <c r="N61" s="22" t="n"/>
      <c r="O61" s="57" t="n">
        <v>0.7209</v>
      </c>
      <c r="P61" s="57" t="n">
        <v>0.486</v>
      </c>
      <c r="Q61" s="57" t="n">
        <v>0.4816</v>
      </c>
      <c r="R61" s="62">
        <f>IF(P61="","",P61-Q61)</f>
        <v/>
      </c>
      <c r="S61" s="57" t="n">
        <v>0.4146</v>
      </c>
      <c r="T61" s="22" t="n"/>
      <c r="U61" s="68" t="n">
        <v>0.0851</v>
      </c>
      <c r="V61" s="68" t="n">
        <v>0.5674</v>
      </c>
      <c r="W61" s="103" t="n">
        <v>107</v>
      </c>
      <c r="X61" s="103" t="n">
        <v>150</v>
      </c>
      <c r="Y61" s="22" t="n"/>
      <c r="Z61" s="104">
        <f>IF(U61="","",W61/U61-W61)</f>
        <v/>
      </c>
      <c r="AA61" s="104">
        <f>IF(U61="","",(W61/U61-W61)*Q61)</f>
        <v/>
      </c>
      <c r="AB61" s="104">
        <f>IF(W61="","",W61*P61)</f>
        <v/>
      </c>
      <c r="AC61" s="86" t="n"/>
      <c r="AD61" s="84" t="inlineStr">
        <is>
          <t>截止日期</t>
        </is>
      </c>
      <c r="AE61" s="85" t="n"/>
    </row>
    <row customHeight="1" hidden="1" ht="14.25" outlineLevel="1" r="62" s="18">
      <c r="A62" s="101" t="n">
        <v>20190727</v>
      </c>
      <c r="B62" s="32" t="n"/>
      <c r="C62" s="33" t="n">
        <v>16</v>
      </c>
      <c r="D62" s="22" t="n"/>
      <c r="E62" s="34" t="n">
        <v>0.2034</v>
      </c>
      <c r="F62" s="35" t="n">
        <v>0.3928</v>
      </c>
      <c r="G62" s="102">
        <f>IF(E62="","",E62*X62)</f>
        <v/>
      </c>
      <c r="H62" s="37" t="n"/>
      <c r="I62" s="22" t="n"/>
      <c r="J62" s="53" t="n">
        <v>0.1625</v>
      </c>
      <c r="K62" s="53" t="n">
        <v>0.1969</v>
      </c>
      <c r="L62" s="53" t="n"/>
      <c r="M62" s="53" t="n"/>
      <c r="N62" s="22" t="n"/>
      <c r="O62" s="57" t="n">
        <v>0.7272999999999999</v>
      </c>
      <c r="P62" s="57" t="n">
        <v>0.5431</v>
      </c>
      <c r="Q62" s="57" t="n">
        <v>0.4804</v>
      </c>
      <c r="R62" s="62">
        <f>IF(P62="","",P62-Q62)</f>
        <v/>
      </c>
      <c r="S62" s="57" t="n">
        <v>0.3927</v>
      </c>
      <c r="T62" s="22" t="n"/>
      <c r="U62" s="68" t="n">
        <v>0.0969</v>
      </c>
      <c r="V62" s="68" t="n">
        <v>0.6643</v>
      </c>
      <c r="W62" s="103" t="n">
        <v>116</v>
      </c>
      <c r="X62" s="103" t="n">
        <v>178</v>
      </c>
      <c r="Y62" s="22" t="n"/>
      <c r="Z62" s="104">
        <f>IF(U62="","",W62/U62-W62)</f>
        <v/>
      </c>
      <c r="AA62" s="104">
        <f>IF(U62="","",(W62/U62-W62)*Q62)</f>
        <v/>
      </c>
      <c r="AB62" s="104">
        <f>IF(W62="","",W62*P62)</f>
        <v/>
      </c>
      <c r="AC62" s="86" t="n"/>
      <c r="AD62" s="84" t="inlineStr">
        <is>
          <t>截止日期</t>
        </is>
      </c>
      <c r="AE62" s="85" t="n"/>
    </row>
    <row customHeight="1" hidden="1" ht="14.25" outlineLevel="1" r="63" s="18">
      <c r="A63" s="101" t="n">
        <v>20190728</v>
      </c>
      <c r="B63" s="32" t="n"/>
      <c r="C63" s="33" t="n">
        <v>15</v>
      </c>
      <c r="D63" s="22" t="n"/>
      <c r="E63" s="34" t="n">
        <v>0.1611</v>
      </c>
      <c r="F63" s="35" t="n">
        <v>0.3472</v>
      </c>
      <c r="G63" s="102">
        <f>IF(E63="","",E63*X63)</f>
        <v/>
      </c>
      <c r="H63" s="37" t="n"/>
      <c r="I63" s="22" t="n"/>
      <c r="J63" s="53" t="n">
        <v>0.1988</v>
      </c>
      <c r="K63" s="53" t="n">
        <v>0.1374</v>
      </c>
      <c r="L63" s="53" t="n"/>
      <c r="M63" s="53" t="n"/>
      <c r="N63" s="22" t="n"/>
      <c r="O63" s="57" t="n">
        <v>0.7143</v>
      </c>
      <c r="P63" s="57" t="n">
        <v>0.5364</v>
      </c>
      <c r="Q63" s="57" t="n">
        <v>0.5185999999999999</v>
      </c>
      <c r="R63" s="62">
        <f>IF(P63="","",P63-Q63)</f>
        <v/>
      </c>
      <c r="S63" s="57" t="n">
        <v>0.4076</v>
      </c>
      <c r="T63" s="22" t="n"/>
      <c r="U63" s="68" t="n">
        <v>0.0795</v>
      </c>
      <c r="V63" s="68" t="n">
        <v>0.5737</v>
      </c>
      <c r="W63" s="103" t="n">
        <v>110</v>
      </c>
      <c r="X63" s="103" t="n">
        <v>180</v>
      </c>
      <c r="Y63" s="22" t="n"/>
      <c r="Z63" s="104">
        <f>IF(U63="","",W63/U63-W63)</f>
        <v/>
      </c>
      <c r="AA63" s="104">
        <f>IF(U63="","",(W63/U63-W63)*Q63)</f>
        <v/>
      </c>
      <c r="AB63" s="104">
        <f>IF(W63="","",W63*P63)</f>
        <v/>
      </c>
      <c r="AC63" s="86" t="n"/>
      <c r="AD63" s="84" t="inlineStr">
        <is>
          <t>截止日期</t>
        </is>
      </c>
      <c r="AE63" s="85" t="n"/>
    </row>
    <row customHeight="1" hidden="1" ht="14.25" outlineLevel="1" r="64" s="18">
      <c r="A64" s="101" t="n">
        <v>20190729</v>
      </c>
      <c r="B64" s="32" t="n"/>
      <c r="C64" s="33" t="n">
        <v>19</v>
      </c>
      <c r="D64" s="22" t="n"/>
      <c r="E64" s="34" t="n">
        <v>0.1837</v>
      </c>
      <c r="F64" s="35" t="n">
        <v>0.3412</v>
      </c>
      <c r="G64" s="102">
        <f>IF(E64="","",E64*X64)</f>
        <v/>
      </c>
      <c r="H64" s="37" t="n"/>
      <c r="I64" s="22" t="n"/>
      <c r="J64" s="53" t="n">
        <v>0.1353</v>
      </c>
      <c r="K64" s="53" t="n">
        <v>0.2081</v>
      </c>
      <c r="L64" s="53" t="n"/>
      <c r="M64" s="53" t="n"/>
      <c r="N64" s="22" t="n"/>
      <c r="O64" s="57" t="n">
        <v>0.8947000000000001</v>
      </c>
      <c r="P64" s="57" t="n">
        <v>0.3111</v>
      </c>
      <c r="Q64" s="57" t="n">
        <v>0.3398</v>
      </c>
      <c r="R64" s="62">
        <f>IF(P64="","",P64-Q64)</f>
        <v/>
      </c>
      <c r="S64" s="57" t="n">
        <v>0.2881</v>
      </c>
      <c r="T64" s="22" t="n"/>
      <c r="U64" s="68" t="n">
        <v>0.0696</v>
      </c>
      <c r="V64" s="68" t="n">
        <v>0.8502999999999999</v>
      </c>
      <c r="W64" s="103" t="n">
        <v>90</v>
      </c>
      <c r="X64" s="103" t="n">
        <v>147</v>
      </c>
      <c r="Y64" s="22" t="n"/>
      <c r="Z64" s="104">
        <f>IF(U64="","",W64/U64-W64)</f>
        <v/>
      </c>
      <c r="AA64" s="104">
        <f>IF(U64="","",(W64/U64-W64)*Q64)</f>
        <v/>
      </c>
      <c r="AB64" s="104">
        <f>IF(W64="","",W64*P64)</f>
        <v/>
      </c>
      <c r="AC64" s="86" t="n"/>
      <c r="AD64" s="84" t="inlineStr">
        <is>
          <t>截止日期</t>
        </is>
      </c>
      <c r="AE64" s="85" t="n"/>
    </row>
    <row customHeight="1" hidden="1" ht="14.25" outlineLevel="1" r="65" s="18">
      <c r="A65" s="101" t="n">
        <v>20190730</v>
      </c>
      <c r="B65" s="32" t="n"/>
      <c r="C65" s="33" t="n">
        <v>10</v>
      </c>
      <c r="D65" s="22" t="n"/>
      <c r="E65" s="34" t="n">
        <v>0.1145</v>
      </c>
      <c r="F65" s="35" t="n">
        <v>0.1842</v>
      </c>
      <c r="G65" s="102">
        <f>IF(E65="","",E65*X65)</f>
        <v/>
      </c>
      <c r="H65" s="37" t="n"/>
      <c r="I65" s="22" t="n"/>
      <c r="J65" s="53" t="n">
        <v>0.2257</v>
      </c>
      <c r="K65" s="53" t="n">
        <v>0.2414</v>
      </c>
      <c r="L65" s="53" t="n"/>
      <c r="M65" s="53" t="n"/>
      <c r="N65" s="22" t="n"/>
      <c r="O65" s="57" t="n">
        <v>0.6404</v>
      </c>
      <c r="P65" s="57" t="n">
        <v>0.5739</v>
      </c>
      <c r="Q65" s="57" t="n">
        <v>0.5379</v>
      </c>
      <c r="R65" s="62">
        <f>IF(P65="","",P65-Q65)</f>
        <v/>
      </c>
      <c r="S65" s="57" t="n">
        <v>0.4167</v>
      </c>
      <c r="T65" s="22" t="n"/>
      <c r="U65" s="68" t="n">
        <v>0.1145</v>
      </c>
      <c r="V65" s="68" t="n">
        <v>0.8385</v>
      </c>
      <c r="W65" s="103" t="n">
        <v>230</v>
      </c>
      <c r="X65" s="103" t="n">
        <v>274</v>
      </c>
      <c r="Y65" s="22" t="n"/>
      <c r="Z65" s="104">
        <f>IF(U65="","",W65/U65-W65)</f>
        <v/>
      </c>
      <c r="AA65" s="104">
        <f>IF(U65="","",(W65/U65-W65)*Q65)</f>
        <v/>
      </c>
      <c r="AB65" s="104">
        <f>IF(W65="","",W65*P65)</f>
        <v/>
      </c>
      <c r="AC65" s="86" t="n"/>
      <c r="AD65" s="84" t="inlineStr">
        <is>
          <t>截止日期</t>
        </is>
      </c>
      <c r="AE65" s="85" t="n"/>
    </row>
    <row customHeight="1" hidden="1" ht="14.25" outlineLevel="1" r="66" s="18">
      <c r="A66" s="110" t="n">
        <v>20190731</v>
      </c>
      <c r="B66" s="38" t="n"/>
      <c r="C66" s="39" t="n">
        <v>4</v>
      </c>
      <c r="D66" s="22" t="n"/>
      <c r="E66" s="94" t="n">
        <v>0.1732</v>
      </c>
      <c r="F66" s="40" t="n">
        <v>0.3398</v>
      </c>
      <c r="G66" s="102">
        <f>IF(E66="","",E66*X66)</f>
        <v/>
      </c>
      <c r="H66" s="41" t="n"/>
      <c r="I66" s="22" t="n"/>
      <c r="J66" s="58" t="n">
        <v>0.1705</v>
      </c>
      <c r="K66" s="58" t="n">
        <v>0.2458</v>
      </c>
      <c r="L66" s="58" t="n"/>
      <c r="M66" s="58" t="n"/>
      <c r="N66" s="22" t="n"/>
      <c r="O66" s="59" t="n">
        <v>0.5419</v>
      </c>
      <c r="P66" s="59" t="n">
        <v>0.5099</v>
      </c>
      <c r="Q66" s="59" t="n">
        <v>0.5086000000000001</v>
      </c>
      <c r="R66" s="62">
        <f>IF(P66="","",P66-Q66)</f>
        <v/>
      </c>
      <c r="S66" s="59" t="n">
        <v>0.3793</v>
      </c>
      <c r="T66" s="22" t="n"/>
      <c r="U66" s="70" t="n">
        <v>0.1732</v>
      </c>
      <c r="V66" s="70" t="n">
        <v>0.7998</v>
      </c>
      <c r="W66" s="105" t="n">
        <v>353</v>
      </c>
      <c r="X66" s="105" t="n">
        <v>514</v>
      </c>
      <c r="Y66" s="22" t="n"/>
      <c r="Z66" s="104">
        <f>IF(U66="","",W66/U66-W66)</f>
        <v/>
      </c>
      <c r="AA66" s="104">
        <f>IF(U66="","",(W66/U66-W66)*Q66)</f>
        <v/>
      </c>
      <c r="AB66" s="104">
        <f>IF(W66="","",W66*P66)</f>
        <v/>
      </c>
      <c r="AC66" s="87" t="n"/>
      <c r="AD66" s="88" t="inlineStr">
        <is>
          <t>截止日期</t>
        </is>
      </c>
      <c r="AE66" s="89" t="n"/>
    </row>
    <row collapsed="1" customHeight="1" ht="14.25" r="67" s="18">
      <c r="A67" s="106">
        <f>ROUNDDOWN(MOD(A36,10000)/100,0)&amp;"月均值"</f>
        <v/>
      </c>
      <c r="B67" s="43" t="n"/>
      <c r="C67" s="43" t="n"/>
      <c r="D67" s="44" t="n"/>
      <c r="E67" s="45">
        <f>AVERAGE(E$36:E$66)</f>
        <v/>
      </c>
      <c r="F67" s="45">
        <f>AVERAGE(F$36:F$66)</f>
        <v/>
      </c>
      <c r="G67" s="45">
        <f>SUM(G36:G66)/SUM(X36:X66)</f>
        <v/>
      </c>
      <c r="H67" s="45">
        <f>AVERAGE(H$36:H$66)</f>
        <v/>
      </c>
      <c r="I67" s="45" t="n"/>
      <c r="J67" s="45">
        <f>AVERAGE(J$36:J$66)</f>
        <v/>
      </c>
      <c r="K67" s="45">
        <f>AVERAGE(K$36:K$66)</f>
        <v/>
      </c>
      <c r="L67" s="45">
        <f>AVERAGE(L$36:L$66)</f>
        <v/>
      </c>
      <c r="M67" s="45">
        <f>AVERAGE(M$36:M$66)</f>
        <v/>
      </c>
      <c r="N67" s="45" t="n"/>
      <c r="O67" s="45">
        <f>AVERAGE(O$36:O$66)</f>
        <v/>
      </c>
      <c r="P67" s="45">
        <f>AVERAGE(P$36:P$66)</f>
        <v/>
      </c>
      <c r="Q67" s="45">
        <f>AVERAGE(Q$36:Q$66)</f>
        <v/>
      </c>
      <c r="R67" s="45">
        <f>AVERAGE(R$36:R$66)</f>
        <v/>
      </c>
      <c r="S67" s="45">
        <f>AVERAGE(S$36:S$66)</f>
        <v/>
      </c>
      <c r="T67" s="45" t="n"/>
      <c r="U67" s="45">
        <f>AVERAGE(U$36:U$66)</f>
        <v/>
      </c>
      <c r="V67" s="45">
        <f>AVERAGE(V$36:V$66)</f>
        <v/>
      </c>
      <c r="W67" s="107">
        <f>AVERAGE(W36:W66)</f>
        <v/>
      </c>
      <c r="X67" s="107">
        <f>AVERAGE(X36:X66)</f>
        <v/>
      </c>
      <c r="Y67" s="44" t="n"/>
      <c r="Z67" s="45" t="inlineStr">
        <is>
          <t>人工</t>
        </is>
      </c>
      <c r="AA67" s="45">
        <f>SUM(AA36:AA66)/SUM(Z36:Z66)</f>
        <v/>
      </c>
      <c r="AB67" s="90" t="inlineStr">
        <is>
          <t>店小蜜</t>
        </is>
      </c>
      <c r="AC67" s="91">
        <f>SUM(AB36:AB66)/SUM(W36:W66)</f>
        <v/>
      </c>
      <c r="AD67" s="92" t="inlineStr">
        <is>
          <t>差值</t>
        </is>
      </c>
      <c r="AE67" s="90" t="n"/>
    </row>
    <row customHeight="1" hidden="1" ht="14.25" r="68" s="18">
      <c r="A68" s="108" t="inlineStr">
        <is>
          <t>本月方差</t>
        </is>
      </c>
      <c r="B68" s="47" t="n"/>
      <c r="C68" s="48" t="n"/>
      <c r="D68" s="49" t="n"/>
      <c r="E68" s="49">
        <f>VARP(E$36:E$66)</f>
        <v/>
      </c>
      <c r="F68" s="49">
        <f>VARP(F$36:F$66)</f>
        <v/>
      </c>
      <c r="G68" s="49" t="n"/>
      <c r="H68" s="49" t="n"/>
      <c r="I68" s="49" t="n"/>
      <c r="J68" s="49">
        <f>VARP(J$36:J$66)</f>
        <v/>
      </c>
      <c r="K68" s="49">
        <f>VARP(K$36:K$66)</f>
        <v/>
      </c>
      <c r="L68" s="49">
        <f>VARP(L$36:L$66)</f>
        <v/>
      </c>
      <c r="M68" s="49">
        <f>VARP(M$36:M$66)</f>
        <v/>
      </c>
      <c r="N68" s="49" t="n"/>
      <c r="O68" s="49">
        <f>VARP(O$36:O$66)</f>
        <v/>
      </c>
      <c r="P68" s="49">
        <f>VARP(P$36:P$66)</f>
        <v/>
      </c>
      <c r="Q68" s="49">
        <f>VARP(Q$36:Q$66)</f>
        <v/>
      </c>
      <c r="R68" s="49">
        <f>VARP(R$36:R$66)</f>
        <v/>
      </c>
      <c r="S68" s="49">
        <f>VARP(S$36:S$66)</f>
        <v/>
      </c>
      <c r="T68" s="49" t="n"/>
      <c r="U68" s="49">
        <f>VARP(U$36:U$66)</f>
        <v/>
      </c>
      <c r="V68" s="49">
        <f>VARP(V$36:V$66)</f>
        <v/>
      </c>
      <c r="W68" s="109" t="n"/>
      <c r="X68" s="109" t="n"/>
      <c r="Y68" s="49" t="n"/>
      <c r="Z68" s="109" t="n"/>
      <c r="AA68" s="109" t="n"/>
      <c r="AB68" s="109" t="n"/>
      <c r="AC68" s="109" t="n"/>
      <c r="AD68" s="109" t="n"/>
      <c r="AE68" s="109" t="n"/>
    </row>
    <row customHeight="1" hidden="1" ht="14.25" outlineLevel="1" r="69" s="18">
      <c r="A69" s="101" t="n">
        <v>20190801</v>
      </c>
      <c r="B69" s="32" t="n"/>
      <c r="C69" s="33" t="n">
        <v>5</v>
      </c>
      <c r="D69" s="22" t="n"/>
      <c r="E69" s="34" t="n">
        <v>0.2534</v>
      </c>
      <c r="F69" s="35" t="n">
        <v>0.3447</v>
      </c>
      <c r="G69" s="102">
        <f>IF(E69="","",E69*X69)</f>
        <v/>
      </c>
      <c r="H69" s="37" t="n">
        <v>0.5497</v>
      </c>
      <c r="I69" s="22" t="n"/>
      <c r="J69" s="53" t="n">
        <v>0.2068</v>
      </c>
      <c r="K69" s="53" t="n">
        <v>0.2606</v>
      </c>
      <c r="L69" s="53" t="n"/>
      <c r="M69" s="53" t="n"/>
      <c r="N69" s="22" t="n"/>
      <c r="O69" s="57" t="n">
        <v>0.5516</v>
      </c>
      <c r="P69" s="57" t="n">
        <v>0.5542</v>
      </c>
      <c r="Q69" s="57" t="n">
        <v>0.5553</v>
      </c>
      <c r="R69" s="62">
        <f>IF(P69="","",P69-Q69)</f>
        <v/>
      </c>
      <c r="S69" s="57" t="n">
        <v>0.3658</v>
      </c>
      <c r="T69" s="22" t="n"/>
      <c r="U69" s="68" t="n">
        <v>0.1691</v>
      </c>
      <c r="V69" s="68" t="n">
        <v>0.8522</v>
      </c>
      <c r="W69" s="103" t="n">
        <v>406</v>
      </c>
      <c r="X69" s="103" t="n">
        <v>593</v>
      </c>
      <c r="Y69" s="22" t="n"/>
      <c r="Z69" s="104">
        <f>IF(U69="","",W69/U69-W69)</f>
        <v/>
      </c>
      <c r="AA69" s="104">
        <f>IF(U69="","",(W69/U69-W69)*Q69)</f>
        <v/>
      </c>
      <c r="AB69" s="104">
        <f>IF(W69="","",W69*P69)</f>
        <v/>
      </c>
      <c r="AC69" s="86" t="n"/>
      <c r="AD69" s="86" t="inlineStr">
        <is>
          <t>截止日期</t>
        </is>
      </c>
      <c r="AE69" s="85" t="n"/>
    </row>
    <row customHeight="1" hidden="1" ht="14.25" outlineLevel="1" r="70" s="18">
      <c r="A70" s="101" t="n">
        <v>20190802</v>
      </c>
      <c r="B70" s="32" t="n"/>
      <c r="C70" s="33" t="n">
        <v>3</v>
      </c>
      <c r="D70" s="22" t="n"/>
      <c r="E70" s="34" t="n">
        <v>0.2321</v>
      </c>
      <c r="F70" s="35" t="n">
        <v>0.3433</v>
      </c>
      <c r="G70" s="102">
        <f>IF(E70="","",E70*X70)</f>
        <v/>
      </c>
      <c r="H70" s="37" t="n">
        <v>0.3866</v>
      </c>
      <c r="I70" s="22" t="n"/>
      <c r="J70" s="53" t="n">
        <v>0.1737</v>
      </c>
      <c r="K70" s="53" t="n">
        <v>0.1849</v>
      </c>
      <c r="L70" s="53" t="n"/>
      <c r="M70" s="53" t="n"/>
      <c r="N70" s="22" t="n"/>
      <c r="O70" s="57" t="n">
        <v>0.5058</v>
      </c>
      <c r="P70" s="57" t="n">
        <v>0.4551</v>
      </c>
      <c r="Q70" s="57" t="n">
        <v>0.4821</v>
      </c>
      <c r="R70" s="62">
        <f>IF(P70="","",P70-Q70)</f>
        <v/>
      </c>
      <c r="S70" s="57" t="n">
        <v>0.3433</v>
      </c>
      <c r="T70" s="22" t="n"/>
      <c r="U70" s="68" t="n">
        <v>0.183</v>
      </c>
      <c r="V70" s="68" t="n">
        <v>0.5538999999999999</v>
      </c>
      <c r="W70" s="103" t="n">
        <v>356</v>
      </c>
      <c r="X70" s="103" t="n">
        <v>371</v>
      </c>
      <c r="Y70" s="22" t="n"/>
      <c r="Z70" s="104">
        <f>IF(U70="","",W70/U70-W70)</f>
        <v/>
      </c>
      <c r="AA70" s="104">
        <f>IF(U70="","",(W70/U70-W70)*Q70)</f>
        <v/>
      </c>
      <c r="AB70" s="104">
        <f>IF(W70="","",W70*P70)</f>
        <v/>
      </c>
      <c r="AC70" s="86" t="n"/>
      <c r="AD70" s="84" t="inlineStr">
        <is>
          <t>截止日期</t>
        </is>
      </c>
      <c r="AE70" s="85" t="n"/>
    </row>
    <row customHeight="1" hidden="1" ht="14.25" outlineLevel="1" r="71" s="18">
      <c r="A71" s="101" t="n">
        <v>20190803</v>
      </c>
      <c r="B71" s="32" t="n"/>
      <c r="C71" s="33" t="n">
        <v>3</v>
      </c>
      <c r="D71" s="22" t="n"/>
      <c r="E71" s="34" t="n">
        <v>0.272</v>
      </c>
      <c r="F71" s="35" t="n">
        <v>0.3602</v>
      </c>
      <c r="G71" s="102">
        <f>IF(E71="","",E71*X71)</f>
        <v/>
      </c>
      <c r="H71" s="37" t="n">
        <v>0.4339</v>
      </c>
      <c r="I71" s="22" t="n"/>
      <c r="J71" s="53" t="n">
        <v>0.2061</v>
      </c>
      <c r="K71" s="53" t="n">
        <v>0.1918</v>
      </c>
      <c r="L71" s="53" t="n"/>
      <c r="M71" s="53" t="n"/>
      <c r="N71" s="22" t="n"/>
      <c r="O71" s="57" t="n">
        <v>0.6078</v>
      </c>
      <c r="P71" s="57" t="n">
        <v>0.5355</v>
      </c>
      <c r="Q71" s="57" t="n">
        <v>0.5178</v>
      </c>
      <c r="R71" s="62">
        <f>IF(P71="","",P71-Q71)</f>
        <v/>
      </c>
      <c r="S71" s="57" t="n">
        <v>0.4691</v>
      </c>
      <c r="T71" s="22" t="n"/>
      <c r="U71" s="68" t="n">
        <v>0.1885</v>
      </c>
      <c r="V71" s="68" t="n">
        <v>0.5804</v>
      </c>
      <c r="W71" s="103" t="n">
        <v>409</v>
      </c>
      <c r="X71" s="103" t="n">
        <v>566</v>
      </c>
      <c r="Y71" s="22" t="n"/>
      <c r="Z71" s="104">
        <f>IF(U71="","",W71/U71-W71)</f>
        <v/>
      </c>
      <c r="AA71" s="104">
        <f>IF(U71="","",(W71/U71-W71)*Q71)</f>
        <v/>
      </c>
      <c r="AB71" s="104">
        <f>IF(W71="","",W71*P71)</f>
        <v/>
      </c>
      <c r="AC71" s="86" t="n"/>
      <c r="AD71" s="84" t="inlineStr">
        <is>
          <t>截止日期</t>
        </is>
      </c>
      <c r="AE71" s="85" t="n"/>
    </row>
    <row customHeight="1" hidden="1" ht="14.25" outlineLevel="1" r="72" s="18">
      <c r="A72" s="101" t="n">
        <v>20190804</v>
      </c>
      <c r="B72" s="32" t="n"/>
      <c r="C72" s="33" t="n">
        <v>4</v>
      </c>
      <c r="D72" s="22" t="n"/>
      <c r="E72" s="34" t="n">
        <v>0.266</v>
      </c>
      <c r="F72" s="35" t="n">
        <v>0.3599</v>
      </c>
      <c r="G72" s="102">
        <f>IF(E72="","",E72*X72)</f>
        <v/>
      </c>
      <c r="H72" s="37" t="n">
        <v>0.4172</v>
      </c>
      <c r="I72" s="22" t="n"/>
      <c r="J72" s="53" t="n">
        <v>0.1838</v>
      </c>
      <c r="K72" s="53" t="n">
        <v>0.1975</v>
      </c>
      <c r="L72" s="53" t="n"/>
      <c r="M72" s="53" t="n"/>
      <c r="N72" s="22" t="n"/>
      <c r="O72" s="57" t="n">
        <v>0.5812</v>
      </c>
      <c r="P72" s="57" t="n">
        <v>0.5206</v>
      </c>
      <c r="Q72" s="57" t="n">
        <v>0.581</v>
      </c>
      <c r="R72" s="62">
        <f>IF(P72="","",P72-Q72)</f>
        <v/>
      </c>
      <c r="S72" s="57" t="n">
        <v>0.408</v>
      </c>
      <c r="T72" s="22" t="n"/>
      <c r="U72" s="68" t="n">
        <v>0.1904</v>
      </c>
      <c r="V72" s="68" t="n">
        <v>0.8134</v>
      </c>
      <c r="W72" s="103" t="n">
        <v>388</v>
      </c>
      <c r="X72" s="103" t="n">
        <v>593</v>
      </c>
      <c r="Y72" s="22" t="n"/>
      <c r="Z72" s="104">
        <f>IF(U72="","",W72/U72-W72)</f>
        <v/>
      </c>
      <c r="AA72" s="104">
        <f>IF(U72="","",(W72/U72-W72)*Q72)</f>
        <v/>
      </c>
      <c r="AB72" s="104">
        <f>IF(W72="","",W72*P72)</f>
        <v/>
      </c>
      <c r="AC72" s="86" t="n"/>
      <c r="AD72" s="84" t="inlineStr">
        <is>
          <t>截止日期</t>
        </is>
      </c>
      <c r="AE72" s="85" t="n"/>
    </row>
    <row customHeight="1" hidden="1" ht="14.25" outlineLevel="1" r="73" s="18">
      <c r="A73" s="101" t="n">
        <v>20190805</v>
      </c>
      <c r="B73" s="32" t="n"/>
      <c r="C73" s="33" t="n">
        <v>4</v>
      </c>
      <c r="D73" s="22" t="n"/>
      <c r="E73" s="34" t="n">
        <v>0.3151</v>
      </c>
      <c r="F73" s="35" t="n">
        <v>0.3587</v>
      </c>
      <c r="G73" s="102">
        <f>IF(E73="","",E73*X73)</f>
        <v/>
      </c>
      <c r="H73" s="37" t="n">
        <v>0.4254</v>
      </c>
      <c r="I73" s="22" t="n"/>
      <c r="J73" s="53" t="n">
        <v>0.1982</v>
      </c>
      <c r="K73" s="53" t="n">
        <v>0.1985</v>
      </c>
      <c r="L73" s="53" t="n"/>
      <c r="M73" s="53" t="n"/>
      <c r="N73" s="22" t="n"/>
      <c r="O73" s="57" t="n">
        <v>0.5909</v>
      </c>
      <c r="P73" s="57" t="n">
        <v>0.5174</v>
      </c>
      <c r="Q73" s="57" t="n">
        <v>0.4597</v>
      </c>
      <c r="R73" s="62">
        <f>IF(P73="","",P73-Q73)</f>
        <v/>
      </c>
      <c r="S73" s="57" t="n">
        <v>0.3307</v>
      </c>
      <c r="T73" s="22" t="n"/>
      <c r="U73" s="68" t="n">
        <v>0.1851</v>
      </c>
      <c r="V73" s="68" t="n">
        <v>0.8418</v>
      </c>
      <c r="W73" s="103" t="n">
        <v>344</v>
      </c>
      <c r="X73" s="103" t="n">
        <v>604</v>
      </c>
      <c r="Y73" s="22" t="n"/>
      <c r="Z73" s="104">
        <f>IF(U73="","",W73/U73-W73)</f>
        <v/>
      </c>
      <c r="AA73" s="104">
        <f>IF(U73="","",(W73/U73-W73)*Q73)</f>
        <v/>
      </c>
      <c r="AB73" s="104">
        <f>IF(W73="","",W73*P73)</f>
        <v/>
      </c>
      <c r="AC73" s="86" t="n"/>
      <c r="AD73" s="84" t="inlineStr">
        <is>
          <t>截止日期</t>
        </is>
      </c>
      <c r="AE73" s="85" t="n"/>
    </row>
    <row customHeight="1" hidden="1" ht="14.25" outlineLevel="1" r="74" s="18">
      <c r="A74" s="101" t="n">
        <v>20190806</v>
      </c>
      <c r="B74" s="32" t="n"/>
      <c r="C74" s="33" t="n">
        <v>3</v>
      </c>
      <c r="D74" s="22" t="n"/>
      <c r="E74" s="34" t="n">
        <v>0.2636</v>
      </c>
      <c r="F74" s="35" t="n">
        <v>0.3112</v>
      </c>
      <c r="G74" s="102">
        <f>IF(E74="","",E74*X74)</f>
        <v/>
      </c>
      <c r="H74" s="37" t="n">
        <v>0.2818</v>
      </c>
      <c r="I74" s="22" t="n"/>
      <c r="J74" s="53" t="n">
        <v>0.2037</v>
      </c>
      <c r="K74" s="53" t="n">
        <v>0.2085</v>
      </c>
      <c r="L74" s="53" t="n"/>
      <c r="M74" s="53" t="n"/>
      <c r="N74" s="22" t="n"/>
      <c r="O74" s="57" t="n">
        <v>0.5034</v>
      </c>
      <c r="P74" s="57" t="n">
        <v>0.3861</v>
      </c>
      <c r="Q74" s="57" t="n">
        <v>0.4029</v>
      </c>
      <c r="R74" s="62">
        <f>IF(P74="","",P74-Q74)</f>
        <v/>
      </c>
      <c r="S74" s="57" t="n">
        <v>0.292</v>
      </c>
      <c r="T74" s="22" t="n"/>
      <c r="U74" s="68" t="n">
        <v>0.1961</v>
      </c>
      <c r="V74" s="68" t="n">
        <v>0.6398</v>
      </c>
      <c r="W74" s="103" t="n">
        <v>316</v>
      </c>
      <c r="X74" s="103" t="n">
        <v>512</v>
      </c>
      <c r="Y74" s="22" t="n"/>
      <c r="Z74" s="104">
        <f>IF(U74="","",W74/U74-W74)</f>
        <v/>
      </c>
      <c r="AA74" s="104">
        <f>IF(U74="","",(W74/U74-W74)*Q74)</f>
        <v/>
      </c>
      <c r="AB74" s="104">
        <f>IF(W74="","",W74*P74)</f>
        <v/>
      </c>
      <c r="AC74" s="86" t="n"/>
      <c r="AD74" s="84" t="inlineStr">
        <is>
          <t>截止日期</t>
        </is>
      </c>
      <c r="AE74" s="85" t="n"/>
    </row>
    <row customHeight="1" hidden="1" ht="14.25" outlineLevel="1" r="75" s="18">
      <c r="A75" s="101" t="n">
        <v>20190807</v>
      </c>
      <c r="B75" s="32" t="n"/>
      <c r="C75" s="33" t="n">
        <v>4</v>
      </c>
      <c r="D75" s="22" t="n"/>
      <c r="E75" s="34" t="n">
        <v>0.2481</v>
      </c>
      <c r="F75" s="35" t="n">
        <v>0.3397</v>
      </c>
      <c r="G75" s="102">
        <f>IF(E75="","",E75*X75)</f>
        <v/>
      </c>
      <c r="H75" s="37" t="n">
        <v>0.3962</v>
      </c>
      <c r="I75" s="22" t="n"/>
      <c r="J75" s="53" t="n">
        <v>0.1468</v>
      </c>
      <c r="K75" s="53" t="n">
        <v>0.2655</v>
      </c>
      <c r="L75" s="53" t="n"/>
      <c r="M75" s="53" t="n"/>
      <c r="N75" s="22" t="n"/>
      <c r="O75" s="57" t="n">
        <v>0.4615</v>
      </c>
      <c r="P75" s="57" t="n">
        <v>0.4307</v>
      </c>
      <c r="Q75" s="57" t="n">
        <v>0.4605</v>
      </c>
      <c r="R75" s="62">
        <f>IF(P75="","",P75-Q75)</f>
        <v/>
      </c>
      <c r="S75" s="57" t="n">
        <v>0.1405</v>
      </c>
      <c r="T75" s="22" t="n"/>
      <c r="U75" s="68" t="n">
        <v>0.1761</v>
      </c>
      <c r="V75" s="68" t="n">
        <v>0.8823</v>
      </c>
      <c r="W75" s="103" t="n">
        <v>332</v>
      </c>
      <c r="X75" s="103" t="n">
        <v>529</v>
      </c>
      <c r="Y75" s="22" t="n"/>
      <c r="Z75" s="104">
        <f>IF(U75="","",W75/U75-W75)</f>
        <v/>
      </c>
      <c r="AA75" s="104">
        <f>IF(U75="","",(W75/U75-W75)*Q75)</f>
        <v/>
      </c>
      <c r="AB75" s="104">
        <f>IF(W75="","",W75*P75)</f>
        <v/>
      </c>
      <c r="AC75" s="86" t="n"/>
      <c r="AD75" s="84" t="inlineStr">
        <is>
          <t>截止日期</t>
        </is>
      </c>
      <c r="AE75" s="85" t="n"/>
    </row>
    <row customHeight="1" hidden="1" ht="14.25" outlineLevel="1" r="76" s="18">
      <c r="A76" s="101" t="n">
        <v>20190808</v>
      </c>
      <c r="B76" s="32" t="n"/>
      <c r="C76" s="33" t="n">
        <v>4</v>
      </c>
      <c r="D76" s="22" t="n"/>
      <c r="E76" s="34" t="n">
        <v>0.27</v>
      </c>
      <c r="F76" s="35" t="n">
        <v>0.3554</v>
      </c>
      <c r="G76" s="102">
        <f>IF(E76="","",E76*X76)</f>
        <v/>
      </c>
      <c r="H76" s="37" t="n">
        <v>0.4678</v>
      </c>
      <c r="I76" s="22" t="n"/>
      <c r="J76" s="53" t="n">
        <v>0.1724</v>
      </c>
      <c r="K76" s="53" t="n">
        <v>0.2524</v>
      </c>
      <c r="L76" s="53" t="n"/>
      <c r="M76" s="53" t="n"/>
      <c r="N76" s="22" t="n"/>
      <c r="O76" s="57" t="n">
        <v>0.6149</v>
      </c>
      <c r="P76" s="57" t="n">
        <v>0.5649999999999999</v>
      </c>
      <c r="Q76" s="57" t="n">
        <v>0.537</v>
      </c>
      <c r="R76" s="62">
        <f>IF(P76="","",P76-Q76)</f>
        <v/>
      </c>
      <c r="S76" s="57" t="n">
        <v>0.409</v>
      </c>
      <c r="T76" s="22" t="n"/>
      <c r="U76" s="68" t="n">
        <v>0.2499</v>
      </c>
      <c r="V76" s="68" t="n">
        <v>0.8854</v>
      </c>
      <c r="W76" s="103" t="n">
        <v>531</v>
      </c>
      <c r="X76" s="103" t="n">
        <v>928</v>
      </c>
      <c r="Y76" s="22" t="n"/>
      <c r="Z76" s="104">
        <f>IF(U76="","",W76/U76-W76)</f>
        <v/>
      </c>
      <c r="AA76" s="104">
        <f>IF(U76="","",(W76/U76-W76)*Q76)</f>
        <v/>
      </c>
      <c r="AB76" s="104">
        <f>IF(W76="","",W76*P76)</f>
        <v/>
      </c>
      <c r="AC76" s="86" t="n"/>
      <c r="AD76" s="84" t="inlineStr">
        <is>
          <t>截止日期</t>
        </is>
      </c>
      <c r="AE76" s="85" t="n"/>
    </row>
    <row customHeight="1" hidden="1" ht="14.25" outlineLevel="1" r="77" s="18">
      <c r="A77" s="101" t="n">
        <v>20190809</v>
      </c>
      <c r="B77" s="32" t="n"/>
      <c r="C77" s="33" t="n">
        <v>13</v>
      </c>
      <c r="D77" s="22" t="n"/>
      <c r="E77" s="34" t="n">
        <v>0.2013</v>
      </c>
      <c r="F77" s="35" t="n">
        <v>0.3317</v>
      </c>
      <c r="G77" s="102">
        <f>IF(E77="","",E77*X77)</f>
        <v/>
      </c>
      <c r="H77" s="37" t="n">
        <v>0.3534</v>
      </c>
      <c r="I77" s="22" t="n"/>
      <c r="J77" s="53" t="n">
        <v>0.1924</v>
      </c>
      <c r="K77" s="53" t="n">
        <v>0.2088</v>
      </c>
      <c r="L77" s="53" t="n"/>
      <c r="M77" s="53" t="n"/>
      <c r="N77" s="22" t="n"/>
      <c r="O77" s="57" t="n">
        <v>0.6808999999999999</v>
      </c>
      <c r="P77" s="57" t="n">
        <v>0.51</v>
      </c>
      <c r="Q77" s="57" t="n">
        <v>0.5431</v>
      </c>
      <c r="R77" s="62">
        <f>IF(P77="","",P77-Q77)</f>
        <v/>
      </c>
      <c r="S77" s="57" t="n">
        <v>0.3685</v>
      </c>
      <c r="T77" s="22" t="n"/>
      <c r="U77" s="68" t="n">
        <v>0.1158</v>
      </c>
      <c r="V77" s="68" t="n">
        <v>0.9409</v>
      </c>
      <c r="W77" s="103" t="n">
        <v>200</v>
      </c>
      <c r="X77" s="103" t="n">
        <v>314</v>
      </c>
      <c r="Y77" s="22" t="n"/>
      <c r="Z77" s="104">
        <f>IF(U77="","",W77/U77-W77)</f>
        <v/>
      </c>
      <c r="AA77" s="104">
        <f>IF(U77="","",(W77/U77-W77)*Q77)</f>
        <v/>
      </c>
      <c r="AB77" s="104">
        <f>IF(W77="","",W77*P77)</f>
        <v/>
      </c>
      <c r="AC77" s="86" t="n"/>
      <c r="AD77" s="84" t="inlineStr">
        <is>
          <t>截止日期</t>
        </is>
      </c>
      <c r="AE77" s="85" t="n"/>
    </row>
    <row customHeight="1" hidden="1" ht="14.25" outlineLevel="1" r="78" s="18">
      <c r="A78" s="101" t="n">
        <v>20190810</v>
      </c>
      <c r="B78" s="32" t="n"/>
      <c r="C78" s="33" t="n">
        <v>14</v>
      </c>
      <c r="D78" s="22" t="n"/>
      <c r="E78" s="34" t="n">
        <v>0.1973</v>
      </c>
      <c r="F78" s="35" t="n">
        <v>0.354</v>
      </c>
      <c r="G78" s="102">
        <f>IF(E78="","",E78*X78)</f>
        <v/>
      </c>
      <c r="H78" s="37" t="n">
        <v>0.275</v>
      </c>
      <c r="I78" s="22" t="n"/>
      <c r="J78" s="53" t="n">
        <v>0.197</v>
      </c>
      <c r="K78" s="53" t="n">
        <v>0.182</v>
      </c>
      <c r="L78" s="53" t="n"/>
      <c r="M78" s="53" t="n"/>
      <c r="N78" s="22" t="n"/>
      <c r="O78" s="57" t="n">
        <v>0.7778</v>
      </c>
      <c r="P78" s="57" t="n">
        <v>0.4885</v>
      </c>
      <c r="Q78" s="57" t="n">
        <v>0.4781</v>
      </c>
      <c r="R78" s="62">
        <f>IF(P78="","",P78-Q78)</f>
        <v/>
      </c>
      <c r="S78" s="57" t="n">
        <v>0.3241</v>
      </c>
      <c r="T78" s="22" t="n"/>
      <c r="U78" s="68" t="n">
        <v>0.0999</v>
      </c>
      <c r="V78" s="68" t="n">
        <v>0.8257</v>
      </c>
      <c r="W78" s="103" t="n">
        <v>131</v>
      </c>
      <c r="X78" s="103" t="n">
        <v>221</v>
      </c>
      <c r="Y78" s="22" t="n"/>
      <c r="Z78" s="104">
        <f>IF(U78="","",W78/U78-W78)</f>
        <v/>
      </c>
      <c r="AA78" s="104">
        <f>IF(U78="","",(W78/U78-W78)*Q78)</f>
        <v/>
      </c>
      <c r="AB78" s="104">
        <f>IF(W78="","",W78*P78)</f>
        <v/>
      </c>
      <c r="AC78" s="86" t="n"/>
      <c r="AD78" s="84" t="inlineStr">
        <is>
          <t>截止日期</t>
        </is>
      </c>
      <c r="AE78" s="85" t="n"/>
    </row>
    <row customHeight="1" hidden="1" ht="14.25" outlineLevel="1" r="79" s="18">
      <c r="A79" s="101" t="n">
        <v>20190811</v>
      </c>
      <c r="B79" s="32" t="n"/>
      <c r="C79" s="33" t="n">
        <v>21</v>
      </c>
      <c r="D79" s="22" t="n"/>
      <c r="E79" s="34" t="n">
        <v>0.2037</v>
      </c>
      <c r="F79" s="35" t="n">
        <v>0.3431</v>
      </c>
      <c r="G79" s="102">
        <f>IF(E79="","",E79*X79)</f>
        <v/>
      </c>
      <c r="H79" s="37" t="n">
        <v>0.2727</v>
      </c>
      <c r="I79" s="22" t="n"/>
      <c r="J79" s="53" t="n">
        <v>0.1419</v>
      </c>
      <c r="K79" s="53" t="n">
        <v>0.1949</v>
      </c>
      <c r="L79" s="53" t="n"/>
      <c r="M79" s="53" t="n"/>
      <c r="N79" s="22" t="n"/>
      <c r="O79" s="57" t="n">
        <v>0.7105</v>
      </c>
      <c r="P79" s="57" t="n">
        <v>0.4314</v>
      </c>
      <c r="Q79" s="57" t="n">
        <v>0.5024999999999999</v>
      </c>
      <c r="R79" s="62">
        <f>IF(P79="","",P79-Q79)</f>
        <v/>
      </c>
      <c r="S79" s="57" t="n">
        <v>0.3772</v>
      </c>
      <c r="T79" s="22" t="n"/>
      <c r="U79" s="68" t="n">
        <v>0.075</v>
      </c>
      <c r="V79" s="68" t="n">
        <v>0.7246</v>
      </c>
      <c r="W79" s="103" t="n">
        <v>102</v>
      </c>
      <c r="X79" s="103" t="n">
        <v>162</v>
      </c>
      <c r="Y79" s="22" t="n"/>
      <c r="Z79" s="104">
        <f>IF(U79="","",W79/U79-W79)</f>
        <v/>
      </c>
      <c r="AA79" s="104">
        <f>IF(U79="","",(W79/U79-W79)*Q79)</f>
        <v/>
      </c>
      <c r="AB79" s="104">
        <f>IF(W79="","",W79*P79)</f>
        <v/>
      </c>
      <c r="AC79" s="86" t="n"/>
      <c r="AD79" s="84" t="inlineStr">
        <is>
          <t>截止日期</t>
        </is>
      </c>
      <c r="AE79" s="85" t="n"/>
    </row>
    <row customHeight="1" hidden="1" ht="14.25" outlineLevel="1" r="80" s="18">
      <c r="A80" s="101" t="n">
        <v>20190812</v>
      </c>
      <c r="B80" s="32" t="n"/>
      <c r="C80" s="33" t="n">
        <v>12</v>
      </c>
      <c r="D80" s="22" t="n"/>
      <c r="E80" s="34" t="n">
        <v>0.2145</v>
      </c>
      <c r="F80" s="35" t="n">
        <v>0.3662</v>
      </c>
      <c r="G80" s="102">
        <f>IF(E80="","",E80*X80)</f>
        <v/>
      </c>
      <c r="H80" s="37" t="n">
        <v>0.3367</v>
      </c>
      <c r="I80" s="22" t="n"/>
      <c r="J80" s="53" t="n">
        <v>0.1554</v>
      </c>
      <c r="K80" s="53" t="n">
        <v>0.1878</v>
      </c>
      <c r="L80" s="53" t="n"/>
      <c r="M80" s="53" t="n"/>
      <c r="N80" s="22" t="n"/>
      <c r="O80" s="57" t="n">
        <v>0.6667</v>
      </c>
      <c r="P80" s="57" t="n">
        <v>0.4912</v>
      </c>
      <c r="Q80" s="57" t="n">
        <v>0.4971</v>
      </c>
      <c r="R80" s="62">
        <f>IF(P80="","",P80-Q80)</f>
        <v/>
      </c>
      <c r="S80" s="57" t="n">
        <v>0.3302</v>
      </c>
      <c r="T80" s="22" t="n"/>
      <c r="U80" s="68" t="n">
        <v>0.1172</v>
      </c>
      <c r="V80" s="68" t="n">
        <v>0.8598</v>
      </c>
      <c r="W80" s="103" t="n">
        <v>171</v>
      </c>
      <c r="X80" s="103" t="n">
        <v>212</v>
      </c>
      <c r="Y80" s="22" t="n"/>
      <c r="Z80" s="104">
        <f>IF(U80="","",W80/U80-W80)</f>
        <v/>
      </c>
      <c r="AA80" s="104">
        <f>IF(U80="","",(W80/U80-W80)*Q80)</f>
        <v/>
      </c>
      <c r="AB80" s="104">
        <f>IF(W80="","",W80*P80)</f>
        <v/>
      </c>
      <c r="AC80" s="86" t="n"/>
      <c r="AD80" s="84" t="inlineStr">
        <is>
          <t>截止日期</t>
        </is>
      </c>
      <c r="AE80" s="85" t="n"/>
    </row>
    <row customHeight="1" hidden="1" ht="14.25" outlineLevel="1" r="81" s="18">
      <c r="A81" s="101" t="n">
        <v>20190813</v>
      </c>
      <c r="B81" s="32" t="n"/>
      <c r="C81" s="33" t="n">
        <v>3</v>
      </c>
      <c r="D81" s="22" t="n"/>
      <c r="E81" s="34" t="n">
        <v>0.324</v>
      </c>
      <c r="F81" s="35" t="n">
        <v>0.3442</v>
      </c>
      <c r="G81" s="102">
        <f>IF(E81="","",E81*X81)</f>
        <v/>
      </c>
      <c r="H81" s="37" t="n">
        <v>0.4175</v>
      </c>
      <c r="I81" s="22" t="n"/>
      <c r="J81" s="53" t="n">
        <v>0.1462</v>
      </c>
      <c r="K81" s="53" t="n">
        <v>0.1612</v>
      </c>
      <c r="L81" s="53" t="n"/>
      <c r="M81" s="53" t="n"/>
      <c r="N81" s="22" t="n"/>
      <c r="O81" s="57" t="n">
        <v>0.4835</v>
      </c>
      <c r="P81" s="57" t="n">
        <v>0.4703</v>
      </c>
      <c r="Q81" s="57" t="n">
        <v>0.4682</v>
      </c>
      <c r="R81" s="62">
        <f>IF(P81="","",P81-Q81)</f>
        <v/>
      </c>
      <c r="S81" s="57" t="n">
        <v>0.393</v>
      </c>
      <c r="T81" s="22" t="n"/>
      <c r="U81" s="68" t="n">
        <v>0.4929</v>
      </c>
      <c r="V81" s="68" t="n">
        <v>0.7497</v>
      </c>
      <c r="W81" s="103" t="n">
        <v>723</v>
      </c>
      <c r="X81" s="103" t="n">
        <v>581</v>
      </c>
      <c r="Y81" s="22" t="n"/>
      <c r="Z81" s="104">
        <f>IF(U81="","",W81/U81-W81)</f>
        <v/>
      </c>
      <c r="AA81" s="104">
        <f>IF(U81="","",(W81/U81-W81)*Q81)</f>
        <v/>
      </c>
      <c r="AB81" s="104">
        <f>IF(W81="","",W81*P81)</f>
        <v/>
      </c>
      <c r="AC81" s="86" t="n"/>
      <c r="AD81" s="84" t="inlineStr">
        <is>
          <t>截止日期</t>
        </is>
      </c>
      <c r="AE81" s="85" t="n"/>
    </row>
    <row customHeight="1" hidden="1" ht="14.25" outlineLevel="1" r="82" s="18">
      <c r="A82" s="101" t="n">
        <v>20190814</v>
      </c>
      <c r="B82" s="32" t="n"/>
      <c r="C82" s="33" t="n">
        <v>16</v>
      </c>
      <c r="D82" s="22" t="n"/>
      <c r="E82" s="34" t="n">
        <v>0.2412</v>
      </c>
      <c r="F82" s="35" t="n">
        <v>0.442</v>
      </c>
      <c r="G82" s="102">
        <f>IF(E82="","",E82*X82)</f>
        <v/>
      </c>
      <c r="H82" s="37" t="n">
        <v>0.3514</v>
      </c>
      <c r="I82" s="22" t="n"/>
      <c r="J82" s="53" t="n">
        <v>0.1154</v>
      </c>
      <c r="K82" s="53" t="n">
        <v>0.2353</v>
      </c>
      <c r="L82" s="53" t="n"/>
      <c r="M82" s="53" t="n"/>
      <c r="N82" s="22" t="n"/>
      <c r="O82" s="57" t="n">
        <v>0.7568</v>
      </c>
      <c r="P82" s="57" t="n">
        <v>0.4909</v>
      </c>
      <c r="Q82" s="57" t="n">
        <v>0.4993</v>
      </c>
      <c r="R82" s="62">
        <f>IF(P82="","",P82-Q82)</f>
        <v/>
      </c>
      <c r="S82" s="57" t="n">
        <v>0.2743</v>
      </c>
      <c r="T82" s="22" t="n"/>
      <c r="U82" s="68" t="n">
        <v>0.08799999999999999</v>
      </c>
      <c r="V82" s="68" t="n">
        <v>0.8175</v>
      </c>
      <c r="W82" s="103" t="n">
        <v>110</v>
      </c>
      <c r="X82" s="103" t="n">
        <v>199</v>
      </c>
      <c r="Y82" s="22" t="n"/>
      <c r="Z82" s="104">
        <f>IF(U82="","",W82/U82-W82)</f>
        <v/>
      </c>
      <c r="AA82" s="104">
        <f>IF(U82="","",(W82/U82-W82)*Q82)</f>
        <v/>
      </c>
      <c r="AB82" s="104">
        <f>IF(W82="","",W82*P82)</f>
        <v/>
      </c>
      <c r="AC82" s="86" t="n"/>
      <c r="AD82" s="84" t="inlineStr">
        <is>
          <t>截止日期</t>
        </is>
      </c>
      <c r="AE82" s="85" t="n"/>
    </row>
    <row customHeight="1" hidden="1" ht="14.25" outlineLevel="1" r="83" s="18">
      <c r="A83" s="101" t="n">
        <v>20190815</v>
      </c>
      <c r="B83" s="32" t="n"/>
      <c r="C83" s="33" t="n">
        <v>25</v>
      </c>
      <c r="D83" s="22" t="n"/>
      <c r="E83" s="34" t="n">
        <v>0.2073</v>
      </c>
      <c r="F83" s="35" t="n">
        <v>0.3709</v>
      </c>
      <c r="G83" s="102">
        <f>IF(E83="","",E83*X83)</f>
        <v/>
      </c>
      <c r="H83" s="37" t="n">
        <v>0.3973</v>
      </c>
      <c r="I83" s="22" t="n"/>
      <c r="J83" s="53" t="n">
        <v>0.2138</v>
      </c>
      <c r="K83" s="53" t="n">
        <v>0.2422</v>
      </c>
      <c r="L83" s="53" t="n"/>
      <c r="M83" s="53" t="n"/>
      <c r="N83" s="22" t="n"/>
      <c r="O83" s="57" t="n">
        <v>0.7838000000000001</v>
      </c>
      <c r="P83" s="57" t="n">
        <v>0.5229</v>
      </c>
      <c r="Q83" s="57" t="n">
        <v>0.5053</v>
      </c>
      <c r="R83" s="62">
        <f>IF(P83="","",P83-Q83)</f>
        <v/>
      </c>
      <c r="S83" s="57" t="n">
        <v>0.3048</v>
      </c>
      <c r="T83" s="22" t="n"/>
      <c r="U83" s="68" t="n">
        <v>0.0716</v>
      </c>
      <c r="V83" s="68" t="n">
        <v>0.8989</v>
      </c>
      <c r="W83" s="103" t="n">
        <v>109</v>
      </c>
      <c r="X83" s="103" t="n">
        <v>163</v>
      </c>
      <c r="Y83" s="22" t="n"/>
      <c r="Z83" s="104">
        <f>IF(U83="","",W83/U83-W83)</f>
        <v/>
      </c>
      <c r="AA83" s="104">
        <f>IF(U83="","",(W83/U83-W83)*Q83)</f>
        <v/>
      </c>
      <c r="AB83" s="104">
        <f>IF(W83="","",W83*P83)</f>
        <v/>
      </c>
      <c r="AC83" s="86" t="n"/>
      <c r="AD83" s="84" t="inlineStr">
        <is>
          <t>截止日期</t>
        </is>
      </c>
      <c r="AE83" s="85" t="n"/>
    </row>
    <row customHeight="1" hidden="1" ht="14.25" outlineLevel="1" r="84" s="18">
      <c r="A84" s="101" t="n">
        <v>20190816</v>
      </c>
      <c r="B84" s="32" t="n"/>
      <c r="C84" s="33" t="n">
        <v>4</v>
      </c>
      <c r="D84" s="22" t="n"/>
      <c r="E84" s="34" t="n">
        <v>0.3166</v>
      </c>
      <c r="F84" s="35" t="n">
        <v>0.3789</v>
      </c>
      <c r="G84" s="102">
        <f>IF(E84="","",E84*X84)</f>
        <v/>
      </c>
      <c r="H84" s="37" t="n">
        <v>0.4407</v>
      </c>
      <c r="I84" s="22" t="n"/>
      <c r="J84" s="53" t="n">
        <v>0.1453</v>
      </c>
      <c r="K84" s="53" t="n">
        <v>0.2637</v>
      </c>
      <c r="L84" s="53" t="n"/>
      <c r="M84" s="53" t="n"/>
      <c r="N84" s="22" t="n"/>
      <c r="O84" s="57" t="n">
        <v>0.5022</v>
      </c>
      <c r="P84" s="57" t="n">
        <v>0.4949</v>
      </c>
      <c r="Q84" s="57" t="n">
        <v>0.4877</v>
      </c>
      <c r="R84" s="62">
        <f>IF(P84="","",P84-Q84)</f>
        <v/>
      </c>
      <c r="S84" s="57" t="n">
        <v>0.3129</v>
      </c>
      <c r="T84" s="22" t="n"/>
      <c r="U84" s="68" t="n">
        <v>0.2819</v>
      </c>
      <c r="V84" s="68" t="n">
        <v>0.827</v>
      </c>
      <c r="W84" s="103" t="n">
        <v>392</v>
      </c>
      <c r="X84" s="103" t="n">
        <v>626</v>
      </c>
      <c r="Y84" s="22" t="n"/>
      <c r="Z84" s="104">
        <f>IF(U84="","",W84/U84-W84)</f>
        <v/>
      </c>
      <c r="AA84" s="104">
        <f>IF(U84="","",(W84/U84-W84)*Q84)</f>
        <v/>
      </c>
      <c r="AB84" s="104">
        <f>IF(W84="","",W84*P84)</f>
        <v/>
      </c>
      <c r="AC84" s="86" t="n"/>
      <c r="AD84" s="84" t="inlineStr">
        <is>
          <t>截止日期</t>
        </is>
      </c>
      <c r="AE84" s="85" t="n"/>
    </row>
    <row customHeight="1" hidden="1" ht="14.25" outlineLevel="1" r="85" s="18">
      <c r="A85" s="101" t="n">
        <v>20190817</v>
      </c>
      <c r="B85" s="32" t="n"/>
      <c r="C85" s="33" t="n">
        <v>14</v>
      </c>
      <c r="D85" s="22" t="n"/>
      <c r="E85" s="34" t="n">
        <v>0.1895</v>
      </c>
      <c r="F85" s="35" t="n">
        <v>0.3226</v>
      </c>
      <c r="G85" s="102">
        <f>IF(E85="","",E85*X85)</f>
        <v/>
      </c>
      <c r="H85" s="37" t="n">
        <v>0.3659</v>
      </c>
      <c r="I85" s="22" t="n"/>
      <c r="J85" s="53" t="n">
        <v>0.2118</v>
      </c>
      <c r="K85" s="53" t="n">
        <v>0.2191</v>
      </c>
      <c r="L85" s="53" t="n"/>
      <c r="M85" s="53" t="n"/>
      <c r="N85" s="22" t="n"/>
      <c r="O85" s="57" t="n">
        <v>0.7609</v>
      </c>
      <c r="P85" s="57" t="n">
        <v>0.5242</v>
      </c>
      <c r="Q85" s="57" t="n">
        <v>0.5032</v>
      </c>
      <c r="R85" s="62">
        <f>IF(P85="","",P85-Q85)</f>
        <v/>
      </c>
      <c r="S85" s="57" t="n">
        <v>0.28</v>
      </c>
      <c r="T85" s="22" t="n"/>
      <c r="U85" s="68" t="n">
        <v>0.09089999999999999</v>
      </c>
      <c r="V85" s="68" t="n">
        <v>0.8935</v>
      </c>
      <c r="W85" s="103" t="n">
        <v>124</v>
      </c>
      <c r="X85" s="103" t="n">
        <v>185</v>
      </c>
      <c r="Y85" s="22" t="n"/>
      <c r="Z85" s="104">
        <f>IF(U85="","",W85/U85-W85)</f>
        <v/>
      </c>
      <c r="AA85" s="104">
        <f>IF(U85="","",(W85/U85-W85)*Q85)</f>
        <v/>
      </c>
      <c r="AB85" s="104">
        <f>IF(W85="","",W85*P85)</f>
        <v/>
      </c>
      <c r="AC85" s="86" t="n"/>
      <c r="AD85" s="84" t="inlineStr">
        <is>
          <t>截止日期</t>
        </is>
      </c>
      <c r="AE85" s="85" t="n"/>
    </row>
    <row customHeight="1" hidden="1" ht="14.25" outlineLevel="1" r="86" s="18">
      <c r="A86" s="101" t="n">
        <v>20190818</v>
      </c>
      <c r="B86" s="32" t="n"/>
      <c r="C86" s="33" t="n">
        <v>19</v>
      </c>
      <c r="D86" s="22" t="n"/>
      <c r="E86" s="34" t="n">
        <v>0.1376</v>
      </c>
      <c r="F86" s="35" t="n">
        <v>0.3844</v>
      </c>
      <c r="G86" s="102">
        <f>IF(E86="","",E86*X86)</f>
        <v/>
      </c>
      <c r="H86" s="37" t="n">
        <v>0.2941</v>
      </c>
      <c r="I86" s="22" t="n"/>
      <c r="J86" s="53" t="n">
        <v>0.1552</v>
      </c>
      <c r="K86" s="53" t="n">
        <v>0.201</v>
      </c>
      <c r="L86" s="53" t="n"/>
      <c r="M86" s="53" t="n"/>
      <c r="N86" s="22" t="n"/>
      <c r="O86" s="57" t="n">
        <v>0.6905</v>
      </c>
      <c r="P86" s="57" t="n">
        <v>0.4194</v>
      </c>
      <c r="Q86" s="57" t="n">
        <v>0.4792</v>
      </c>
      <c r="R86" s="62">
        <f>IF(P86="","",P86-Q86)</f>
        <v/>
      </c>
      <c r="S86" s="57" t="n">
        <v>0.268</v>
      </c>
      <c r="T86" s="22" t="n"/>
      <c r="U86" s="68" t="n">
        <v>0.08169999999999999</v>
      </c>
      <c r="V86" s="68" t="n">
        <v>0.9173</v>
      </c>
      <c r="W86" s="103" t="n">
        <v>124</v>
      </c>
      <c r="X86" s="103" t="n">
        <v>185</v>
      </c>
      <c r="Y86" s="22" t="n"/>
      <c r="Z86" s="104">
        <f>IF(U86="","",W86/U86-W86)</f>
        <v/>
      </c>
      <c r="AA86" s="104">
        <f>IF(U86="","",(W86/U86-W86)*Q86)</f>
        <v/>
      </c>
      <c r="AB86" s="104">
        <f>IF(W86="","",W86*P86)</f>
        <v/>
      </c>
      <c r="AC86" s="86" t="n"/>
      <c r="AD86" s="84" t="inlineStr">
        <is>
          <t>截止日期</t>
        </is>
      </c>
      <c r="AE86" s="85" t="n"/>
    </row>
    <row customHeight="1" hidden="1" ht="14.25" outlineLevel="1" r="87" s="18">
      <c r="A87" s="101" t="n">
        <v>20190819</v>
      </c>
      <c r="B87" s="32" t="n"/>
      <c r="C87" s="33" t="n">
        <v>13</v>
      </c>
      <c r="D87" s="22" t="n"/>
      <c r="E87" s="34" t="n">
        <v>0.1907</v>
      </c>
      <c r="F87" s="35" t="n">
        <v>0.4022</v>
      </c>
      <c r="G87" s="102">
        <f>IF(E87="","",E87*X87)</f>
        <v/>
      </c>
      <c r="H87" s="37" t="n">
        <v>0.2255</v>
      </c>
      <c r="I87" s="22" t="n"/>
      <c r="J87" s="53" t="n">
        <v>0.1777</v>
      </c>
      <c r="K87" s="53" t="n">
        <v>0.2293</v>
      </c>
      <c r="L87" s="53" t="n"/>
      <c r="M87" s="53" t="n"/>
      <c r="N87" s="22" t="n"/>
      <c r="O87" s="57" t="n">
        <v>0.7561</v>
      </c>
      <c r="P87" s="57" t="n">
        <v>0.3901</v>
      </c>
      <c r="Q87" s="57" t="n">
        <v>0.4445</v>
      </c>
      <c r="R87" s="62">
        <f>IF(P87="","",P87-Q87)</f>
        <v/>
      </c>
      <c r="S87" s="57" t="n">
        <v>0.2968</v>
      </c>
      <c r="T87" s="22" t="n"/>
      <c r="U87" s="68" t="n">
        <v>0.09229999999999999</v>
      </c>
      <c r="V87" s="68" t="n">
        <v>0.7241</v>
      </c>
      <c r="W87" s="103" t="n">
        <v>141</v>
      </c>
      <c r="X87" s="103" t="n">
        <v>215</v>
      </c>
      <c r="Y87" s="22" t="n"/>
      <c r="Z87" s="104">
        <f>IF(U87="","",W87/U87-W87)</f>
        <v/>
      </c>
      <c r="AA87" s="104">
        <f>IF(U87="","",(W87/U87-W87)*Q87)</f>
        <v/>
      </c>
      <c r="AB87" s="104">
        <f>IF(W87="","",W87*P87)</f>
        <v/>
      </c>
      <c r="AC87" s="86" t="n"/>
      <c r="AD87" s="84" t="inlineStr">
        <is>
          <t>截止日期</t>
        </is>
      </c>
      <c r="AE87" s="85" t="n"/>
    </row>
    <row customHeight="1" hidden="1" ht="14.25" outlineLevel="1" r="88" s="18">
      <c r="A88" s="101" t="n">
        <v>20190820</v>
      </c>
      <c r="B88" s="32" t="n"/>
      <c r="C88" s="33" t="n">
        <v>20</v>
      </c>
      <c r="D88" s="22" t="n"/>
      <c r="E88" s="34" t="n">
        <v>0.2123</v>
      </c>
      <c r="F88" s="35" t="n">
        <v>0.3688</v>
      </c>
      <c r="G88" s="102">
        <f>IF(E88="","",E88*X88)</f>
        <v/>
      </c>
      <c r="H88" s="37" t="n">
        <v>0.3117</v>
      </c>
      <c r="I88" s="22" t="n"/>
      <c r="J88" s="53" t="n">
        <v>0.179</v>
      </c>
      <c r="K88" s="53" t="n">
        <v>0.1949</v>
      </c>
      <c r="L88" s="53" t="n"/>
      <c r="M88" s="53" t="n"/>
      <c r="N88" s="22" t="n"/>
      <c r="O88" s="57" t="n">
        <v>0.6216</v>
      </c>
      <c r="P88" s="57" t="n">
        <v>0.4107</v>
      </c>
      <c r="Q88" s="57" t="n">
        <v>0.373</v>
      </c>
      <c r="R88" s="62">
        <f>IF(P88="","",P88-Q88)</f>
        <v/>
      </c>
      <c r="S88" s="57" t="n">
        <v>0.1339</v>
      </c>
      <c r="T88" s="22" t="n"/>
      <c r="U88" s="68" t="n">
        <v>0.08</v>
      </c>
      <c r="V88" s="68" t="n">
        <v>0.8366</v>
      </c>
      <c r="W88" s="103" t="n">
        <v>112</v>
      </c>
      <c r="X88" s="103" t="n">
        <v>174</v>
      </c>
      <c r="Y88" s="22" t="n"/>
      <c r="Z88" s="104">
        <f>IF(U88="","",W88/U88-W88)</f>
        <v/>
      </c>
      <c r="AA88" s="104">
        <f>IF(U88="","",(W88/U88-W88)*Q88)</f>
        <v/>
      </c>
      <c r="AB88" s="104">
        <f>IF(W88="","",W88*P88)</f>
        <v/>
      </c>
      <c r="AC88" s="86" t="n"/>
      <c r="AD88" s="84" t="inlineStr">
        <is>
          <t>截止日期</t>
        </is>
      </c>
      <c r="AE88" s="85" t="n"/>
    </row>
    <row customHeight="1" hidden="1" ht="14.25" outlineLevel="1" r="89" s="18">
      <c r="A89" s="101" t="n">
        <v>20190821</v>
      </c>
      <c r="B89" s="32" t="n"/>
      <c r="C89" s="33" t="n">
        <v>13</v>
      </c>
      <c r="D89" s="22" t="n"/>
      <c r="E89" s="34" t="n">
        <v>0.2244</v>
      </c>
      <c r="F89" s="35" t="n">
        <v>0.3982</v>
      </c>
      <c r="G89" s="102">
        <f>IF(E89="","",E89*X89)</f>
        <v/>
      </c>
      <c r="H89" s="37" t="n">
        <v>0.4298</v>
      </c>
      <c r="I89" s="22" t="n"/>
      <c r="J89" s="53" t="n">
        <v>0.165</v>
      </c>
      <c r="K89" s="53" t="n">
        <v>0.2476</v>
      </c>
      <c r="L89" s="53" t="n"/>
      <c r="M89" s="53" t="n"/>
      <c r="N89" s="22" t="n"/>
      <c r="O89" s="57" t="n">
        <v>0.8352000000000001</v>
      </c>
      <c r="P89" s="57" t="n">
        <v>0.6108</v>
      </c>
      <c r="Q89" s="57" t="n">
        <v>0.5575</v>
      </c>
      <c r="R89" s="62">
        <f>IF(P89="","",P89-Q89)</f>
        <v/>
      </c>
      <c r="S89" s="57" t="n">
        <v>0.3444</v>
      </c>
      <c r="T89" s="22" t="n"/>
      <c r="U89" s="68" t="n">
        <v>0.1101</v>
      </c>
      <c r="V89" s="68" t="n">
        <v>0.8955</v>
      </c>
      <c r="W89" s="103" t="n">
        <v>203</v>
      </c>
      <c r="X89" s="103" t="n">
        <v>353</v>
      </c>
      <c r="Y89" s="22" t="n"/>
      <c r="Z89" s="104">
        <f>IF(U89="","",W89/U89-W89)</f>
        <v/>
      </c>
      <c r="AA89" s="104">
        <f>IF(U89="","",(W89/U89-W89)*Q89)</f>
        <v/>
      </c>
      <c r="AB89" s="104">
        <f>IF(W89="","",W89*P89)</f>
        <v/>
      </c>
      <c r="AC89" s="86" t="n"/>
      <c r="AD89" s="84" t="inlineStr">
        <is>
          <t>截止日期</t>
        </is>
      </c>
      <c r="AE89" s="85" t="n"/>
    </row>
    <row customHeight="1" hidden="1" ht="14.25" outlineLevel="1" r="90" s="18">
      <c r="A90" s="101" t="n">
        <v>20190822</v>
      </c>
      <c r="B90" s="32" t="n"/>
      <c r="C90" s="33" t="n">
        <v>16</v>
      </c>
      <c r="D90" s="22" t="n"/>
      <c r="E90" s="34" t="n">
        <v>0.2177</v>
      </c>
      <c r="F90" s="35" t="n">
        <v>0.4143</v>
      </c>
      <c r="G90" s="102">
        <f>IF(E90="","",E90*X90)</f>
        <v/>
      </c>
      <c r="H90" s="37" t="n">
        <v>0.3564</v>
      </c>
      <c r="I90" s="22" t="n"/>
      <c r="J90" s="53" t="n">
        <v>0.1486</v>
      </c>
      <c r="K90" s="53" t="n">
        <v>0.1768</v>
      </c>
      <c r="L90" s="53" t="n"/>
      <c r="M90" s="53" t="n"/>
      <c r="N90" s="22" t="n"/>
      <c r="O90" s="57" t="n">
        <v>0.7719</v>
      </c>
      <c r="P90" s="57" t="n">
        <v>0.5097</v>
      </c>
      <c r="Q90" s="57" t="n">
        <v>0.5389</v>
      </c>
      <c r="R90" s="62">
        <f>IF(P90="","",P90-Q90)</f>
        <v/>
      </c>
      <c r="S90" s="57" t="n">
        <v>0.3438</v>
      </c>
      <c r="T90" s="22" t="n"/>
      <c r="U90" s="68" t="n">
        <v>0.08649999999999999</v>
      </c>
      <c r="V90" s="68" t="n">
        <v>0.8611</v>
      </c>
      <c r="W90" s="103" t="n">
        <v>155</v>
      </c>
      <c r="X90" s="103" t="n">
        <v>246</v>
      </c>
      <c r="Y90" s="22" t="n"/>
      <c r="Z90" s="104">
        <f>IF(U90="","",W90/U90-W90)</f>
        <v/>
      </c>
      <c r="AA90" s="104">
        <f>IF(U90="","",(W90/U90-W90)*Q90)</f>
        <v/>
      </c>
      <c r="AB90" s="104">
        <f>IF(W90="","",W90*P90)</f>
        <v/>
      </c>
      <c r="AC90" s="86" t="n"/>
      <c r="AD90" s="84" t="inlineStr">
        <is>
          <t>截止日期</t>
        </is>
      </c>
      <c r="AE90" s="85" t="n"/>
    </row>
    <row customHeight="1" hidden="1" ht="14.25" outlineLevel="1" r="91" s="18">
      <c r="A91" s="101" t="n">
        <v>20190823</v>
      </c>
      <c r="B91" s="32" t="n"/>
      <c r="C91" s="33" t="n"/>
      <c r="D91" s="22" t="n"/>
      <c r="E91" s="34" t="n">
        <v>0.2358</v>
      </c>
      <c r="F91" s="35" t="n">
        <v>0.3999</v>
      </c>
      <c r="G91" s="102">
        <f>IF(E91="","",E91*X91)</f>
        <v/>
      </c>
      <c r="H91" s="37" t="n">
        <v>0.3913</v>
      </c>
      <c r="I91" s="22" t="n"/>
      <c r="J91" s="53" t="n">
        <v>0.1313</v>
      </c>
      <c r="K91" s="53" t="n">
        <v>0.2543</v>
      </c>
      <c r="L91" s="53" t="n"/>
      <c r="M91" s="53" t="n"/>
      <c r="N91" s="22" t="n"/>
      <c r="O91" s="57" t="n">
        <v>0.8182</v>
      </c>
      <c r="P91" s="57" t="n">
        <v>0.5563</v>
      </c>
      <c r="Q91" s="57" t="n">
        <v>0.534</v>
      </c>
      <c r="R91" s="62">
        <f>IF(P91="","",P91-Q91)</f>
        <v/>
      </c>
      <c r="S91" s="57" t="n">
        <v>0.3196</v>
      </c>
      <c r="T91" s="22" t="n"/>
      <c r="U91" s="68" t="n">
        <v>0.0825</v>
      </c>
      <c r="V91" s="68" t="n">
        <v>0.8098</v>
      </c>
      <c r="W91" s="103" t="n">
        <v>142</v>
      </c>
      <c r="X91" s="103" t="n">
        <v>231</v>
      </c>
      <c r="Y91" s="22" t="n"/>
      <c r="Z91" s="104">
        <f>IF(U91="","",W91/U91-W91)</f>
        <v/>
      </c>
      <c r="AA91" s="104">
        <f>IF(U91="","",(W91/U91-W91)*Q91)</f>
        <v/>
      </c>
      <c r="AB91" s="104">
        <f>IF(W91="","",W91*P91)</f>
        <v/>
      </c>
      <c r="AC91" s="86" t="n"/>
      <c r="AD91" s="84" t="inlineStr">
        <is>
          <t>截止日期</t>
        </is>
      </c>
      <c r="AE91" s="85" t="n"/>
    </row>
    <row customHeight="1" hidden="1" ht="14.25" outlineLevel="1" r="92" s="18">
      <c r="A92" s="101" t="n">
        <v>20190824</v>
      </c>
      <c r="B92" s="32" t="n"/>
      <c r="C92" s="33" t="n">
        <v>21</v>
      </c>
      <c r="D92" s="22" t="n"/>
      <c r="E92" s="34" t="n">
        <v>0.2404</v>
      </c>
      <c r="F92" s="35" t="n">
        <v>0.3817</v>
      </c>
      <c r="G92" s="102">
        <f>IF(E92="","",E92*X92)</f>
        <v/>
      </c>
      <c r="H92" s="37" t="n">
        <v>0.1923</v>
      </c>
      <c r="I92" s="22" t="n"/>
      <c r="J92" s="53" t="n">
        <v>0.1636</v>
      </c>
      <c r="K92" s="53" t="n">
        <v>0.2419</v>
      </c>
      <c r="L92" s="53" t="n"/>
      <c r="M92" s="53" t="n"/>
      <c r="N92" s="22" t="n"/>
      <c r="O92" s="57" t="n">
        <v>0.6364</v>
      </c>
      <c r="P92" s="57" t="n">
        <v>0.3578</v>
      </c>
      <c r="Q92" s="57" t="n">
        <v>0.4969</v>
      </c>
      <c r="R92" s="62">
        <f>IF(P92="","",P92-Q92)</f>
        <v/>
      </c>
      <c r="S92" s="57" t="n">
        <v>0.2553</v>
      </c>
      <c r="T92" s="22" t="n"/>
      <c r="U92" s="68" t="n">
        <v>0.0858</v>
      </c>
      <c r="V92" s="68" t="n">
        <v>0.8655</v>
      </c>
      <c r="W92" s="103" t="n">
        <v>109</v>
      </c>
      <c r="X92" s="103" t="n">
        <v>180</v>
      </c>
      <c r="Y92" s="22" t="n"/>
      <c r="Z92" s="104">
        <f>IF(U92="","",W92/U92-W92)</f>
        <v/>
      </c>
      <c r="AA92" s="104">
        <f>IF(U92="","",(W92/U92-W92)*Q92)</f>
        <v/>
      </c>
      <c r="AB92" s="104">
        <f>IF(W92="","",W92*P92)</f>
        <v/>
      </c>
      <c r="AC92" s="86" t="n"/>
      <c r="AD92" s="84" t="inlineStr">
        <is>
          <t>截止日期</t>
        </is>
      </c>
      <c r="AE92" s="85" t="n"/>
    </row>
    <row customHeight="1" hidden="1" ht="14.25" outlineLevel="1" r="93" s="18">
      <c r="A93" s="101" t="n">
        <v>20190825</v>
      </c>
      <c r="B93" s="32" t="n"/>
      <c r="C93" s="33" t="n">
        <v>17</v>
      </c>
      <c r="D93" s="22" t="n"/>
      <c r="E93" s="34" t="n">
        <v>0.2198</v>
      </c>
      <c r="F93" s="35" t="n">
        <v>0.3794</v>
      </c>
      <c r="G93" s="102">
        <f>IF(E93="","",E93*X93)</f>
        <v/>
      </c>
      <c r="H93" s="37" t="n">
        <v>0.2321</v>
      </c>
      <c r="I93" s="22" t="n"/>
      <c r="J93" s="53" t="n">
        <v>0.1338</v>
      </c>
      <c r="K93" s="53" t="n">
        <v>0.2395</v>
      </c>
      <c r="L93" s="53" t="n"/>
      <c r="M93" s="53" t="n"/>
      <c r="N93" s="22" t="n"/>
      <c r="O93" s="57" t="n">
        <v>0.8611</v>
      </c>
      <c r="P93" s="57" t="n">
        <v>0.4945</v>
      </c>
      <c r="Q93" s="57" t="n">
        <v>0.5187</v>
      </c>
      <c r="R93" s="62">
        <f>IF(P93="","",P93-Q93)</f>
        <v/>
      </c>
      <c r="S93" s="57" t="n">
        <v>0.2624</v>
      </c>
      <c r="T93" s="22" t="n"/>
      <c r="U93" s="68" t="n">
        <v>0.0856</v>
      </c>
      <c r="V93" s="68" t="n">
        <v>0.8536</v>
      </c>
      <c r="W93" s="103" t="n">
        <v>91</v>
      </c>
      <c r="X93" s="103" t="n">
        <v>180</v>
      </c>
      <c r="Y93" s="22" t="n"/>
      <c r="Z93" s="104">
        <f>IF(U93="","",W93/U93-W93)</f>
        <v/>
      </c>
      <c r="AA93" s="104">
        <f>IF(U93="","",(W93/U93-W93)*Q93)</f>
        <v/>
      </c>
      <c r="AB93" s="104">
        <f>IF(W93="","",W93*P93)</f>
        <v/>
      </c>
      <c r="AC93" s="86" t="n"/>
      <c r="AD93" s="84" t="inlineStr">
        <is>
          <t>截止日期</t>
        </is>
      </c>
      <c r="AE93" s="85" t="n"/>
    </row>
    <row customHeight="1" hidden="1" ht="14.25" outlineLevel="1" r="94" s="18">
      <c r="A94" s="101" t="n">
        <v>20190826</v>
      </c>
      <c r="B94" s="32" t="n"/>
      <c r="C94" s="33" t="n">
        <v>19</v>
      </c>
      <c r="D94" s="22" t="n"/>
      <c r="E94" s="34" t="n">
        <v>0.2059</v>
      </c>
      <c r="F94" s="35" t="n">
        <v>0.4142</v>
      </c>
      <c r="G94" s="102">
        <f>IF(E94="","",E94*X94)</f>
        <v/>
      </c>
      <c r="H94" s="37" t="n">
        <v>0.3731</v>
      </c>
      <c r="I94" s="22" t="n"/>
      <c r="J94" s="53" t="n">
        <v>0.1742</v>
      </c>
      <c r="K94" s="53" t="n">
        <v>0.1441</v>
      </c>
      <c r="L94" s="53" t="n"/>
      <c r="M94" s="53" t="n"/>
      <c r="N94" s="22" t="n"/>
      <c r="O94" s="57" t="n">
        <v>0.8529</v>
      </c>
      <c r="P94" s="57" t="n">
        <v>0.53</v>
      </c>
      <c r="Q94" s="57" t="n">
        <v>0.5193</v>
      </c>
      <c r="R94" s="62">
        <f>IF(P94="","",P94-Q94)</f>
        <v/>
      </c>
      <c r="S94" s="57" t="n">
        <v>0.3262</v>
      </c>
      <c r="T94" s="22" t="n"/>
      <c r="U94" s="68" t="n">
        <v>0.0784</v>
      </c>
      <c r="V94" s="68" t="n">
        <v>0.7585</v>
      </c>
      <c r="W94" s="103" t="n">
        <v>100</v>
      </c>
      <c r="X94" s="103" t="n">
        <v>169</v>
      </c>
      <c r="Y94" s="22" t="n"/>
      <c r="Z94" s="104">
        <f>IF(U94="","",W94/U94-W94)</f>
        <v/>
      </c>
      <c r="AA94" s="104">
        <f>IF(U94="","",(W94/U94-W94)*Q94)</f>
        <v/>
      </c>
      <c r="AB94" s="104">
        <f>IF(W94="","",W94*P94)</f>
        <v/>
      </c>
      <c r="AC94" s="86" t="n"/>
      <c r="AD94" s="84" t="inlineStr">
        <is>
          <t>截止日期</t>
        </is>
      </c>
      <c r="AE94" s="85" t="n"/>
    </row>
    <row customHeight="1" hidden="1" ht="14.25" outlineLevel="1" r="95" s="18">
      <c r="A95" s="101" t="n">
        <v>20190827</v>
      </c>
      <c r="B95" s="32" t="n"/>
      <c r="C95" s="33" t="n">
        <v>12</v>
      </c>
      <c r="D95" s="22" t="n"/>
      <c r="E95" s="34" t="n">
        <v>0.1784</v>
      </c>
      <c r="F95" s="35" t="n">
        <v>0.3935</v>
      </c>
      <c r="G95" s="102">
        <f>IF(E95="","",E95*X95)</f>
        <v/>
      </c>
      <c r="H95" s="37" t="n">
        <v>0.381</v>
      </c>
      <c r="I95" s="22" t="n"/>
      <c r="J95" s="53" t="n">
        <v>0.1443</v>
      </c>
      <c r="K95" s="53" t="n">
        <v>0.1371</v>
      </c>
      <c r="L95" s="53" t="n"/>
      <c r="M95" s="53" t="n"/>
      <c r="N95" s="22" t="n"/>
      <c r="O95" s="57" t="n">
        <v>0.6857</v>
      </c>
      <c r="P95" s="57" t="n">
        <v>0.4569</v>
      </c>
      <c r="Q95" s="57" t="n">
        <v>0.5417999999999999</v>
      </c>
      <c r="R95" s="62">
        <f>IF(P95="","",P95-Q95)</f>
        <v/>
      </c>
      <c r="S95" s="57" t="n">
        <v>0.3128</v>
      </c>
      <c r="T95" s="22" t="n"/>
      <c r="U95" s="68" t="n">
        <v>0.0849</v>
      </c>
      <c r="V95" s="68" t="n">
        <v>0.7891</v>
      </c>
      <c r="W95" s="103" t="n">
        <v>116</v>
      </c>
      <c r="X95" s="103" t="n">
        <v>209</v>
      </c>
      <c r="Y95" s="22" t="n"/>
      <c r="Z95" s="104">
        <f>IF(U95="","",W95/U95-W95)</f>
        <v/>
      </c>
      <c r="AA95" s="104">
        <f>IF(U95="","",(W95/U95-W95)*Q95)</f>
        <v/>
      </c>
      <c r="AB95" s="104">
        <f>IF(W95="","",W95*P95)</f>
        <v/>
      </c>
      <c r="AC95" s="86" t="n"/>
      <c r="AD95" s="84" t="inlineStr">
        <is>
          <t>截止日期</t>
        </is>
      </c>
      <c r="AE95" s="85" t="n"/>
    </row>
    <row customHeight="1" hidden="1" ht="14.25" outlineLevel="1" r="96" s="18">
      <c r="A96" s="101" t="n">
        <v>20190828</v>
      </c>
      <c r="B96" s="32" t="n"/>
      <c r="C96" s="33" t="n">
        <v>22</v>
      </c>
      <c r="D96" s="22" t="n"/>
      <c r="E96" s="34" t="n">
        <v>0.2443</v>
      </c>
      <c r="F96" s="35" t="n">
        <v>0.3973</v>
      </c>
      <c r="G96" s="102">
        <f>IF(E96="","",E96*X96)</f>
        <v/>
      </c>
      <c r="H96" s="37" t="n">
        <v>0.3382</v>
      </c>
      <c r="I96" s="22" t="n"/>
      <c r="J96" s="53" t="n">
        <v>0.1523</v>
      </c>
      <c r="K96" s="53" t="n">
        <v>0.1402</v>
      </c>
      <c r="L96" s="53" t="n"/>
      <c r="M96" s="53" t="n"/>
      <c r="N96" s="22" t="n"/>
      <c r="O96" s="57" t="n">
        <v>0.7097</v>
      </c>
      <c r="P96" s="57" t="n">
        <v>0.4948</v>
      </c>
      <c r="Q96" s="57" t="n">
        <v>0.5043</v>
      </c>
      <c r="R96" s="62">
        <f>IF(P96="","",P96-Q96)</f>
        <v/>
      </c>
      <c r="S96" s="57" t="n">
        <v>0.3022</v>
      </c>
      <c r="T96" s="22" t="n"/>
      <c r="U96" s="68" t="n">
        <v>0.07829999999999999</v>
      </c>
      <c r="V96" s="68" t="n">
        <v>0.7721</v>
      </c>
      <c r="W96" s="103" t="n">
        <v>97</v>
      </c>
      <c r="X96" s="103" t="n">
        <v>176</v>
      </c>
      <c r="Y96" s="22" t="n"/>
      <c r="Z96" s="104">
        <f>IF(U96="","",W96/U96-W96)</f>
        <v/>
      </c>
      <c r="AA96" s="104">
        <f>IF(U96="","",(W96/U96-W96)*Q96)</f>
        <v/>
      </c>
      <c r="AB96" s="104">
        <f>IF(W96="","",W96*P96)</f>
        <v/>
      </c>
      <c r="AC96" s="86" t="n"/>
      <c r="AD96" s="84" t="inlineStr">
        <is>
          <t>截止日期</t>
        </is>
      </c>
      <c r="AE96" s="85" t="n"/>
    </row>
    <row customHeight="1" hidden="1" ht="14.25" outlineLevel="1" r="97" s="18">
      <c r="A97" s="101" t="n">
        <v>20190829</v>
      </c>
      <c r="B97" s="32" t="n"/>
      <c r="C97" s="33" t="n">
        <v>19</v>
      </c>
      <c r="D97" s="22" t="n"/>
      <c r="E97" s="34" t="n">
        <v>0.2381</v>
      </c>
      <c r="F97" s="35" t="n">
        <v>0.3681</v>
      </c>
      <c r="G97" s="102">
        <f>IF(E97="","",E97*X97)</f>
        <v/>
      </c>
      <c r="H97" s="37" t="n">
        <v>0.3434</v>
      </c>
      <c r="I97" s="22" t="n"/>
      <c r="J97" s="53" t="n">
        <v>0.1774</v>
      </c>
      <c r="K97" s="53" t="n">
        <v>0.2037</v>
      </c>
      <c r="L97" s="53" t="n"/>
      <c r="M97" s="53" t="n"/>
      <c r="N97" s="22" t="n"/>
      <c r="O97" s="57" t="n">
        <v>0.7234</v>
      </c>
      <c r="P97" s="57" t="n">
        <v>0.4789</v>
      </c>
      <c r="Q97" s="57" t="n">
        <v>0.4866</v>
      </c>
      <c r="R97" s="62">
        <f>IF(P97="","",P97-Q97)</f>
        <v/>
      </c>
      <c r="S97" s="57" t="n">
        <v>0.4129</v>
      </c>
      <c r="T97" s="22" t="n"/>
      <c r="U97" s="68" t="n">
        <v>0.09760000000000001</v>
      </c>
      <c r="V97" s="68" t="n">
        <v>0.8234</v>
      </c>
      <c r="W97" s="103" t="n">
        <v>142</v>
      </c>
      <c r="X97" s="103" t="n">
        <v>207</v>
      </c>
      <c r="Y97" s="22" t="n"/>
      <c r="Z97" s="104">
        <f>IF(U97="","",W97/U97-W97)</f>
        <v/>
      </c>
      <c r="AA97" s="104">
        <f>IF(U97="","",(W97/U97-W97)*Q97)</f>
        <v/>
      </c>
      <c r="AB97" s="104">
        <f>IF(W97="","",W97*P97)</f>
        <v/>
      </c>
      <c r="AC97" s="86" t="n"/>
      <c r="AD97" s="84" t="inlineStr">
        <is>
          <t>截止日期</t>
        </is>
      </c>
      <c r="AE97" s="85" t="n"/>
    </row>
    <row customHeight="1" hidden="1" ht="14.25" outlineLevel="1" r="98" s="18">
      <c r="A98" s="101" t="n">
        <v>20190830</v>
      </c>
      <c r="B98" s="32" t="n"/>
      <c r="C98" s="33" t="n">
        <v>15</v>
      </c>
      <c r="D98" s="22" t="n"/>
      <c r="E98" s="34" t="n">
        <v>0.2381</v>
      </c>
      <c r="F98" s="35" t="n">
        <v>0.3676</v>
      </c>
      <c r="G98" s="102">
        <f>IF(E98="","",E98*X98)</f>
        <v/>
      </c>
      <c r="H98" s="37" t="n">
        <v>0.2308</v>
      </c>
      <c r="I98" s="22" t="n"/>
      <c r="J98" s="53" t="n">
        <v>0.1462</v>
      </c>
      <c r="K98" s="53" t="n">
        <v>0.1264</v>
      </c>
      <c r="L98" s="53" t="n"/>
      <c r="M98" s="53" t="n"/>
      <c r="N98" s="22" t="n"/>
      <c r="O98" s="57" t="n">
        <v>0.7714</v>
      </c>
      <c r="P98" s="57" t="n">
        <v>0.449</v>
      </c>
      <c r="Q98" s="57" t="n">
        <v>0.5098</v>
      </c>
      <c r="R98" s="62">
        <f>IF(P98="","",P98-Q98)</f>
        <v/>
      </c>
      <c r="S98" s="57" t="n">
        <v>0.3388</v>
      </c>
      <c r="T98" s="22" t="n"/>
      <c r="U98" s="68" t="n">
        <v>0.09320000000000001</v>
      </c>
      <c r="V98" s="68" t="n">
        <v>0.7532</v>
      </c>
      <c r="W98" s="103" t="n">
        <v>98</v>
      </c>
      <c r="X98" s="103" t="n">
        <v>188</v>
      </c>
      <c r="Y98" s="22" t="n"/>
      <c r="Z98" s="104">
        <f>IF(U98="","",W98/U98-W98)</f>
        <v/>
      </c>
      <c r="AA98" s="104">
        <f>IF(U98="","",(W98/U98-W98)*Q98)</f>
        <v/>
      </c>
      <c r="AB98" s="104">
        <f>IF(W98="","",W98*P98)</f>
        <v/>
      </c>
      <c r="AC98" s="86" t="n"/>
      <c r="AD98" s="84" t="inlineStr">
        <is>
          <t>截止日期</t>
        </is>
      </c>
      <c r="AE98" s="85" t="n"/>
    </row>
    <row customHeight="1" hidden="1" ht="14.25" outlineLevel="1" r="99" s="18">
      <c r="A99" s="110" t="n">
        <v>20190831</v>
      </c>
      <c r="B99" s="38" t="n"/>
      <c r="C99" s="39" t="n">
        <v>19</v>
      </c>
      <c r="D99" s="22" t="n"/>
      <c r="E99" s="94" t="n">
        <v>0.2661</v>
      </c>
      <c r="F99" s="40" t="n">
        <v>0.3542</v>
      </c>
      <c r="G99" s="102">
        <f>IF(E99="","",E99*X99)</f>
        <v/>
      </c>
      <c r="H99" s="41" t="n">
        <v>0.3579</v>
      </c>
      <c r="I99" s="22" t="n"/>
      <c r="J99" s="58" t="n">
        <v>0.1407</v>
      </c>
      <c r="K99" s="58" t="n">
        <v>0.1867</v>
      </c>
      <c r="L99" s="58" t="n"/>
      <c r="M99" s="58" t="n"/>
      <c r="N99" s="22" t="n"/>
      <c r="O99" s="59" t="n">
        <v>0.8889</v>
      </c>
      <c r="P99" s="59" t="n">
        <v>0.5182</v>
      </c>
      <c r="Q99" s="59" t="n">
        <v>0.5017</v>
      </c>
      <c r="R99" s="62">
        <f>IF(P99="","",P99-Q99)</f>
        <v/>
      </c>
      <c r="S99" s="59" t="n">
        <v>0.3071</v>
      </c>
      <c r="T99" s="22" t="n"/>
      <c r="U99" s="70" t="n">
        <v>0.1191</v>
      </c>
      <c r="V99" s="70" t="n">
        <v>0.7161999999999999</v>
      </c>
      <c r="W99" s="105" t="n">
        <v>137</v>
      </c>
      <c r="X99" s="105" t="n">
        <v>220</v>
      </c>
      <c r="Y99" s="22" t="n"/>
      <c r="Z99" s="104">
        <f>IF(U99="","",W99/U99-W99)</f>
        <v/>
      </c>
      <c r="AA99" s="104">
        <f>IF(U99="","",(W99/U99-W99)*Q99)</f>
        <v/>
      </c>
      <c r="AB99" s="104">
        <f>IF(W99="","",W99*P99)</f>
        <v/>
      </c>
      <c r="AC99" s="87" t="n"/>
      <c r="AD99" s="88" t="inlineStr">
        <is>
          <t>截止日期</t>
        </is>
      </c>
      <c r="AE99" s="89" t="n"/>
    </row>
    <row collapsed="1" customHeight="1" ht="14.25" r="100" s="18">
      <c r="A100" s="106">
        <f>ROUNDDOWN(MOD(A69,10000)/100,0)&amp;"月均值"</f>
        <v/>
      </c>
      <c r="B100" s="43" t="n"/>
      <c r="C100" s="43" t="n"/>
      <c r="D100" s="44" t="n"/>
      <c r="E100" s="45">
        <f>AVERAGE(E$69:E$99)</f>
        <v/>
      </c>
      <c r="F100" s="45">
        <f>AVERAGE(F$69:F$99)</f>
        <v/>
      </c>
      <c r="G100" s="45">
        <f>SUM(G69:G99)/SUM(X69:X99)</f>
        <v/>
      </c>
      <c r="H100" s="45">
        <f>AVERAGE(H$69:H$99)</f>
        <v/>
      </c>
      <c r="I100" s="45" t="n"/>
      <c r="J100" s="45">
        <f>AVERAGE(J$69:J$99)</f>
        <v/>
      </c>
      <c r="K100" s="45">
        <f>AVERAGE(K$69:K$99)</f>
        <v/>
      </c>
      <c r="L100" s="45">
        <f>AVERAGE(L$69:L$99)</f>
        <v/>
      </c>
      <c r="M100" s="45">
        <f>AVERAGE(M$69:M$99)</f>
        <v/>
      </c>
      <c r="N100" s="45" t="n"/>
      <c r="O100" s="45">
        <f>AVERAGE(O$69:O$99)</f>
        <v/>
      </c>
      <c r="P100" s="45">
        <f>AVERAGE(P$69:P$99)</f>
        <v/>
      </c>
      <c r="Q100" s="45">
        <f>AVERAGE(Q$69:Q$99)</f>
        <v/>
      </c>
      <c r="R100" s="45">
        <f>AVERAGE(R$69:R$99)</f>
        <v/>
      </c>
      <c r="S100" s="45">
        <f>AVERAGE(S$69:S$99)</f>
        <v/>
      </c>
      <c r="T100" s="45" t="n"/>
      <c r="U100" s="45">
        <f>AVERAGE(U$69:U$99)</f>
        <v/>
      </c>
      <c r="V100" s="45">
        <f>AVERAGE(V$69:V$99)</f>
        <v/>
      </c>
      <c r="W100" s="107">
        <f>AVERAGE(W69:W99)</f>
        <v/>
      </c>
      <c r="X100" s="107">
        <f>AVERAGE(X69:X99)</f>
        <v/>
      </c>
      <c r="Y100" s="44" t="n"/>
      <c r="Z100" s="45" t="inlineStr">
        <is>
          <t>人工</t>
        </is>
      </c>
      <c r="AA100" s="45">
        <f>SUM(AA69:AA99)/SUM(Z69:Z99)</f>
        <v/>
      </c>
      <c r="AB100" s="90" t="inlineStr">
        <is>
          <t>店小蜜</t>
        </is>
      </c>
      <c r="AC100" s="91">
        <f>SUM(AB69:AB99)/SUM(W69:W99)</f>
        <v/>
      </c>
      <c r="AD100" s="92" t="inlineStr">
        <is>
          <t>差值</t>
        </is>
      </c>
      <c r="AE100" s="90" t="n"/>
    </row>
    <row customHeight="1" hidden="1" ht="14.25" r="101" s="18">
      <c r="A101" s="108" t="inlineStr">
        <is>
          <t>本月方差</t>
        </is>
      </c>
      <c r="B101" s="47" t="n"/>
      <c r="C101" s="48" t="n"/>
      <c r="D101" s="49" t="n"/>
      <c r="E101" s="49">
        <f>VARP(E$69:E$99)</f>
        <v/>
      </c>
      <c r="F101" s="49">
        <f>VARP(F$69:F$99)</f>
        <v/>
      </c>
      <c r="G101" s="49" t="n"/>
      <c r="H101" s="49" t="n"/>
      <c r="I101" s="49" t="n"/>
      <c r="J101" s="49">
        <f>VARP(J$69:J$99)</f>
        <v/>
      </c>
      <c r="K101" s="49">
        <f>VARP(K$69:K$99)</f>
        <v/>
      </c>
      <c r="L101" s="49">
        <f>VARP(L$69:L$99)</f>
        <v/>
      </c>
      <c r="M101" s="49">
        <f>VARP(M$69:M$99)</f>
        <v/>
      </c>
      <c r="N101" s="49" t="n"/>
      <c r="O101" s="49">
        <f>VARP(O$69:O$99)</f>
        <v/>
      </c>
      <c r="P101" s="49">
        <f>VARP(P$69:P$99)</f>
        <v/>
      </c>
      <c r="Q101" s="49">
        <f>VARP(Q$69:Q$99)</f>
        <v/>
      </c>
      <c r="R101" s="49">
        <f>VARP(R$69:R$99)</f>
        <v/>
      </c>
      <c r="S101" s="49">
        <f>VARP(S$69:S$99)</f>
        <v/>
      </c>
      <c r="T101" s="49" t="n"/>
      <c r="U101" s="49">
        <f>VARP(U$69:U$99)</f>
        <v/>
      </c>
      <c r="V101" s="49">
        <f>VARP(V$69:V$99)</f>
        <v/>
      </c>
      <c r="W101" s="109" t="n"/>
      <c r="X101" s="109" t="n"/>
      <c r="Y101" s="49" t="n"/>
      <c r="Z101" s="109" t="n"/>
      <c r="AA101" s="109" t="n"/>
      <c r="AB101" s="109" t="n"/>
      <c r="AC101" s="109" t="n"/>
      <c r="AD101" s="109" t="n"/>
      <c r="AE101" s="109" t="n"/>
    </row>
    <row customHeight="1" hidden="1" ht="14.25" outlineLevel="1" r="102" s="18">
      <c r="A102" s="101" t="n">
        <v>20190901</v>
      </c>
      <c r="B102" s="32" t="n"/>
      <c r="C102" s="33" t="n">
        <v>14</v>
      </c>
      <c r="D102" s="22" t="n"/>
      <c r="E102" s="34" t="n">
        <v>0.2741</v>
      </c>
      <c r="F102" s="35" t="n">
        <v>0.3509</v>
      </c>
      <c r="G102" s="102">
        <f>IF(E102="","",E102*X102)</f>
        <v/>
      </c>
      <c r="H102" s="37" t="n">
        <v>0.3964</v>
      </c>
      <c r="I102" s="22" t="n"/>
      <c r="J102" s="53" t="n">
        <v>0.1646</v>
      </c>
      <c r="K102" s="53" t="n">
        <v>0.137</v>
      </c>
      <c r="L102" s="53" t="n"/>
      <c r="M102" s="53" t="n"/>
      <c r="N102" s="22" t="n"/>
      <c r="O102" s="57" t="n">
        <v>0.8475</v>
      </c>
      <c r="P102" s="57" t="n">
        <v>0.5569</v>
      </c>
      <c r="Q102" s="57" t="n">
        <v>0.5164</v>
      </c>
      <c r="R102" s="62">
        <f>IF(P102="","",P102-Q102)</f>
        <v/>
      </c>
      <c r="S102" s="57" t="n">
        <v>0.3512</v>
      </c>
      <c r="T102" s="22" t="n"/>
      <c r="U102" s="68" t="n">
        <v>0.125</v>
      </c>
      <c r="V102" s="68" t="n">
        <v>0.4946</v>
      </c>
      <c r="W102" s="103" t="n">
        <v>167</v>
      </c>
      <c r="X102" s="103" t="n">
        <v>258</v>
      </c>
      <c r="Y102" s="22" t="n"/>
      <c r="Z102" s="104">
        <f>IF(U102="","",W102/U102-W102)</f>
        <v/>
      </c>
      <c r="AA102" s="104">
        <f>IF(U102="","",(W102/U102-W102)*Q102)</f>
        <v/>
      </c>
      <c r="AB102" s="104">
        <f>IF(W102="","",W102*P102)</f>
        <v/>
      </c>
      <c r="AC102" s="86" t="n"/>
      <c r="AD102" s="86" t="inlineStr">
        <is>
          <t>截止日期</t>
        </is>
      </c>
      <c r="AE102" s="85" t="n"/>
    </row>
    <row customHeight="1" hidden="1" ht="14.25" outlineLevel="1" r="103" s="18">
      <c r="A103" s="101" t="n">
        <v>20190902</v>
      </c>
      <c r="B103" s="32" t="n"/>
      <c r="C103" s="33" t="n">
        <v>14</v>
      </c>
      <c r="D103" s="22" t="n"/>
      <c r="E103" s="34" t="n">
        <v>0.19</v>
      </c>
      <c r="F103" s="35" t="n">
        <v>0.4198</v>
      </c>
      <c r="G103" s="102">
        <f>IF(E103="","",E103*X103)</f>
        <v/>
      </c>
      <c r="H103" s="37" t="n">
        <v>0.3182</v>
      </c>
      <c r="I103" s="22" t="n"/>
      <c r="J103" s="53" t="n">
        <v>0.1676</v>
      </c>
      <c r="K103" s="53" t="n">
        <v>0.2092</v>
      </c>
      <c r="L103" s="53" t="n"/>
      <c r="M103" s="53" t="n"/>
      <c r="N103" s="22" t="n"/>
      <c r="O103" s="57" t="n">
        <v>0.7333</v>
      </c>
      <c r="P103" s="57" t="n">
        <v>0.4922</v>
      </c>
      <c r="Q103" s="57" t="n">
        <v>0.5276</v>
      </c>
      <c r="R103" s="62">
        <f>IF(P103="","",P103-Q103)</f>
        <v/>
      </c>
      <c r="S103" s="57" t="n">
        <v>0.2632</v>
      </c>
      <c r="T103" s="22" t="n"/>
      <c r="U103" s="68" t="n">
        <v>0.0934</v>
      </c>
      <c r="V103" s="68" t="n">
        <v>0.7436</v>
      </c>
      <c r="W103" s="103" t="n">
        <v>128</v>
      </c>
      <c r="X103" s="103" t="n">
        <v>199</v>
      </c>
      <c r="Y103" s="22" t="n"/>
      <c r="Z103" s="104">
        <f>IF(U103="","",W103/U103-W103)</f>
        <v/>
      </c>
      <c r="AA103" s="104">
        <f>IF(U103="","",(W103/U103-W103)*Q103)</f>
        <v/>
      </c>
      <c r="AB103" s="104">
        <f>IF(W103="","",W103*P103)</f>
        <v/>
      </c>
      <c r="AC103" s="86" t="n"/>
      <c r="AD103" s="84" t="inlineStr">
        <is>
          <t>截止日期</t>
        </is>
      </c>
      <c r="AE103" s="85" t="n"/>
    </row>
    <row customHeight="1" hidden="1" ht="14.25" outlineLevel="1" r="104" s="18">
      <c r="A104" s="101" t="n">
        <v>20190903</v>
      </c>
      <c r="B104" s="32" t="n"/>
      <c r="C104" s="33" t="n">
        <v>19</v>
      </c>
      <c r="D104" s="22" t="n"/>
      <c r="E104" s="34" t="n">
        <v>0.2051</v>
      </c>
      <c r="F104" s="35" t="n">
        <v>0.3652</v>
      </c>
      <c r="G104" s="102">
        <f>IF(E104="","",E104*X104)</f>
        <v/>
      </c>
      <c r="H104" s="37" t="n">
        <v>0.3429</v>
      </c>
      <c r="I104" s="22" t="n"/>
      <c r="J104" s="53" t="n">
        <v>0.1554</v>
      </c>
      <c r="K104" s="53" t="n">
        <v>0.1412</v>
      </c>
      <c r="L104" s="53" t="n"/>
      <c r="M104" s="53" t="n"/>
      <c r="N104" s="22" t="n"/>
      <c r="O104" s="57" t="n">
        <v>0.7368</v>
      </c>
      <c r="P104" s="57" t="n">
        <v>0.4907</v>
      </c>
      <c r="Q104" s="57" t="n">
        <v>0.5294</v>
      </c>
      <c r="R104" s="62">
        <f>IF(P104="","",P104-Q104)</f>
        <v/>
      </c>
      <c r="S104" s="57" t="n">
        <v>0.4399</v>
      </c>
      <c r="T104" s="22" t="n"/>
      <c r="U104" s="68" t="n">
        <v>0.0772</v>
      </c>
      <c r="V104" s="68" t="n">
        <v>0.6469</v>
      </c>
      <c r="W104" s="103" t="n">
        <v>108</v>
      </c>
      <c r="X104" s="103" t="n">
        <v>154</v>
      </c>
      <c r="Y104" s="22" t="n"/>
      <c r="Z104" s="104">
        <f>IF(U104="","",W104/U104-W104)</f>
        <v/>
      </c>
      <c r="AA104" s="104">
        <f>IF(U104="","",(W104/U104-W104)*Q104)</f>
        <v/>
      </c>
      <c r="AB104" s="104">
        <f>IF(W104="","",W104*P104)</f>
        <v/>
      </c>
      <c r="AC104" s="86" t="n"/>
      <c r="AD104" s="84" t="inlineStr">
        <is>
          <t>截止日期</t>
        </is>
      </c>
      <c r="AE104" s="85" t="n"/>
    </row>
    <row customHeight="1" hidden="1" ht="14.25" outlineLevel="1" r="105" s="18">
      <c r="A105" s="101" t="n">
        <v>20190904</v>
      </c>
      <c r="B105" s="32" t="n"/>
      <c r="C105" s="33" t="n">
        <v>19</v>
      </c>
      <c r="D105" s="22" t="n"/>
      <c r="E105" s="34" t="n">
        <v>0.1576</v>
      </c>
      <c r="F105" s="35" t="n">
        <v>0.3704</v>
      </c>
      <c r="G105" s="102">
        <f>IF(E105="","",E105*X105)</f>
        <v/>
      </c>
      <c r="H105" s="37" t="n">
        <v>0.3896</v>
      </c>
      <c r="I105" s="22" t="n"/>
      <c r="J105" s="53" t="n">
        <v>0.1633</v>
      </c>
      <c r="K105" s="53" t="n">
        <v>0.1795</v>
      </c>
      <c r="L105" s="53" t="n"/>
      <c r="M105" s="53" t="n"/>
      <c r="N105" s="22" t="n"/>
      <c r="O105" s="57" t="n">
        <v>0.7353</v>
      </c>
      <c r="P105" s="57" t="n">
        <v>0.5229</v>
      </c>
      <c r="Q105" s="57" t="n">
        <v>0.5008</v>
      </c>
      <c r="R105" s="62">
        <f>IF(P105="","",P105-Q105)</f>
        <v/>
      </c>
      <c r="S105" s="57" t="n">
        <v>0.2786</v>
      </c>
      <c r="T105" s="22" t="n"/>
      <c r="U105" s="68" t="n">
        <v>0.0827</v>
      </c>
      <c r="V105" s="68" t="n">
        <v>0.5679999999999999</v>
      </c>
      <c r="W105" s="103" t="n">
        <v>109</v>
      </c>
      <c r="X105" s="103" t="n">
        <v>151</v>
      </c>
      <c r="Y105" s="22" t="n"/>
      <c r="Z105" s="104">
        <f>IF(U105="","",W105/U105-W105)</f>
        <v/>
      </c>
      <c r="AA105" s="104">
        <f>IF(U105="","",(W105/U105-W105)*Q105)</f>
        <v/>
      </c>
      <c r="AB105" s="104">
        <f>IF(W105="","",W105*P105)</f>
        <v/>
      </c>
      <c r="AC105" s="86" t="n"/>
      <c r="AD105" s="84" t="inlineStr">
        <is>
          <t>截止日期</t>
        </is>
      </c>
      <c r="AE105" s="85" t="n"/>
    </row>
    <row customHeight="1" hidden="1" ht="14.25" outlineLevel="1" r="106" s="18">
      <c r="A106" s="101" t="n">
        <v>20190905</v>
      </c>
      <c r="B106" s="32" t="n"/>
      <c r="C106" s="33" t="n">
        <v>19</v>
      </c>
      <c r="D106" s="22" t="n"/>
      <c r="E106" s="34" t="n">
        <v>0.2262</v>
      </c>
      <c r="F106" s="35" t="n">
        <v>0.5096000000000001</v>
      </c>
      <c r="G106" s="102">
        <f>IF(E106="","",E106*X106)</f>
        <v/>
      </c>
      <c r="H106" s="37" t="n">
        <v>0.2892</v>
      </c>
      <c r="I106" s="22" t="n"/>
      <c r="J106" s="53" t="n">
        <v>0.216</v>
      </c>
      <c r="K106" s="53" t="n">
        <v>0.1343</v>
      </c>
      <c r="L106" s="53" t="n"/>
      <c r="M106" s="53" t="n"/>
      <c r="N106" s="22" t="n"/>
      <c r="O106" s="57" t="n">
        <v>0.7647</v>
      </c>
      <c r="P106" s="57" t="n">
        <v>0.4261</v>
      </c>
      <c r="Q106" s="57" t="n">
        <v>0.4494</v>
      </c>
      <c r="R106" s="62">
        <f>IF(P106="","",P106-Q106)</f>
        <v/>
      </c>
      <c r="S106" s="57" t="n">
        <v>0.1657</v>
      </c>
      <c r="T106" s="22" t="n"/>
      <c r="U106" s="68" t="n">
        <v>0.0955</v>
      </c>
      <c r="V106" s="68" t="n">
        <v>0.8014</v>
      </c>
      <c r="W106" s="103" t="n">
        <v>115</v>
      </c>
      <c r="X106" s="103" t="n">
        <v>176</v>
      </c>
      <c r="Y106" s="22" t="n"/>
      <c r="Z106" s="104">
        <f>IF(U106="","",W106/U106-W106)</f>
        <v/>
      </c>
      <c r="AA106" s="104">
        <f>IF(U106="","",(W106/U106-W106)*Q106)</f>
        <v/>
      </c>
      <c r="AB106" s="104">
        <f>IF(W106="","",W106*P106)</f>
        <v/>
      </c>
      <c r="AC106" s="86" t="n"/>
      <c r="AD106" s="84" t="inlineStr">
        <is>
          <t>截止日期</t>
        </is>
      </c>
      <c r="AE106" s="85" t="n"/>
    </row>
    <row customHeight="1" hidden="1" ht="14.25" outlineLevel="1" r="107" s="18">
      <c r="A107" s="101" t="n">
        <v>20190906</v>
      </c>
      <c r="B107" s="32" t="n"/>
      <c r="C107" s="33" t="n">
        <v>13</v>
      </c>
      <c r="D107" s="22" t="n"/>
      <c r="E107" s="34" t="n">
        <v>0.2424</v>
      </c>
      <c r="F107" s="35" t="n">
        <v>0.4693</v>
      </c>
      <c r="G107" s="102">
        <f>IF(E107="","",E107*X107)</f>
        <v/>
      </c>
      <c r="H107" s="37" t="n">
        <v>0.2766</v>
      </c>
      <c r="I107" s="22" t="n"/>
      <c r="J107" s="53" t="n">
        <v>0.1123</v>
      </c>
      <c r="K107" s="53" t="n">
        <v>0.1273</v>
      </c>
      <c r="L107" s="53" t="n"/>
      <c r="M107" s="53" t="n"/>
      <c r="N107" s="22" t="n"/>
      <c r="O107" s="57" t="n">
        <v>0.6471</v>
      </c>
      <c r="P107" s="57" t="n">
        <v>0.3889</v>
      </c>
      <c r="Q107" s="57" t="n">
        <v>0.4299</v>
      </c>
      <c r="R107" s="62">
        <f>IF(P107="","",P107-Q107)</f>
        <v/>
      </c>
      <c r="S107" s="57" t="n">
        <v>0.1683</v>
      </c>
      <c r="T107" s="22" t="n"/>
      <c r="U107" s="68" t="n">
        <v>0.1169</v>
      </c>
      <c r="V107" s="68" t="n">
        <v>0.8156</v>
      </c>
      <c r="W107" s="103" t="n">
        <v>126</v>
      </c>
      <c r="X107" s="103" t="n">
        <v>202</v>
      </c>
      <c r="Y107" s="22" t="n"/>
      <c r="Z107" s="104">
        <f>IF(U107="","",W107/U107-W107)</f>
        <v/>
      </c>
      <c r="AA107" s="104">
        <f>IF(U107="","",(W107/U107-W107)*Q107)</f>
        <v/>
      </c>
      <c r="AB107" s="104">
        <f>IF(W107="","",W107*P107)</f>
        <v/>
      </c>
      <c r="AC107" s="86" t="n"/>
      <c r="AD107" s="84" t="inlineStr">
        <is>
          <t>截止日期</t>
        </is>
      </c>
      <c r="AE107" s="85" t="n"/>
    </row>
    <row customHeight="1" hidden="1" ht="14.25" outlineLevel="1" r="108" s="18">
      <c r="A108" s="101" t="n">
        <v>20190907</v>
      </c>
      <c r="B108" s="32" t="n"/>
      <c r="C108" s="33" t="n">
        <v>17</v>
      </c>
      <c r="D108" s="22" t="n"/>
      <c r="E108" s="34" t="n">
        <v>0.2581</v>
      </c>
      <c r="F108" s="35" t="n">
        <v>0.4859</v>
      </c>
      <c r="G108" s="102">
        <f>IF(E108="","",E108*X108)</f>
        <v/>
      </c>
      <c r="H108" s="37" t="n">
        <v>0.1789</v>
      </c>
      <c r="I108" s="22" t="n"/>
      <c r="J108" s="53" t="n">
        <v>0.2191</v>
      </c>
      <c r="K108" s="53" t="n">
        <v>0.1619</v>
      </c>
      <c r="L108" s="53" t="n"/>
      <c r="M108" s="53" t="n"/>
      <c r="N108" s="22" t="n"/>
      <c r="O108" s="57" t="n">
        <v>0.6563</v>
      </c>
      <c r="P108" s="57" t="n">
        <v>0.304</v>
      </c>
      <c r="Q108" s="57" t="n">
        <v>0.3731</v>
      </c>
      <c r="R108" s="62">
        <f>IF(P108="","",P108-Q108)</f>
        <v/>
      </c>
      <c r="S108" s="57" t="n">
        <v>0.2726</v>
      </c>
      <c r="T108" s="22" t="n"/>
      <c r="U108" s="68" t="n">
        <v>0.1075</v>
      </c>
      <c r="V108" s="68" t="n">
        <v>0.7752</v>
      </c>
      <c r="W108" s="103" t="n">
        <v>125</v>
      </c>
      <c r="X108" s="103" t="n">
        <v>190</v>
      </c>
      <c r="Y108" s="22" t="n"/>
      <c r="Z108" s="104">
        <f>IF(U108="","",W108/U108-W108)</f>
        <v/>
      </c>
      <c r="AA108" s="104">
        <f>IF(U108="","",(W108/U108-W108)*Q108)</f>
        <v/>
      </c>
      <c r="AB108" s="104">
        <f>IF(W108="","",W108*P108)</f>
        <v/>
      </c>
      <c r="AC108" s="86" t="n"/>
      <c r="AD108" s="84" t="inlineStr">
        <is>
          <t>截止日期</t>
        </is>
      </c>
      <c r="AE108" s="85" t="n"/>
    </row>
    <row customHeight="1" hidden="1" ht="14.25" outlineLevel="1" r="109" s="18">
      <c r="A109" s="101" t="n">
        <v>20190908</v>
      </c>
      <c r="B109" s="32" t="n"/>
      <c r="C109" s="33" t="n">
        <v>21</v>
      </c>
      <c r="D109" s="22" t="n"/>
      <c r="E109" s="34" t="n">
        <v>0.2824</v>
      </c>
      <c r="F109" s="35" t="n">
        <v>0.3908</v>
      </c>
      <c r="G109" s="102">
        <f>IF(E109="","",E109*X109)</f>
        <v/>
      </c>
      <c r="H109" s="37" t="n">
        <v>0.1081</v>
      </c>
      <c r="I109" s="22" t="n"/>
      <c r="J109" s="53" t="n">
        <v>0.2033</v>
      </c>
      <c r="K109" s="53" t="n">
        <v>0.3039</v>
      </c>
      <c r="L109" s="53" t="n"/>
      <c r="M109" s="53" t="n"/>
      <c r="N109" s="22" t="n"/>
      <c r="O109" s="57" t="n">
        <v>0.9231</v>
      </c>
      <c r="P109" s="57" t="n">
        <v>0.2326</v>
      </c>
      <c r="Q109" s="57" t="n">
        <v>0.2801</v>
      </c>
      <c r="R109" s="62">
        <f>IF(P109="","",P109-Q109)</f>
        <v/>
      </c>
      <c r="S109" s="57" t="n">
        <v>0.0136</v>
      </c>
      <c r="T109" s="22" t="n"/>
      <c r="U109" s="68" t="n">
        <v>0.06560000000000001</v>
      </c>
      <c r="V109" s="68" t="n">
        <v>0.9445</v>
      </c>
      <c r="W109" s="103" t="n">
        <v>86</v>
      </c>
      <c r="X109" s="103" t="n">
        <v>131</v>
      </c>
      <c r="Y109" s="22" t="n"/>
      <c r="Z109" s="104">
        <f>IF(U109="","",W109/U109-W109)</f>
        <v/>
      </c>
      <c r="AA109" s="104">
        <f>IF(U109="","",(W109/U109-W109)*Q109)</f>
        <v/>
      </c>
      <c r="AB109" s="104">
        <f>IF(W109="","",W109*P109)</f>
        <v/>
      </c>
      <c r="AC109" s="86" t="n"/>
      <c r="AD109" s="84" t="inlineStr">
        <is>
          <t>截止日期</t>
        </is>
      </c>
      <c r="AE109" s="85" t="n"/>
    </row>
    <row customHeight="1" hidden="1" ht="14.25" outlineLevel="1" r="110" s="18">
      <c r="A110" s="101" t="n">
        <v>20190909</v>
      </c>
      <c r="B110" s="32" t="n"/>
      <c r="C110" s="33" t="n">
        <v>3</v>
      </c>
      <c r="D110" s="22" t="n"/>
      <c r="E110" s="34" t="n">
        <v>0.2174</v>
      </c>
      <c r="F110" s="35" t="n">
        <v>0.2534</v>
      </c>
      <c r="G110" s="102">
        <f>IF(E110="","",E110*X110)</f>
        <v/>
      </c>
      <c r="H110" s="37" t="n">
        <v>0.4161</v>
      </c>
      <c r="I110" s="22" t="n"/>
      <c r="J110" s="53" t="n">
        <v>0.1635</v>
      </c>
      <c r="K110" s="53" t="n">
        <v>0.2239</v>
      </c>
      <c r="L110" s="53" t="n"/>
      <c r="M110" s="53" t="n"/>
      <c r="N110" s="22" t="n"/>
      <c r="O110" s="57" t="n">
        <v>0.8555</v>
      </c>
      <c r="P110" s="57" t="n">
        <v>0.5821</v>
      </c>
      <c r="Q110" s="57" t="n">
        <v>0.5754</v>
      </c>
      <c r="R110" s="62">
        <f>IF(P110="","",P110-Q110)</f>
        <v/>
      </c>
      <c r="S110" s="57" t="n">
        <v>0.5135</v>
      </c>
      <c r="T110" s="22" t="n"/>
      <c r="U110" s="68" t="n">
        <v>0.2267</v>
      </c>
      <c r="V110" s="68" t="n">
        <v>0.6526999999999999</v>
      </c>
      <c r="W110" s="103" t="n">
        <v>481</v>
      </c>
      <c r="X110" s="103" t="n">
        <v>843</v>
      </c>
      <c r="Y110" s="22" t="n"/>
      <c r="Z110" s="104">
        <f>IF(U110="","",W110/U110-W110)</f>
        <v/>
      </c>
      <c r="AA110" s="104">
        <f>IF(U110="","",(W110/U110-W110)*Q110)</f>
        <v/>
      </c>
      <c r="AB110" s="104">
        <f>IF(W110="","",W110*P110)</f>
        <v/>
      </c>
      <c r="AC110" s="86" t="n"/>
      <c r="AD110" s="84" t="inlineStr">
        <is>
          <t>截止日期</t>
        </is>
      </c>
      <c r="AE110" s="85" t="n"/>
    </row>
    <row customHeight="1" hidden="1" ht="14.25" outlineLevel="1" r="111" s="18">
      <c r="A111" s="101" t="n">
        <v>20190910</v>
      </c>
      <c r="B111" s="32" t="n"/>
      <c r="C111" s="33" t="n">
        <v>2</v>
      </c>
      <c r="D111" s="22" t="n"/>
      <c r="E111" s="34" t="n">
        <v>0.2074</v>
      </c>
      <c r="F111" s="35" t="n">
        <v>0.2524</v>
      </c>
      <c r="G111" s="102">
        <f>IF(E111="","",E111*X111)</f>
        <v/>
      </c>
      <c r="H111" s="37" t="n">
        <v>0.4478</v>
      </c>
      <c r="I111" s="22" t="n"/>
      <c r="J111" s="53" t="n">
        <v>0.1762</v>
      </c>
      <c r="K111" s="53" t="n">
        <v>0.2116</v>
      </c>
      <c r="L111" s="53" t="n"/>
      <c r="M111" s="53" t="n"/>
      <c r="N111" s="22" t="n"/>
      <c r="O111" s="57" t="n">
        <v>0.8214</v>
      </c>
      <c r="P111" s="57" t="n">
        <v>0.592</v>
      </c>
      <c r="Q111" s="57" t="n">
        <v>0.5724</v>
      </c>
      <c r="R111" s="62">
        <f>IF(P111="","",P111-Q111)</f>
        <v/>
      </c>
      <c r="S111" s="57" t="n">
        <v>0.4982</v>
      </c>
      <c r="T111" s="22" t="n"/>
      <c r="U111" s="68" t="n">
        <v>0.2024</v>
      </c>
      <c r="V111" s="68" t="n">
        <v>0.5272</v>
      </c>
      <c r="W111" s="103" t="n">
        <v>299</v>
      </c>
      <c r="X111" s="103" t="n">
        <v>524</v>
      </c>
      <c r="Y111" s="22" t="n"/>
      <c r="Z111" s="104">
        <f>IF(U111="","",W111/U111-W111)</f>
        <v/>
      </c>
      <c r="AA111" s="104">
        <f>IF(U111="","",(W111/U111-W111)*Q111)</f>
        <v/>
      </c>
      <c r="AB111" s="104">
        <f>IF(W111="","",W111*P111)</f>
        <v/>
      </c>
      <c r="AC111" s="86" t="n"/>
      <c r="AD111" s="84" t="inlineStr">
        <is>
          <t>截止日期</t>
        </is>
      </c>
      <c r="AE111" s="85" t="n"/>
    </row>
    <row customHeight="1" hidden="1" ht="14.25" outlineLevel="1" r="112" s="18">
      <c r="A112" s="101" t="n">
        <v>20190911</v>
      </c>
      <c r="B112" s="32" t="n"/>
      <c r="C112" s="33" t="n">
        <v>10</v>
      </c>
      <c r="D112" s="22" t="n"/>
      <c r="E112" s="34" t="n">
        <v>0.2479</v>
      </c>
      <c r="F112" s="35" t="n">
        <v>0.3997</v>
      </c>
      <c r="G112" s="102">
        <f>IF(E112="","",E112*X112)</f>
        <v/>
      </c>
      <c r="H112" s="37" t="n">
        <v>0.2797</v>
      </c>
      <c r="I112" s="22" t="n"/>
      <c r="J112" s="53" t="n">
        <v>0.1357</v>
      </c>
      <c r="K112" s="53" t="n">
        <v>0.1694</v>
      </c>
      <c r="L112" s="53" t="n"/>
      <c r="M112" s="53" t="n"/>
      <c r="N112" s="22" t="n"/>
      <c r="O112" s="57" t="n">
        <v>0.6711</v>
      </c>
      <c r="P112" s="57" t="n">
        <v>0.4368</v>
      </c>
      <c r="Q112" s="57" t="n">
        <v>0.5024999999999999</v>
      </c>
      <c r="R112" s="62">
        <f>IF(P112="","",P112-Q112)</f>
        <v/>
      </c>
      <c r="S112" s="57" t="n">
        <v>0.2753</v>
      </c>
      <c r="T112" s="22" t="n"/>
      <c r="U112" s="68" t="n">
        <v>0.1847</v>
      </c>
      <c r="V112" s="68" t="n">
        <v>0.7722</v>
      </c>
      <c r="W112" s="103" t="n">
        <v>190</v>
      </c>
      <c r="X112" s="103" t="n">
        <v>374</v>
      </c>
      <c r="Y112" s="22" t="n"/>
      <c r="Z112" s="104">
        <f>IF(U112="","",W112/U112-W112)</f>
        <v/>
      </c>
      <c r="AA112" s="104">
        <f>IF(U112="","",(W112/U112-W112)*Q112)</f>
        <v/>
      </c>
      <c r="AB112" s="104">
        <f>IF(W112="","",W112*P112)</f>
        <v/>
      </c>
      <c r="AC112" s="86" t="n"/>
      <c r="AD112" s="84" t="inlineStr">
        <is>
          <t>截止日期</t>
        </is>
      </c>
      <c r="AE112" s="85" t="n"/>
    </row>
    <row customHeight="1" hidden="1" ht="14.25" outlineLevel="1" r="113" s="18">
      <c r="A113" s="101" t="n">
        <v>20190912</v>
      </c>
      <c r="B113" s="32" t="n"/>
      <c r="C113" s="33" t="n">
        <v>6</v>
      </c>
      <c r="D113" s="22" t="n"/>
      <c r="E113" s="34" t="n">
        <v>0.2843</v>
      </c>
      <c r="F113" s="35" t="n">
        <v>0.4865</v>
      </c>
      <c r="G113" s="102">
        <f>IF(E113="","",E113*X113)</f>
        <v/>
      </c>
      <c r="H113" s="37" t="n">
        <v>0.4031</v>
      </c>
      <c r="I113" s="22" t="n"/>
      <c r="J113" s="53" t="n">
        <v>0.1536</v>
      </c>
      <c r="K113" s="53" t="n">
        <v>0.198</v>
      </c>
      <c r="L113" s="53" t="n"/>
      <c r="M113" s="53" t="n"/>
      <c r="N113" s="22" t="n"/>
      <c r="O113" s="57" t="n">
        <v>0.6923</v>
      </c>
      <c r="P113" s="57" t="n">
        <v>0.474</v>
      </c>
      <c r="Q113" s="57" t="n">
        <v>0.4736</v>
      </c>
      <c r="R113" s="62">
        <f>IF(P113="","",P113-Q113)</f>
        <v/>
      </c>
      <c r="S113" s="57" t="n">
        <v>0.2669</v>
      </c>
      <c r="T113" s="22" t="n"/>
      <c r="U113" s="68" t="n">
        <v>0.1688</v>
      </c>
      <c r="V113" s="68" t="n">
        <v>0.8491</v>
      </c>
      <c r="W113" s="103" t="n">
        <v>173</v>
      </c>
      <c r="X113" s="103" t="n">
        <v>311</v>
      </c>
      <c r="Y113" s="22" t="n"/>
      <c r="Z113" s="104">
        <f>IF(U113="","",W113/U113-W113)</f>
        <v/>
      </c>
      <c r="AA113" s="104">
        <f>IF(U113="","",(W113/U113-W113)*Q113)</f>
        <v/>
      </c>
      <c r="AB113" s="104">
        <f>IF(W113="","",W113*P113)</f>
        <v/>
      </c>
      <c r="AC113" s="86" t="n"/>
      <c r="AD113" s="84" t="inlineStr">
        <is>
          <t>截止日期</t>
        </is>
      </c>
      <c r="AE113" s="85" t="n"/>
    </row>
    <row customHeight="1" hidden="1" ht="14.25" outlineLevel="1" r="114" s="18">
      <c r="A114" s="101" t="n">
        <v>20190913</v>
      </c>
      <c r="B114" s="32" t="n"/>
      <c r="C114" s="33" t="n">
        <v>6</v>
      </c>
      <c r="D114" s="22" t="n"/>
      <c r="E114" s="34" t="n">
        <v>0.2687</v>
      </c>
      <c r="F114" s="35" t="n">
        <v>0.4936</v>
      </c>
      <c r="G114" s="102">
        <f>IF(E114="","",E114*X114)</f>
        <v/>
      </c>
      <c r="H114" s="37" t="n">
        <v>0.2857</v>
      </c>
      <c r="I114" s="22" t="n"/>
      <c r="J114" s="53" t="n">
        <v>0.1596</v>
      </c>
      <c r="K114" s="53" t="n">
        <v>0.2079</v>
      </c>
      <c r="L114" s="53" t="n"/>
      <c r="M114" s="53" t="n"/>
      <c r="N114" s="22" t="n"/>
      <c r="O114" s="57" t="n">
        <v>0.8333</v>
      </c>
      <c r="P114" s="57" t="n">
        <v>0.4943</v>
      </c>
      <c r="Q114" s="57" t="n">
        <v>0.4848</v>
      </c>
      <c r="R114" s="62">
        <f>IF(P114="","",P114-Q114)</f>
        <v/>
      </c>
      <c r="S114" s="57" t="n">
        <v>0.3063</v>
      </c>
      <c r="T114" s="22" t="n"/>
      <c r="U114" s="68" t="n">
        <v>0.1809</v>
      </c>
      <c r="V114" s="68" t="n">
        <v>0.8337</v>
      </c>
      <c r="W114" s="103" t="n">
        <v>174</v>
      </c>
      <c r="X114" s="103" t="n">
        <v>299</v>
      </c>
      <c r="Y114" s="22" t="n"/>
      <c r="Z114" s="104">
        <f>IF(U114="","",W114/U114-W114)</f>
        <v/>
      </c>
      <c r="AA114" s="104">
        <f>IF(U114="","",(W114/U114-W114)*Q114)</f>
        <v/>
      </c>
      <c r="AB114" s="104">
        <f>IF(W114="","",W114*P114)</f>
        <v/>
      </c>
      <c r="AC114" s="86" t="n"/>
      <c r="AD114" s="84" t="inlineStr">
        <is>
          <t>截止日期</t>
        </is>
      </c>
      <c r="AE114" s="85" t="n"/>
    </row>
    <row customHeight="1" hidden="1" ht="14.25" outlineLevel="1" r="115" s="18">
      <c r="A115" s="101" t="n">
        <v>20190914</v>
      </c>
      <c r="B115" s="32" t="n"/>
      <c r="C115" s="33" t="n">
        <v>11</v>
      </c>
      <c r="D115" s="22" t="n"/>
      <c r="E115" s="34" t="n">
        <v>0.2978</v>
      </c>
      <c r="F115" s="35" t="n">
        <v>0.44</v>
      </c>
      <c r="G115" s="102">
        <f>IF(E115="","",E115*X115)</f>
        <v/>
      </c>
      <c r="H115" s="37" t="n">
        <v>0.4196</v>
      </c>
      <c r="I115" s="22" t="n"/>
      <c r="J115" s="53" t="n">
        <v>0.142</v>
      </c>
      <c r="K115" s="53" t="n">
        <v>0.134</v>
      </c>
      <c r="L115" s="53" t="n"/>
      <c r="M115" s="53" t="n"/>
      <c r="N115" s="22" t="n"/>
      <c r="O115" s="57" t="n">
        <v>0.8313</v>
      </c>
      <c r="P115" s="57" t="n">
        <v>0.5676</v>
      </c>
      <c r="Q115" s="57" t="n">
        <v>0.5423</v>
      </c>
      <c r="R115" s="62">
        <f>IF(P115="","",P115-Q115)</f>
        <v/>
      </c>
      <c r="S115" s="57" t="n">
        <v>0.3969</v>
      </c>
      <c r="T115" s="22" t="n"/>
      <c r="U115" s="68" t="n">
        <v>0.1692</v>
      </c>
      <c r="V115" s="68" t="n">
        <v>0.7169</v>
      </c>
      <c r="W115" s="103" t="n">
        <v>222</v>
      </c>
      <c r="X115" s="103" t="n">
        <v>362</v>
      </c>
      <c r="Y115" s="22" t="n"/>
      <c r="Z115" s="104">
        <f>IF(U115="","",W115/U115-W115)</f>
        <v/>
      </c>
      <c r="AA115" s="104">
        <f>IF(U115="","",(W115/U115-W115)*Q115)</f>
        <v/>
      </c>
      <c r="AB115" s="104">
        <f>IF(W115="","",W115*P115)</f>
        <v/>
      </c>
      <c r="AC115" s="86" t="n"/>
      <c r="AD115" s="84" t="inlineStr">
        <is>
          <t>截止日期</t>
        </is>
      </c>
      <c r="AE115" s="85" t="n"/>
    </row>
    <row customHeight="1" hidden="1" ht="14.25" outlineLevel="1" r="116" s="18">
      <c r="A116" s="101" t="n">
        <v>20190915</v>
      </c>
      <c r="B116" s="32" t="n"/>
      <c r="C116" s="33" t="n">
        <v>7</v>
      </c>
      <c r="D116" s="22" t="n"/>
      <c r="E116" s="34" t="n">
        <v>0.2287</v>
      </c>
      <c r="F116" s="35" t="n">
        <v>0.4875</v>
      </c>
      <c r="G116" s="102">
        <f>IF(E116="","",E116*X116)</f>
        <v/>
      </c>
      <c r="H116" s="37" t="n">
        <v>0.3169</v>
      </c>
      <c r="I116" s="22" t="n"/>
      <c r="J116" s="53" t="n">
        <v>0.2</v>
      </c>
      <c r="K116" s="53" t="n">
        <v>0.1666</v>
      </c>
      <c r="L116" s="53" t="n"/>
      <c r="M116" s="53" t="n"/>
      <c r="N116" s="22" t="n"/>
      <c r="O116" s="57" t="n">
        <v>0.8519</v>
      </c>
      <c r="P116" s="57" t="n">
        <v>0.5115</v>
      </c>
      <c r="Q116" s="57" t="n">
        <v>0.5135</v>
      </c>
      <c r="R116" s="62">
        <f>IF(P116="","",P116-Q116)</f>
        <v/>
      </c>
      <c r="S116" s="57" t="n">
        <v>0.2849</v>
      </c>
      <c r="T116" s="22" t="n"/>
      <c r="U116" s="68" t="n">
        <v>0.1762</v>
      </c>
      <c r="V116" s="68" t="n">
        <v>0.8406</v>
      </c>
      <c r="W116" s="103" t="n">
        <v>217</v>
      </c>
      <c r="X116" s="103" t="n">
        <v>328</v>
      </c>
      <c r="Y116" s="22" t="n"/>
      <c r="Z116" s="104">
        <f>IF(U116="","",W116/U116-W116)</f>
        <v/>
      </c>
      <c r="AA116" s="104">
        <f>IF(U116="","",(W116/U116-W116)*Q116)</f>
        <v/>
      </c>
      <c r="AB116" s="104">
        <f>IF(W116="","",W116*P116)</f>
        <v/>
      </c>
      <c r="AC116" s="86" t="n"/>
      <c r="AD116" s="84" t="inlineStr">
        <is>
          <t>截止日期</t>
        </is>
      </c>
      <c r="AE116" s="85" t="n"/>
    </row>
    <row customHeight="1" hidden="1" ht="14.25" outlineLevel="1" r="117" s="18">
      <c r="A117" s="101" t="n">
        <v>20190916</v>
      </c>
      <c r="B117" s="32" t="n"/>
      <c r="C117" s="33" t="n">
        <v>9</v>
      </c>
      <c r="D117" s="22" t="n"/>
      <c r="E117" s="34" t="n">
        <v>0.2108</v>
      </c>
      <c r="F117" s="35" t="n">
        <v>0.4438</v>
      </c>
      <c r="G117" s="102">
        <f>IF(E117="","",E117*X117)</f>
        <v/>
      </c>
      <c r="H117" s="37" t="n">
        <v>0.36</v>
      </c>
      <c r="I117" s="22" t="n"/>
      <c r="J117" s="53" t="n">
        <v>0.1821</v>
      </c>
      <c r="K117" s="53" t="n">
        <v>0.2115</v>
      </c>
      <c r="L117" s="53" t="n"/>
      <c r="M117" s="53" t="n"/>
      <c r="N117" s="22" t="n"/>
      <c r="O117" s="57" t="n">
        <v>0.8308</v>
      </c>
      <c r="P117" s="57" t="n">
        <v>0.5042</v>
      </c>
      <c r="Q117" s="57" t="n">
        <v>0.4977</v>
      </c>
      <c r="R117" s="62">
        <f>IF(P117="","",P117-Q117)</f>
        <v/>
      </c>
      <c r="S117" s="57" t="n">
        <v>0.2784</v>
      </c>
      <c r="T117" s="22" t="n"/>
      <c r="U117" s="68" t="n">
        <v>0.1814</v>
      </c>
      <c r="V117" s="68" t="n">
        <v>0.8736</v>
      </c>
      <c r="W117" s="103" t="n">
        <v>238</v>
      </c>
      <c r="X117" s="103" t="n">
        <v>373</v>
      </c>
      <c r="Y117" s="22" t="n"/>
      <c r="Z117" s="104">
        <f>IF(U117="","",W117/U117-W117)</f>
        <v/>
      </c>
      <c r="AA117" s="104">
        <f>IF(U117="","",(W117/U117-W117)*Q117)</f>
        <v/>
      </c>
      <c r="AB117" s="104">
        <f>IF(W117="","",W117*P117)</f>
        <v/>
      </c>
      <c r="AC117" s="86" t="n"/>
      <c r="AD117" s="84" t="inlineStr">
        <is>
          <t>截止日期</t>
        </is>
      </c>
      <c r="AE117" s="85" t="n"/>
    </row>
    <row customHeight="1" hidden="1" ht="14.25" outlineLevel="1" r="118" s="18">
      <c r="A118" s="101" t="n">
        <v>20190917</v>
      </c>
      <c r="B118" s="32" t="n"/>
      <c r="C118" s="33" t="n">
        <v>9</v>
      </c>
      <c r="D118" s="22" t="n"/>
      <c r="E118" s="34" t="n">
        <v>0.2676</v>
      </c>
      <c r="F118" s="35" t="n">
        <v>0.3875</v>
      </c>
      <c r="G118" s="102">
        <f>IF(E118="","",E118*X118)</f>
        <v/>
      </c>
      <c r="H118" s="37" t="n">
        <v>0.3269</v>
      </c>
      <c r="I118" s="22" t="n"/>
      <c r="J118" s="53" t="n">
        <v>0.1927</v>
      </c>
      <c r="K118" s="53" t="n">
        <v>0.1454</v>
      </c>
      <c r="L118" s="53" t="n"/>
      <c r="M118" s="53" t="n"/>
      <c r="N118" s="22" t="n"/>
      <c r="O118" s="57" t="n">
        <v>0.746</v>
      </c>
      <c r="P118" s="57" t="n">
        <v>0.4533</v>
      </c>
      <c r="Q118" s="57" t="n">
        <v>0.4961</v>
      </c>
      <c r="R118" s="62">
        <f>IF(P118="","",P118-Q118)</f>
        <v/>
      </c>
      <c r="S118" s="57" t="n">
        <v>0.3275</v>
      </c>
      <c r="T118" s="22" t="n"/>
      <c r="U118" s="68" t="n">
        <v>0.1714</v>
      </c>
      <c r="V118" s="68" t="n">
        <v>0.6058</v>
      </c>
      <c r="W118" s="103" t="n">
        <v>214</v>
      </c>
      <c r="X118" s="103" t="n">
        <v>345</v>
      </c>
      <c r="Y118" s="22" t="n"/>
      <c r="Z118" s="104">
        <f>IF(U118="","",W118/U118-W118)</f>
        <v/>
      </c>
      <c r="AA118" s="104">
        <f>IF(U118="","",(W118/U118-W118)*Q118)</f>
        <v/>
      </c>
      <c r="AB118" s="104">
        <f>IF(W118="","",W118*P118)</f>
        <v/>
      </c>
      <c r="AC118" s="86" t="n"/>
      <c r="AD118" s="84" t="inlineStr">
        <is>
          <t>截止日期</t>
        </is>
      </c>
      <c r="AE118" s="85" t="n"/>
    </row>
    <row customHeight="1" hidden="1" ht="14.25" outlineLevel="1" r="119" s="18">
      <c r="A119" s="101" t="n">
        <v>20190918</v>
      </c>
      <c r="B119" s="32" t="n"/>
      <c r="C119" s="33" t="n">
        <v>17</v>
      </c>
      <c r="D119" s="22" t="n"/>
      <c r="E119" s="34" t="n">
        <v>0.2491</v>
      </c>
      <c r="F119" s="35" t="n">
        <v>0.4338</v>
      </c>
      <c r="G119" s="102">
        <f>IF(E119="","",E119*X119)</f>
        <v/>
      </c>
      <c r="H119" s="37" t="n">
        <v>0.2448</v>
      </c>
      <c r="I119" s="22" t="n"/>
      <c r="J119" s="53" t="n">
        <v>0.2177</v>
      </c>
      <c r="K119" s="53" t="n">
        <v>0.2149</v>
      </c>
      <c r="L119" s="53" t="n"/>
      <c r="M119" s="53" t="n"/>
      <c r="N119" s="22" t="n"/>
      <c r="O119" s="57" t="n">
        <v>0.8837</v>
      </c>
      <c r="P119" s="57" t="n">
        <v>0.3911</v>
      </c>
      <c r="Q119" s="57" t="n">
        <v>0.4298</v>
      </c>
      <c r="R119" s="62">
        <f>IF(P119="","",P119-Q119)</f>
        <v/>
      </c>
      <c r="S119" s="57" t="n">
        <v>0.2339</v>
      </c>
      <c r="T119" s="22" t="n"/>
      <c r="U119" s="68" t="n">
        <v>0.152</v>
      </c>
      <c r="V119" s="68" t="n">
        <v>0.8134</v>
      </c>
      <c r="W119" s="103" t="n">
        <v>179</v>
      </c>
      <c r="X119" s="103" t="n">
        <v>295</v>
      </c>
      <c r="Y119" s="22" t="n"/>
      <c r="Z119" s="104">
        <f>IF(U119="","",W119/U119-W119)</f>
        <v/>
      </c>
      <c r="AA119" s="104">
        <f>IF(U119="","",(W119/U119-W119)*Q119)</f>
        <v/>
      </c>
      <c r="AB119" s="104">
        <f>IF(W119="","",W119*P119)</f>
        <v/>
      </c>
      <c r="AC119" s="86" t="n"/>
      <c r="AD119" s="84" t="inlineStr">
        <is>
          <t>截止日期</t>
        </is>
      </c>
      <c r="AE119" s="85" t="n"/>
    </row>
    <row customHeight="1" hidden="1" ht="14.25" outlineLevel="1" r="120" s="18">
      <c r="A120" s="101" t="n">
        <v>20190919</v>
      </c>
      <c r="B120" s="32" t="n"/>
      <c r="C120" s="33" t="n">
        <v>2</v>
      </c>
      <c r="D120" s="22" t="n"/>
      <c r="E120" s="34" t="n">
        <v>0.2183</v>
      </c>
      <c r="F120" s="35" t="n">
        <v>0.3302</v>
      </c>
      <c r="G120" s="102">
        <f>IF(E120="","",E120*X120)</f>
        <v/>
      </c>
      <c r="H120" s="37" t="n">
        <v>0.4422</v>
      </c>
      <c r="I120" s="22" t="n"/>
      <c r="J120" s="53" t="n">
        <v>0.221</v>
      </c>
      <c r="K120" s="53" t="n">
        <v>0.2663</v>
      </c>
      <c r="L120" s="53" t="n"/>
      <c r="M120" s="53" t="n"/>
      <c r="N120" s="22" t="n"/>
      <c r="O120" s="57" t="n">
        <v>0.9076</v>
      </c>
      <c r="P120" s="57" t="n">
        <v>0.6006</v>
      </c>
      <c r="Q120" s="57" t="n">
        <v>0.5591</v>
      </c>
      <c r="R120" s="62">
        <f>IF(P120="","",P120-Q120)</f>
        <v/>
      </c>
      <c r="S120" s="57" t="n">
        <v>0.4369</v>
      </c>
      <c r="T120" s="22" t="n"/>
      <c r="U120" s="68" t="n">
        <v>0.2439</v>
      </c>
      <c r="V120" s="68" t="n">
        <v>0.6955</v>
      </c>
      <c r="W120" s="103" t="n">
        <v>358</v>
      </c>
      <c r="X120" s="103" t="n">
        <v>608</v>
      </c>
      <c r="Y120" s="22" t="n"/>
      <c r="Z120" s="104">
        <f>IF(U120="","",W120/U120-W120)</f>
        <v/>
      </c>
      <c r="AA120" s="104">
        <f>IF(U120="","",(W120/U120-W120)*Q120)</f>
        <v/>
      </c>
      <c r="AB120" s="104">
        <f>IF(W120="","",W120*P120)</f>
        <v/>
      </c>
      <c r="AC120" s="86" t="n"/>
      <c r="AD120" s="84" t="inlineStr">
        <is>
          <t>截止日期</t>
        </is>
      </c>
      <c r="AE120" s="85" t="n"/>
    </row>
    <row customHeight="1" hidden="1" ht="14.25" outlineLevel="1" r="121" s="18">
      <c r="A121" s="101" t="n">
        <v>20190920</v>
      </c>
      <c r="B121" s="32" t="n"/>
      <c r="C121" s="33" t="n">
        <v>8</v>
      </c>
      <c r="D121" s="22" t="n"/>
      <c r="E121" s="34" t="n">
        <v>0.2514</v>
      </c>
      <c r="F121" s="35" t="n">
        <v>0.3835</v>
      </c>
      <c r="G121" s="102">
        <f>IF(E121="","",E121*X121)</f>
        <v/>
      </c>
      <c r="H121" s="37" t="n">
        <v>0.4236</v>
      </c>
      <c r="I121" s="22" t="n"/>
      <c r="J121" s="53" t="n">
        <v>0.2047</v>
      </c>
      <c r="K121" s="53" t="n">
        <v>0.1841</v>
      </c>
      <c r="L121" s="53" t="n"/>
      <c r="M121" s="53" t="n"/>
      <c r="N121" s="22" t="n"/>
      <c r="O121" s="57" t="n">
        <v>0.8219</v>
      </c>
      <c r="P121" s="57" t="n">
        <v>0.5777</v>
      </c>
      <c r="Q121" s="57" t="n">
        <v>0.5441</v>
      </c>
      <c r="R121" s="62">
        <f>IF(P121="","",P121-Q121)</f>
        <v/>
      </c>
      <c r="S121" s="57" t="n">
        <v>0.3463</v>
      </c>
      <c r="T121" s="22" t="n"/>
      <c r="U121" s="68" t="n">
        <v>0.1704</v>
      </c>
      <c r="V121" s="68" t="n">
        <v>0.746</v>
      </c>
      <c r="W121" s="103" t="n">
        <v>206</v>
      </c>
      <c r="X121" s="103" t="n">
        <v>366</v>
      </c>
      <c r="Y121" s="22" t="n"/>
      <c r="Z121" s="104">
        <f>IF(U121="","",W121/U121-W121)</f>
        <v/>
      </c>
      <c r="AA121" s="104">
        <f>IF(U121="","",(W121/U121-W121)*Q121)</f>
        <v/>
      </c>
      <c r="AB121" s="104">
        <f>IF(W121="","",W121*P121)</f>
        <v/>
      </c>
      <c r="AC121" s="86" t="n"/>
      <c r="AD121" s="84" t="inlineStr">
        <is>
          <t>截止日期</t>
        </is>
      </c>
      <c r="AE121" s="85" t="n"/>
    </row>
    <row customHeight="1" hidden="1" ht="14.25" outlineLevel="1" r="122" s="18">
      <c r="A122" s="101" t="n">
        <v>20190921</v>
      </c>
      <c r="B122" s="32" t="n"/>
      <c r="C122" s="33" t="n">
        <v>1</v>
      </c>
      <c r="D122" s="22" t="n"/>
      <c r="E122" s="34" t="n">
        <v>0.2397</v>
      </c>
      <c r="F122" s="35" t="n">
        <v>0.358</v>
      </c>
      <c r="G122" s="102">
        <f>IF(E122="","",E122*X122)</f>
        <v/>
      </c>
      <c r="H122" s="37" t="n">
        <v>0.4545</v>
      </c>
      <c r="I122" s="22" t="n"/>
      <c r="J122" s="53" t="n">
        <v>0.1845</v>
      </c>
      <c r="K122" s="53" t="n">
        <v>0.1879</v>
      </c>
      <c r="L122" s="53" t="n"/>
      <c r="M122" s="53" t="n"/>
      <c r="N122" s="22" t="n"/>
      <c r="O122" s="57" t="n">
        <v>0.8989</v>
      </c>
      <c r="P122" s="57" t="n">
        <v>0.5915</v>
      </c>
      <c r="Q122" s="57" t="n">
        <v>0.5709</v>
      </c>
      <c r="R122" s="62">
        <f>IF(P122="","",P122-Q122)</f>
        <v/>
      </c>
      <c r="S122" s="57" t="n">
        <v>0.418</v>
      </c>
      <c r="T122" s="22" t="n"/>
      <c r="U122" s="68" t="n">
        <v>0.2137</v>
      </c>
      <c r="V122" s="68" t="n">
        <v>0.5853</v>
      </c>
      <c r="W122" s="103" t="n">
        <v>284</v>
      </c>
      <c r="X122" s="103" t="n">
        <v>475</v>
      </c>
      <c r="Y122" s="22" t="n"/>
      <c r="Z122" s="104">
        <f>IF(U122="","",W122/U122-W122)</f>
        <v/>
      </c>
      <c r="AA122" s="104">
        <f>IF(U122="","",(W122/U122-W122)*Q122)</f>
        <v/>
      </c>
      <c r="AB122" s="104">
        <f>IF(W122="","",W122*P122)</f>
        <v/>
      </c>
      <c r="AC122" s="86" t="n"/>
      <c r="AD122" s="84" t="inlineStr">
        <is>
          <t>截止日期</t>
        </is>
      </c>
      <c r="AE122" s="85" t="n"/>
    </row>
    <row customHeight="1" hidden="1" ht="14.25" outlineLevel="1" r="123" s="18">
      <c r="A123" s="101" t="n">
        <v>20190922</v>
      </c>
      <c r="B123" s="32" t="n"/>
      <c r="C123" s="33" t="n">
        <v>1</v>
      </c>
      <c r="D123" s="22" t="n"/>
      <c r="E123" s="34" t="n">
        <v>0.1915</v>
      </c>
      <c r="F123" s="35" t="n">
        <v>0.3606</v>
      </c>
      <c r="G123" s="102">
        <f>IF(E123="","",E123*X123)</f>
        <v/>
      </c>
      <c r="H123" s="37" t="n">
        <v>0.3507</v>
      </c>
      <c r="I123" s="22" t="n"/>
      <c r="J123" s="53" t="n">
        <v>0.1695</v>
      </c>
      <c r="K123" s="53" t="n">
        <v>0.1799</v>
      </c>
      <c r="L123" s="53" t="n"/>
      <c r="M123" s="53" t="n"/>
      <c r="N123" s="22" t="n"/>
      <c r="O123" s="57" t="n">
        <v>0.8333</v>
      </c>
      <c r="P123" s="57" t="n">
        <v>0.4881</v>
      </c>
      <c r="Q123" s="57" t="n">
        <v>0.523</v>
      </c>
      <c r="R123" s="62">
        <f>IF(P123="","",P123-Q123)</f>
        <v/>
      </c>
      <c r="S123" s="57" t="n">
        <v>0.3494</v>
      </c>
      <c r="T123" s="22" t="n"/>
      <c r="U123" s="68" t="n">
        <v>0.1929</v>
      </c>
      <c r="V123" s="68" t="n">
        <v>0.5925</v>
      </c>
      <c r="W123" s="103" t="n">
        <v>252</v>
      </c>
      <c r="X123" s="103" t="n">
        <v>376</v>
      </c>
      <c r="Y123" s="22" t="n"/>
      <c r="Z123" s="104">
        <f>IF(U123="","",W123/U123-W123)</f>
        <v/>
      </c>
      <c r="AA123" s="104">
        <f>IF(U123="","",(W123/U123-W123)*Q123)</f>
        <v/>
      </c>
      <c r="AB123" s="104">
        <f>IF(W123="","",W123*P123)</f>
        <v/>
      </c>
      <c r="AC123" s="86" t="n"/>
      <c r="AD123" s="84" t="inlineStr">
        <is>
          <t>截止日期</t>
        </is>
      </c>
      <c r="AE123" s="85" t="n"/>
    </row>
    <row customHeight="1" hidden="1" ht="14.25" outlineLevel="1" r="124" s="18">
      <c r="A124" s="101" t="n">
        <v>20190923</v>
      </c>
      <c r="B124" s="32" t="n"/>
      <c r="C124" s="33" t="n">
        <v>1</v>
      </c>
      <c r="D124" s="22" t="n"/>
      <c r="E124" s="34" t="n">
        <v>0.2538</v>
      </c>
      <c r="F124" s="35" t="n">
        <v>0.3492</v>
      </c>
      <c r="G124" s="102">
        <f>IF(E124="","",E124*X124)</f>
        <v/>
      </c>
      <c r="H124" s="37" t="n">
        <v>0.3633</v>
      </c>
      <c r="I124" s="22" t="n"/>
      <c r="J124" s="53" t="n">
        <v>0.1557</v>
      </c>
      <c r="K124" s="53" t="n">
        <v>0.1813</v>
      </c>
      <c r="L124" s="53" t="n"/>
      <c r="M124" s="53" t="n"/>
      <c r="N124" s="22" t="n"/>
      <c r="O124" s="57" t="n">
        <v>0.9252</v>
      </c>
      <c r="P124" s="57" t="n">
        <v>0.5568</v>
      </c>
      <c r="Q124" s="57" t="n">
        <v>0.503</v>
      </c>
      <c r="R124" s="62">
        <f>IF(P124="","",P124-Q124)</f>
        <v/>
      </c>
      <c r="S124" s="57" t="n">
        <v>0.3965</v>
      </c>
      <c r="T124" s="22" t="n"/>
      <c r="U124" s="68" t="n">
        <v>0.2671</v>
      </c>
      <c r="V124" s="68" t="n">
        <v>0.5564</v>
      </c>
      <c r="W124" s="103" t="n">
        <v>352</v>
      </c>
      <c r="X124" s="103" t="n">
        <v>524</v>
      </c>
      <c r="Y124" s="22" t="n"/>
      <c r="Z124" s="104">
        <f>IF(U124="","",W124/U124-W124)</f>
        <v/>
      </c>
      <c r="AA124" s="104">
        <f>IF(U124="","",(W124/U124-W124)*Q124)</f>
        <v/>
      </c>
      <c r="AB124" s="104">
        <f>IF(W124="","",W124*P124)</f>
        <v/>
      </c>
      <c r="AC124" s="86" t="n"/>
      <c r="AD124" s="84" t="inlineStr">
        <is>
          <t>截止日期</t>
        </is>
      </c>
      <c r="AE124" s="85" t="n"/>
    </row>
    <row customHeight="1" hidden="1" ht="14.25" outlineLevel="1" r="125" s="18">
      <c r="A125" s="101" t="n">
        <v>20190924</v>
      </c>
      <c r="B125" s="32" t="n"/>
      <c r="C125" s="33" t="n">
        <v>2</v>
      </c>
      <c r="D125" s="22" t="n"/>
      <c r="E125" s="34" t="n">
        <v>0.2534</v>
      </c>
      <c r="F125" s="35" t="n">
        <v>0.3298</v>
      </c>
      <c r="G125" s="102">
        <f>IF(E125="","",E125*X125)</f>
        <v/>
      </c>
      <c r="H125" s="37" t="n">
        <v>0.3333</v>
      </c>
      <c r="I125" s="22" t="n"/>
      <c r="J125" s="53" t="n">
        <v>0.1394</v>
      </c>
      <c r="K125" s="53" t="n">
        <v>0.1738</v>
      </c>
      <c r="L125" s="53" t="n"/>
      <c r="M125" s="53" t="n"/>
      <c r="N125" s="22" t="n"/>
      <c r="O125" s="57" t="n">
        <v>0.8511</v>
      </c>
      <c r="P125" s="57" t="n">
        <v>0.5</v>
      </c>
      <c r="Q125" s="57" t="n">
        <v>0.4882</v>
      </c>
      <c r="R125" s="62">
        <f>IF(P125="","",P125-Q125)</f>
        <v/>
      </c>
      <c r="S125" s="57" t="n">
        <v>0.418</v>
      </c>
      <c r="T125" s="22" t="n"/>
      <c r="U125" s="68" t="n">
        <v>0.2228</v>
      </c>
      <c r="V125" s="68" t="n">
        <v>0.5437</v>
      </c>
      <c r="W125" s="103" t="n">
        <v>296</v>
      </c>
      <c r="X125" s="103" t="n">
        <v>438</v>
      </c>
      <c r="Y125" s="22" t="n"/>
      <c r="Z125" s="104">
        <f>IF(U125="","",W125/U125-W125)</f>
        <v/>
      </c>
      <c r="AA125" s="104">
        <f>IF(U125="","",(W125/U125-W125)*Q125)</f>
        <v/>
      </c>
      <c r="AB125" s="104">
        <f>IF(W125="","",W125*P125)</f>
        <v/>
      </c>
      <c r="AC125" s="86" t="n"/>
      <c r="AD125" s="84" t="inlineStr">
        <is>
          <t>截止日期</t>
        </is>
      </c>
      <c r="AE125" s="85" t="n"/>
    </row>
    <row customHeight="1" hidden="1" ht="14.25" outlineLevel="1" r="126" s="18">
      <c r="A126" s="101" t="n">
        <v>20190925</v>
      </c>
      <c r="B126" s="32" t="n"/>
      <c r="C126" s="33" t="n">
        <v>2</v>
      </c>
      <c r="D126" s="22" t="n"/>
      <c r="E126" s="34" t="n">
        <v>0.188</v>
      </c>
      <c r="F126" s="35" t="n">
        <v>0.3013</v>
      </c>
      <c r="G126" s="102">
        <f>IF(E126="","",E126*X126)</f>
        <v/>
      </c>
      <c r="H126" s="37" t="n">
        <v>0.4428</v>
      </c>
      <c r="I126" s="22" t="n"/>
      <c r="J126" s="53" t="n">
        <v>0.1881</v>
      </c>
      <c r="K126" s="53" t="n">
        <v>0.197</v>
      </c>
      <c r="L126" s="53" t="n"/>
      <c r="M126" s="53" t="n"/>
      <c r="N126" s="22" t="n"/>
      <c r="O126" s="57" t="n">
        <v>0.8727</v>
      </c>
      <c r="P126" s="57" t="n">
        <v>0.606</v>
      </c>
      <c r="Q126" s="57" t="n">
        <v>0.5677</v>
      </c>
      <c r="R126" s="62">
        <f>IF(P126="","",P126-Q126)</f>
        <v/>
      </c>
      <c r="S126" s="57" t="n">
        <v>0.5534</v>
      </c>
      <c r="T126" s="22" t="n"/>
      <c r="U126" s="68" t="n">
        <v>0.2038</v>
      </c>
      <c r="V126" s="68" t="n">
        <v>0.4976</v>
      </c>
      <c r="W126" s="103" t="n">
        <v>302</v>
      </c>
      <c r="X126" s="103" t="n">
        <v>468</v>
      </c>
      <c r="Y126" s="22" t="n"/>
      <c r="Z126" s="104">
        <f>IF(U126="","",W126/U126-W126)</f>
        <v/>
      </c>
      <c r="AA126" s="104">
        <f>IF(U126="","",(W126/U126-W126)*Q126)</f>
        <v/>
      </c>
      <c r="AB126" s="104">
        <f>IF(W126="","",W126*P126)</f>
        <v/>
      </c>
      <c r="AC126" s="86" t="n"/>
      <c r="AD126" s="84" t="inlineStr">
        <is>
          <t>截止日期</t>
        </is>
      </c>
      <c r="AE126" s="85" t="n"/>
    </row>
    <row customHeight="1" hidden="1" ht="14.25" outlineLevel="1" r="127" s="18">
      <c r="A127" s="101" t="n">
        <v>20190926</v>
      </c>
      <c r="B127" s="32" t="n"/>
      <c r="C127" s="33" t="n">
        <v>5</v>
      </c>
      <c r="D127" s="22" t="n"/>
      <c r="E127" s="34" t="n">
        <v>0.1391</v>
      </c>
      <c r="F127" s="35" t="n">
        <v>0.3669</v>
      </c>
      <c r="G127" s="102">
        <f>IF(E127="","",E127*X127)</f>
        <v/>
      </c>
      <c r="H127" s="37" t="n">
        <v>0.3775</v>
      </c>
      <c r="I127" s="22" t="n"/>
      <c r="J127" s="53" t="n">
        <v>0.1472</v>
      </c>
      <c r="K127" s="53" t="n">
        <v>0.1807</v>
      </c>
      <c r="L127" s="53" t="n"/>
      <c r="M127" s="53" t="n"/>
      <c r="N127" s="22" t="n"/>
      <c r="O127" s="57" t="n">
        <v>0.881</v>
      </c>
      <c r="P127" s="57" t="n">
        <v>0.5671</v>
      </c>
      <c r="Q127" s="57" t="n">
        <v>0.5032</v>
      </c>
      <c r="R127" s="62">
        <f>IF(P127="","",P127-Q127)</f>
        <v/>
      </c>
      <c r="S127" s="57" t="n">
        <v>0.3254</v>
      </c>
      <c r="T127" s="22" t="n"/>
      <c r="U127" s="68" t="n">
        <v>0.2039</v>
      </c>
      <c r="V127" s="68" t="n">
        <v>0.7047</v>
      </c>
      <c r="W127" s="103" t="n">
        <v>111</v>
      </c>
      <c r="X127" s="103" t="n">
        <v>381</v>
      </c>
      <c r="Y127" s="22" t="n"/>
      <c r="Z127" s="104">
        <f>IF(U127="","",W127/U127-W127)</f>
        <v/>
      </c>
      <c r="AA127" s="104">
        <f>IF(U127="","",(W127/U127-W127)*Q127)</f>
        <v/>
      </c>
      <c r="AB127" s="104">
        <f>IF(W127="","",W127*P127)</f>
        <v/>
      </c>
      <c r="AC127" s="86" t="n"/>
      <c r="AD127" s="84" t="inlineStr">
        <is>
          <t>截止日期</t>
        </is>
      </c>
      <c r="AE127" s="85" t="n"/>
    </row>
    <row customHeight="1" hidden="1" ht="14.25" outlineLevel="1" r="128" s="18">
      <c r="A128" s="101" t="n">
        <v>20190927</v>
      </c>
      <c r="B128" s="32" t="n"/>
      <c r="C128" s="33" t="n">
        <v>1</v>
      </c>
      <c r="D128" s="22" t="n"/>
      <c r="E128" s="34" t="n">
        <v>0.2463</v>
      </c>
      <c r="F128" s="35" t="n">
        <v>0.3933</v>
      </c>
      <c r="G128" s="102">
        <f>IF(E128="","",E128*X128)</f>
        <v/>
      </c>
      <c r="H128" s="37" t="n">
        <v>0.4322</v>
      </c>
      <c r="I128" s="22" t="n"/>
      <c r="J128" s="53" t="n">
        <v>0.1387</v>
      </c>
      <c r="K128" s="53" t="n">
        <v>0.223</v>
      </c>
      <c r="L128" s="53" t="n"/>
      <c r="M128" s="53" t="n"/>
      <c r="N128" s="22" t="n"/>
      <c r="O128" s="57" t="n">
        <v>0.8587</v>
      </c>
      <c r="P128" s="57" t="n">
        <v>0.5679</v>
      </c>
      <c r="Q128" s="57" t="n">
        <v>0.4498</v>
      </c>
      <c r="R128" s="62">
        <f>IF(P128="","",P128-Q128)</f>
        <v/>
      </c>
      <c r="S128" s="57" t="n">
        <v>0.4315</v>
      </c>
      <c r="T128" s="22" t="n"/>
      <c r="U128" s="68" t="n">
        <v>0.2615</v>
      </c>
      <c r="V128" s="68" t="n">
        <v>0.6992</v>
      </c>
      <c r="W128" s="103" t="n">
        <v>280</v>
      </c>
      <c r="X128" s="103" t="n">
        <v>471</v>
      </c>
      <c r="Y128" s="22" t="n"/>
      <c r="Z128" s="104">
        <f>IF(U128="","",W128/U128-W128)</f>
        <v/>
      </c>
      <c r="AA128" s="104">
        <f>IF(U128="","",(W128/U128-W128)*Q128)</f>
        <v/>
      </c>
      <c r="AB128" s="104">
        <f>IF(W128="","",W128*P128)</f>
        <v/>
      </c>
      <c r="AC128" s="86" t="n"/>
      <c r="AD128" s="84" t="inlineStr">
        <is>
          <t>截止日期</t>
        </is>
      </c>
      <c r="AE128" s="85" t="n"/>
    </row>
    <row customHeight="1" hidden="1" ht="14.25" outlineLevel="1" r="129" s="18">
      <c r="A129" s="101" t="n">
        <v>20190928</v>
      </c>
      <c r="B129" s="32" t="n"/>
      <c r="C129" s="33" t="n">
        <v>1</v>
      </c>
      <c r="D129" s="22" t="n"/>
      <c r="E129" s="34" t="n">
        <v>0.2408</v>
      </c>
      <c r="F129" s="35" t="n">
        <v>0.3828</v>
      </c>
      <c r="G129" s="102">
        <f>IF(E129="","",E129*X129)</f>
        <v/>
      </c>
      <c r="H129" s="37" t="n">
        <v>0.302</v>
      </c>
      <c r="I129" s="22" t="n"/>
      <c r="J129" s="53" t="inlineStr">
        <is>
          <t>11.23%</t>
        </is>
      </c>
      <c r="K129" s="53" t="n">
        <v>0.1342</v>
      </c>
      <c r="L129" s="53" t="n"/>
      <c r="M129" s="53" t="n"/>
      <c r="N129" s="22" t="n"/>
      <c r="O129" s="57" t="n">
        <v>0.8219</v>
      </c>
      <c r="P129" s="57" t="n">
        <v>0.4263</v>
      </c>
      <c r="Q129" s="57" t="n">
        <v>0.3715</v>
      </c>
      <c r="R129" s="62">
        <f>IF(P129="","",P129-Q129)</f>
        <v/>
      </c>
      <c r="S129" s="57" t="n">
        <v>0.3097</v>
      </c>
      <c r="T129" s="22" t="n"/>
      <c r="U129" s="68" t="n">
        <v>0.2765</v>
      </c>
      <c r="V129" s="68" t="n">
        <v>0.6577</v>
      </c>
      <c r="W129" s="103" t="n">
        <v>312</v>
      </c>
      <c r="X129" s="103" t="n">
        <v>490</v>
      </c>
      <c r="Y129" s="22" t="n"/>
      <c r="Z129" s="104">
        <f>IF(U129="","",W129/U129-W129)</f>
        <v/>
      </c>
      <c r="AA129" s="104">
        <f>IF(U129="","",(W129/U129-W129)*Q129)</f>
        <v/>
      </c>
      <c r="AB129" s="104">
        <f>IF(W129="","",W129*P129)</f>
        <v/>
      </c>
      <c r="AC129" s="86" t="n"/>
      <c r="AD129" s="84" t="inlineStr">
        <is>
          <t>截止日期</t>
        </is>
      </c>
      <c r="AE129" s="85" t="n"/>
    </row>
    <row customHeight="1" hidden="1" ht="14.25" outlineLevel="1" r="130" s="18">
      <c r="A130" s="101" t="n">
        <v>20190929</v>
      </c>
      <c r="B130" s="32" t="n"/>
      <c r="C130" s="33" t="n">
        <v>1</v>
      </c>
      <c r="D130" s="22" t="n"/>
      <c r="E130" s="34" t="n">
        <v>0.267</v>
      </c>
      <c r="F130" s="35" t="n">
        <v>0.1929</v>
      </c>
      <c r="G130" s="102">
        <f>IF(E130="","",E130*X130)</f>
        <v/>
      </c>
      <c r="H130" s="37" t="n">
        <v>0.3319</v>
      </c>
      <c r="I130" s="22" t="n"/>
      <c r="J130" s="53" t="n">
        <v>0.1455</v>
      </c>
      <c r="K130" s="53" t="n">
        <v>0.205</v>
      </c>
      <c r="L130" s="53" t="n"/>
      <c r="M130" s="53" t="n"/>
      <c r="N130" s="22" t="n"/>
      <c r="O130" s="57" t="n">
        <v>0.87</v>
      </c>
      <c r="P130" s="57" t="n">
        <v>0.5153</v>
      </c>
      <c r="Q130" s="57" t="n">
        <v>0.5065</v>
      </c>
      <c r="R130" s="62">
        <f>IF(P130="","",P130-Q130)</f>
        <v/>
      </c>
      <c r="S130" s="57" t="n">
        <v>0.3538</v>
      </c>
      <c r="T130" s="22" t="n"/>
      <c r="U130" s="68" t="n">
        <v>0.2611</v>
      </c>
      <c r="V130" s="68" t="n">
        <v>0.6889999999999999</v>
      </c>
      <c r="W130" s="103" t="n">
        <v>326</v>
      </c>
      <c r="X130" s="103" t="n">
        <v>530</v>
      </c>
      <c r="Y130" s="22" t="n"/>
      <c r="Z130" s="104">
        <f>IF(U130="","",W130/U130-W130)</f>
        <v/>
      </c>
      <c r="AA130" s="104">
        <f>IF(U130="","",(W130/U130-W130)*Q130)</f>
        <v/>
      </c>
      <c r="AB130" s="104">
        <f>IF(W130="","",W130*P130)</f>
        <v/>
      </c>
      <c r="AC130" s="86" t="n"/>
      <c r="AD130" s="84" t="inlineStr">
        <is>
          <t>截止日期</t>
        </is>
      </c>
      <c r="AE130" s="85" t="n"/>
    </row>
    <row customHeight="1" hidden="1" ht="14.25" outlineLevel="1" r="131" s="18">
      <c r="A131" s="101" t="n">
        <v>20190930</v>
      </c>
      <c r="B131" s="32" t="n"/>
      <c r="C131" s="33" t="n">
        <v>2</v>
      </c>
      <c r="D131" s="22" t="n"/>
      <c r="E131" s="34" t="n">
        <v>0.2292</v>
      </c>
      <c r="F131" s="35" t="n">
        <v>0.3171</v>
      </c>
      <c r="G131" s="102">
        <f>IF(E131="","",E131*X131)</f>
        <v/>
      </c>
      <c r="H131" s="37" t="n">
        <v>0.3636</v>
      </c>
      <c r="I131" s="22" t="n"/>
      <c r="J131" s="53" t="n">
        <v>0.1943</v>
      </c>
      <c r="K131" s="53" t="n">
        <v>0.1717</v>
      </c>
      <c r="L131" s="53" t="n"/>
      <c r="M131" s="53" t="n"/>
      <c r="N131" s="22" t="n"/>
      <c r="O131" s="57" t="n">
        <v>0.8488</v>
      </c>
      <c r="P131" s="57" t="n">
        <v>0.5181</v>
      </c>
      <c r="Q131" s="57" t="n">
        <v>0.4732</v>
      </c>
      <c r="R131" s="62">
        <f>IF(P131="","",P131-Q131)</f>
        <v/>
      </c>
      <c r="S131" s="57" t="n">
        <v>0.3641</v>
      </c>
      <c r="T131" s="22" t="n"/>
      <c r="U131" s="68" t="n">
        <v>0.2586</v>
      </c>
      <c r="V131" s="68" t="n">
        <v>0.608</v>
      </c>
      <c r="W131" s="103" t="n">
        <v>276</v>
      </c>
      <c r="X131" s="103" t="n">
        <v>445</v>
      </c>
      <c r="Y131" s="22" t="n"/>
      <c r="Z131" s="104">
        <f>IF(U131="","",W131/U131-W131)</f>
        <v/>
      </c>
      <c r="AA131" s="104">
        <f>IF(U131="","",(W131/U131-W131)*Q131)</f>
        <v/>
      </c>
      <c r="AB131" s="104">
        <f>IF(W131="","",W131*P131)</f>
        <v/>
      </c>
      <c r="AC131" s="86" t="n"/>
      <c r="AD131" s="84" t="inlineStr">
        <is>
          <t>截止日期</t>
        </is>
      </c>
      <c r="AE131" s="85" t="n"/>
    </row>
    <row customHeight="1" hidden="1" ht="14.25" outlineLevel="1" r="132" s="18">
      <c r="A132" s="110" t="n"/>
      <c r="B132" s="38" t="n"/>
      <c r="C132" s="39" t="n"/>
      <c r="D132" s="22" t="n"/>
      <c r="E132" s="94" t="n"/>
      <c r="F132" s="40" t="n"/>
      <c r="G132" s="102">
        <f>IF(E132="","",E132*X132)</f>
        <v/>
      </c>
      <c r="H132" s="41" t="n"/>
      <c r="I132" s="22" t="n"/>
      <c r="J132" s="58" t="n"/>
      <c r="K132" s="58" t="n"/>
      <c r="L132" s="58" t="n"/>
      <c r="M132" s="58" t="n"/>
      <c r="N132" s="22" t="n"/>
      <c r="O132" s="59" t="n"/>
      <c r="P132" s="59" t="n"/>
      <c r="Q132" s="59" t="n"/>
      <c r="R132" s="62">
        <f>IF(P132="","",P132-Q132)</f>
        <v/>
      </c>
      <c r="S132" s="59" t="n"/>
      <c r="T132" s="22" t="n"/>
      <c r="U132" s="70" t="n"/>
      <c r="V132" s="70" t="n"/>
      <c r="W132" s="105" t="n"/>
      <c r="X132" s="105" t="n"/>
      <c r="Y132" s="22" t="n"/>
      <c r="Z132" s="104">
        <f>IF(U132="","",W132/U132-W132)</f>
        <v/>
      </c>
      <c r="AA132" s="104">
        <f>IF(U132="","",(W132/U132-W132)*Q132)</f>
        <v/>
      </c>
      <c r="AB132" s="104">
        <f>IF(W132="","",W132*P132)</f>
        <v/>
      </c>
      <c r="AC132" s="87" t="n"/>
      <c r="AD132" s="88" t="inlineStr">
        <is>
          <t>截止日期</t>
        </is>
      </c>
      <c r="AE132" s="89" t="n"/>
    </row>
    <row collapsed="1" customHeight="1" ht="14.25" r="133" s="18">
      <c r="A133" s="106">
        <f>ROUNDDOWN(MOD(A102,10000)/100,0)&amp;"月均值"</f>
        <v/>
      </c>
      <c r="B133" s="43" t="n"/>
      <c r="C133" s="43" t="n"/>
      <c r="D133" s="44" t="n"/>
      <c r="E133" s="45">
        <f>AVERAGE(E$102:E$132)</f>
        <v/>
      </c>
      <c r="F133" s="45">
        <f>AVERAGE(F$102:F$132)</f>
        <v/>
      </c>
      <c r="G133" s="45">
        <f>SUM(G102:G132)/SUM(X102:X132)</f>
        <v/>
      </c>
      <c r="H133" s="45">
        <f>AVERAGE(H$102:H$132)</f>
        <v/>
      </c>
      <c r="I133" s="45" t="n"/>
      <c r="J133" s="45">
        <f>AVERAGE(J$102:J$132)</f>
        <v/>
      </c>
      <c r="K133" s="45">
        <f>AVERAGE(K$102:K$132)</f>
        <v/>
      </c>
      <c r="L133" s="45">
        <f>AVERAGE(L$102:L$132)</f>
        <v/>
      </c>
      <c r="M133" s="45">
        <f>AVERAGE(M$102:M$132)</f>
        <v/>
      </c>
      <c r="N133" s="45" t="n"/>
      <c r="O133" s="45">
        <f>AVERAGE(O$102:O$132)</f>
        <v/>
      </c>
      <c r="P133" s="45">
        <f>AVERAGE(P$102:P$132)</f>
        <v/>
      </c>
      <c r="Q133" s="45">
        <f>AVERAGE(Q$102:Q$132)</f>
        <v/>
      </c>
      <c r="R133" s="45">
        <f>AVERAGE(R$102:R$132)</f>
        <v/>
      </c>
      <c r="S133" s="45">
        <f>AVERAGE(S$102:S$132)</f>
        <v/>
      </c>
      <c r="T133" s="45" t="n"/>
      <c r="U133" s="45">
        <f>AVERAGE(U$102:U$132)</f>
        <v/>
      </c>
      <c r="V133" s="45">
        <f>AVERAGE(V$102:V$132)</f>
        <v/>
      </c>
      <c r="W133" s="107">
        <f>AVERAGE(W102:W132)</f>
        <v/>
      </c>
      <c r="X133" s="107">
        <f>AVERAGE(X102:X132)</f>
        <v/>
      </c>
      <c r="Y133" s="44" t="n"/>
      <c r="Z133" s="45" t="inlineStr">
        <is>
          <t>人工</t>
        </is>
      </c>
      <c r="AA133" s="45">
        <f>SUM(AA102:AA132)/SUM(Z102:Z132)</f>
        <v/>
      </c>
      <c r="AB133" s="90" t="inlineStr">
        <is>
          <t>店小蜜</t>
        </is>
      </c>
      <c r="AC133" s="91">
        <f>SUM(AB102:AB132)/SUM(W102:W132)</f>
        <v/>
      </c>
      <c r="AD133" s="92" t="inlineStr">
        <is>
          <t>差值</t>
        </is>
      </c>
      <c r="AE133" s="90" t="n"/>
    </row>
    <row customHeight="1" hidden="1" ht="14.25" r="134" s="18">
      <c r="A134" s="108" t="inlineStr">
        <is>
          <t>本月方差</t>
        </is>
      </c>
      <c r="B134" s="47" t="n"/>
      <c r="C134" s="48" t="n"/>
      <c r="D134" s="49" t="n"/>
      <c r="E134" s="49">
        <f>VARP(E$102:E$132)</f>
        <v/>
      </c>
      <c r="F134" s="49">
        <f>VARP(F$102:F$132)</f>
        <v/>
      </c>
      <c r="G134" s="49" t="n"/>
      <c r="H134" s="49" t="n"/>
      <c r="I134" s="49" t="n"/>
      <c r="J134" s="49">
        <f>VARP(J$102:J$132)</f>
        <v/>
      </c>
      <c r="K134" s="49">
        <f>VARP(K$102:K$132)</f>
        <v/>
      </c>
      <c r="L134" s="49">
        <f>VARP(L$102:L$132)</f>
        <v/>
      </c>
      <c r="M134" s="49">
        <f>VARP(M$102:M$132)</f>
        <v/>
      </c>
      <c r="N134" s="49" t="n"/>
      <c r="O134" s="49">
        <f>VARP(O$102:O$132)</f>
        <v/>
      </c>
      <c r="P134" s="49">
        <f>VARP(P$102:P$132)</f>
        <v/>
      </c>
      <c r="Q134" s="49">
        <f>VARP(Q$102:Q$132)</f>
        <v/>
      </c>
      <c r="R134" s="49">
        <f>VARP(R$102:R$132)</f>
        <v/>
      </c>
      <c r="S134" s="49">
        <f>VARP(S$102:S$132)</f>
        <v/>
      </c>
      <c r="T134" s="49" t="n"/>
      <c r="U134" s="49">
        <f>VARP(U$102:U$132)</f>
        <v/>
      </c>
      <c r="V134" s="49">
        <f>VARP(V$102:V$132)</f>
        <v/>
      </c>
      <c r="W134" s="109" t="n"/>
      <c r="X134" s="109" t="n"/>
      <c r="Y134" s="49" t="n"/>
      <c r="Z134" s="109" t="n"/>
      <c r="AA134" s="109" t="n"/>
      <c r="AB134" s="109" t="n"/>
      <c r="AC134" s="109" t="n"/>
      <c r="AD134" s="109" t="n"/>
      <c r="AE134" s="109" t="n"/>
    </row>
    <row customHeight="1" hidden="1" ht="14.25" outlineLevel="1" r="135" s="18">
      <c r="A135" s="101" t="n">
        <v>20191001</v>
      </c>
      <c r="B135" s="32" t="n"/>
      <c r="C135" s="33" t="n">
        <v>1</v>
      </c>
      <c r="D135" s="22" t="n"/>
      <c r="E135" s="34" t="n">
        <v>0.1974</v>
      </c>
      <c r="F135" s="35" t="n">
        <v>0.3417</v>
      </c>
      <c r="G135" s="102">
        <f>IF(E135="","",E135*X135)</f>
        <v/>
      </c>
      <c r="H135" s="37" t="n">
        <v>0.3443</v>
      </c>
      <c r="I135" s="22" t="n"/>
      <c r="J135" s="53" t="n">
        <v>0.1484</v>
      </c>
      <c r="K135" s="53" t="n">
        <v>0.2026</v>
      </c>
      <c r="L135" s="53" t="n"/>
      <c r="M135" s="53" t="n"/>
      <c r="N135" s="22" t="n"/>
      <c r="O135" s="57" t="n">
        <v>0.8442</v>
      </c>
      <c r="P135" s="57" t="n">
        <v>0.498</v>
      </c>
      <c r="Q135" s="57" t="n">
        <v>0.4765</v>
      </c>
      <c r="R135" s="62">
        <f>IF(P135="","",P135-Q135)</f>
        <v/>
      </c>
      <c r="S135" s="57" t="n">
        <v>0.3903</v>
      </c>
      <c r="T135" s="22" t="n"/>
      <c r="U135" s="68" t="n">
        <v>0.2516</v>
      </c>
      <c r="V135" s="68" t="n">
        <v>0.6116</v>
      </c>
      <c r="W135" s="103" t="n">
        <v>253</v>
      </c>
      <c r="X135" s="103" t="n">
        <v>390</v>
      </c>
      <c r="Y135" s="22" t="n"/>
      <c r="Z135" s="104">
        <f>IF(U135="","",W135/U135-W135)</f>
        <v/>
      </c>
      <c r="AA135" s="104">
        <f>IF(U135="","",(W135/U135-W135)*Q135)</f>
        <v/>
      </c>
      <c r="AB135" s="104">
        <f>IF(W135="","",W135*P135)</f>
        <v/>
      </c>
      <c r="AC135" s="86" t="n"/>
      <c r="AD135" s="86" t="inlineStr">
        <is>
          <t>截止日期</t>
        </is>
      </c>
      <c r="AE135" s="85" t="n"/>
    </row>
    <row customHeight="1" hidden="1" ht="14.25" outlineLevel="1" r="136" s="18">
      <c r="A136" s="101" t="n">
        <v>20191002</v>
      </c>
      <c r="B136" s="32" t="n"/>
      <c r="C136" s="33" t="n">
        <v>1</v>
      </c>
      <c r="D136" s="22" t="n"/>
      <c r="E136" s="34" t="n">
        <v>0.2116</v>
      </c>
      <c r="F136" s="35" t="n">
        <v>0.3223</v>
      </c>
      <c r="G136" s="102">
        <f>IF(E136="","",E136*X136)</f>
        <v/>
      </c>
      <c r="H136" s="37" t="n">
        <v>0.3445</v>
      </c>
      <c r="I136" s="22" t="n"/>
      <c r="J136" s="53" t="n">
        <v>0.1438</v>
      </c>
      <c r="K136" s="53" t="n">
        <v>0.1942</v>
      </c>
      <c r="L136" s="53" t="n"/>
      <c r="M136" s="53" t="n"/>
      <c r="N136" s="22" t="n"/>
      <c r="O136" s="57" t="n">
        <v>0.8118</v>
      </c>
      <c r="P136" s="57" t="n">
        <v>0.486</v>
      </c>
      <c r="Q136" s="57" t="n">
        <v>0.5004999999999999</v>
      </c>
      <c r="R136" s="62">
        <f>IF(P136="","",P136-Q136)</f>
        <v/>
      </c>
      <c r="S136" s="57" t="n">
        <v>0.3688</v>
      </c>
      <c r="T136" s="22" t="n"/>
      <c r="U136" s="68" t="n">
        <v>0.2515</v>
      </c>
      <c r="V136" s="68" t="n">
        <v>0.5575</v>
      </c>
      <c r="W136" s="103" t="n">
        <v>286</v>
      </c>
      <c r="X136" s="103" t="n">
        <v>449</v>
      </c>
      <c r="Y136" s="22" t="n"/>
      <c r="Z136" s="104">
        <f>IF(U136="","",W136/U136-W136)</f>
        <v/>
      </c>
      <c r="AA136" s="104">
        <f>IF(U136="","",(W136/U136-W136)*Q136)</f>
        <v/>
      </c>
      <c r="AB136" s="104">
        <f>IF(W136="","",W136*P136)</f>
        <v/>
      </c>
      <c r="AC136" s="86" t="n"/>
      <c r="AD136" s="84" t="inlineStr">
        <is>
          <t>截止日期</t>
        </is>
      </c>
      <c r="AE136" s="85" t="n"/>
    </row>
    <row customHeight="1" hidden="1" ht="14.25" outlineLevel="1" r="137" s="18">
      <c r="A137" s="101" t="n">
        <v>20191003</v>
      </c>
      <c r="B137" s="32" t="n"/>
      <c r="C137" s="33" t="n">
        <v>2</v>
      </c>
      <c r="D137" s="22" t="n"/>
      <c r="E137" s="34" t="n">
        <v>0.2562</v>
      </c>
      <c r="F137" s="35" t="n">
        <v>0.3582</v>
      </c>
      <c r="G137" s="102">
        <f>IF(E137="","",E137*X137)</f>
        <v/>
      </c>
      <c r="H137" s="37" t="n">
        <v>0.3472</v>
      </c>
      <c r="I137" s="22" t="n"/>
      <c r="J137" s="53" t="n">
        <v>0.1671</v>
      </c>
      <c r="K137" s="53" t="n">
        <v>0.2085</v>
      </c>
      <c r="L137" s="53" t="n"/>
      <c r="M137" s="53" t="n"/>
      <c r="N137" s="22" t="n"/>
      <c r="O137" s="57" t="n">
        <v>0.7875</v>
      </c>
      <c r="P137" s="57" t="n">
        <v>0.4831</v>
      </c>
      <c r="Q137" s="57" t="n">
        <v>0.4751</v>
      </c>
      <c r="R137" s="62">
        <f>IF(P137="","",P137-Q137)</f>
        <v/>
      </c>
      <c r="S137" s="57" t="n">
        <v>0.3783</v>
      </c>
      <c r="T137" s="22" t="n"/>
      <c r="U137" s="68" t="n">
        <v>0.2669</v>
      </c>
      <c r="V137" s="68" t="n">
        <v>0.5722</v>
      </c>
      <c r="W137" s="103" t="n">
        <v>267</v>
      </c>
      <c r="X137" s="103" t="n">
        <v>402</v>
      </c>
      <c r="Y137" s="22" t="n"/>
      <c r="Z137" s="104">
        <f>IF(U137="","",W137/U137-W137)</f>
        <v/>
      </c>
      <c r="AA137" s="104">
        <f>IF(U137="","",(W137/U137-W137)*Q137)</f>
        <v/>
      </c>
      <c r="AB137" s="104">
        <f>IF(W137="","",W137*P137)</f>
        <v/>
      </c>
      <c r="AC137" s="86" t="n"/>
      <c r="AD137" s="84" t="inlineStr">
        <is>
          <t>截止日期</t>
        </is>
      </c>
      <c r="AE137" s="85" t="n"/>
    </row>
    <row customHeight="1" hidden="1" ht="14.25" outlineLevel="1" r="138" s="18">
      <c r="A138" s="101" t="n">
        <v>20191004</v>
      </c>
      <c r="B138" s="32" t="n"/>
      <c r="C138" s="33" t="n">
        <v>1</v>
      </c>
      <c r="D138" s="22" t="n"/>
      <c r="E138" s="34" t="n">
        <v>0.2217</v>
      </c>
      <c r="F138" s="35" t="n">
        <v>0.3627</v>
      </c>
      <c r="G138" s="102">
        <f>IF(E138="","",E138*X138)</f>
        <v/>
      </c>
      <c r="H138" s="37" t="n">
        <v>0.3035</v>
      </c>
      <c r="I138" s="22" t="n"/>
      <c r="J138" s="53" t="n">
        <v>0.1463</v>
      </c>
      <c r="K138" s="53" t="n">
        <v>0.188</v>
      </c>
      <c r="L138" s="53" t="n"/>
      <c r="M138" s="53" t="n"/>
      <c r="N138" s="22" t="n"/>
      <c r="O138" s="57" t="n">
        <v>0.8851</v>
      </c>
      <c r="P138" s="57" t="n">
        <v>0.4839</v>
      </c>
      <c r="Q138" s="57" t="n">
        <v>0.493</v>
      </c>
      <c r="R138" s="62">
        <f>IF(P138="","",P138-Q138)</f>
        <v/>
      </c>
      <c r="S138" s="57" t="n">
        <v>0.3584</v>
      </c>
      <c r="T138" s="22" t="n"/>
      <c r="U138" s="68" t="n">
        <v>0.2464</v>
      </c>
      <c r="V138" s="68" t="n">
        <v>0.5991</v>
      </c>
      <c r="W138" s="103" t="n">
        <v>279</v>
      </c>
      <c r="X138" s="103" t="n">
        <v>442</v>
      </c>
      <c r="Y138" s="22" t="n"/>
      <c r="Z138" s="104">
        <f>IF(U138="","",W138/U138-W138)</f>
        <v/>
      </c>
      <c r="AA138" s="104">
        <f>IF(U138="","",(W138/U138-W138)*Q138)</f>
        <v/>
      </c>
      <c r="AB138" s="104">
        <f>IF(W138="","",W138*P138)</f>
        <v/>
      </c>
      <c r="AC138" s="86" t="n"/>
      <c r="AD138" s="84" t="inlineStr">
        <is>
          <t>截止日期</t>
        </is>
      </c>
      <c r="AE138" s="85" t="n"/>
    </row>
    <row customHeight="1" hidden="1" ht="14.25" outlineLevel="1" r="139" s="18">
      <c r="A139" s="101" t="n">
        <v>20191005</v>
      </c>
      <c r="B139" s="32" t="n"/>
      <c r="C139" s="33" t="n">
        <v>1</v>
      </c>
      <c r="D139" s="22" t="n"/>
      <c r="E139" s="34" t="n">
        <v>0.2543</v>
      </c>
      <c r="F139" s="35" t="n">
        <v>0.3352</v>
      </c>
      <c r="G139" s="102">
        <f>IF(E139="","",E139*X139)</f>
        <v/>
      </c>
      <c r="H139" s="37" t="n">
        <v>0.354</v>
      </c>
      <c r="I139" s="22" t="n"/>
      <c r="J139" s="53" t="n">
        <v>0.1598</v>
      </c>
      <c r="K139" s="53" t="n">
        <v>0.1841</v>
      </c>
      <c r="L139" s="53" t="n"/>
      <c r="M139" s="53" t="n"/>
      <c r="N139" s="22" t="n"/>
      <c r="O139" s="57" t="n">
        <v>0.8851</v>
      </c>
      <c r="P139" s="57" t="n">
        <v>0.5082</v>
      </c>
      <c r="Q139" s="57" t="n">
        <v>0.4837</v>
      </c>
      <c r="R139" s="62">
        <f>IF(P139="","",P139-Q139)</f>
        <v/>
      </c>
      <c r="S139" s="57" t="n">
        <v>0.3023</v>
      </c>
      <c r="T139" s="22" t="n"/>
      <c r="U139" s="68" t="n">
        <v>0.2573</v>
      </c>
      <c r="V139" s="68" t="n">
        <v>0.5608</v>
      </c>
      <c r="W139" s="103" t="n">
        <v>305</v>
      </c>
      <c r="X139" s="103" t="n">
        <v>464</v>
      </c>
      <c r="Y139" s="22" t="n"/>
      <c r="Z139" s="104">
        <f>IF(U139="","",W139/U139-W139)</f>
        <v/>
      </c>
      <c r="AA139" s="104">
        <f>IF(U139="","",(W139/U139-W139)*Q139)</f>
        <v/>
      </c>
      <c r="AB139" s="104">
        <f>IF(W139="","",W139*P139)</f>
        <v/>
      </c>
      <c r="AC139" s="86" t="n"/>
      <c r="AD139" s="84" t="inlineStr">
        <is>
          <t>截止日期</t>
        </is>
      </c>
      <c r="AE139" s="85" t="n"/>
    </row>
    <row customHeight="1" hidden="1" ht="14.25" outlineLevel="1" r="140" s="18">
      <c r="A140" s="101" t="n">
        <v>20191006</v>
      </c>
      <c r="B140" s="32" t="n"/>
      <c r="C140" s="33" t="n">
        <v>1</v>
      </c>
      <c r="D140" s="22" t="n"/>
      <c r="E140" s="34" t="n">
        <v>0.2403</v>
      </c>
      <c r="F140" s="35" t="n">
        <v>0.3459</v>
      </c>
      <c r="G140" s="102">
        <f>IF(E140="","",E140*X140)</f>
        <v/>
      </c>
      <c r="H140" s="37" t="n">
        <v>0.3991</v>
      </c>
      <c r="I140" s="22" t="n"/>
      <c r="J140" s="53" t="n">
        <v>0.1448</v>
      </c>
      <c r="K140" s="53" t="n">
        <v>0.2086</v>
      </c>
      <c r="L140" s="53" t="n"/>
      <c r="M140" s="53" t="n"/>
      <c r="N140" s="22" t="n"/>
      <c r="O140" s="57" t="n">
        <v>0.7857</v>
      </c>
      <c r="P140" s="57" t="n">
        <v>0.5276999999999999</v>
      </c>
      <c r="Q140" s="57" t="n">
        <v>0.4807</v>
      </c>
      <c r="R140" s="62">
        <f>IF(P140="","",P140-Q140)</f>
        <v/>
      </c>
      <c r="S140" s="57" t="n">
        <v>0.229</v>
      </c>
      <c r="T140" s="22" t="n"/>
      <c r="U140" s="68" t="n">
        <v>0.2516</v>
      </c>
      <c r="V140" s="68" t="n">
        <v>0.6246</v>
      </c>
      <c r="W140" s="103" t="n">
        <v>307</v>
      </c>
      <c r="X140" s="103" t="n">
        <v>462</v>
      </c>
      <c r="Y140" s="22" t="n"/>
      <c r="Z140" s="104">
        <f>IF(U140="","",W140/U140-W140)</f>
        <v/>
      </c>
      <c r="AA140" s="104">
        <f>IF(U140="","",(W140/U140-W140)*Q140)</f>
        <v/>
      </c>
      <c r="AB140" s="104">
        <f>IF(W140="","",W140*P140)</f>
        <v/>
      </c>
      <c r="AC140" s="86" t="n"/>
      <c r="AD140" s="84" t="inlineStr">
        <is>
          <t>截止日期</t>
        </is>
      </c>
      <c r="AE140" s="85" t="n"/>
    </row>
    <row customHeight="1" hidden="1" ht="14.25" outlineLevel="1" r="141" s="18">
      <c r="A141" s="101" t="n">
        <v>20191007</v>
      </c>
      <c r="B141" s="32" t="n"/>
      <c r="C141" s="33" t="n">
        <v>1</v>
      </c>
      <c r="D141" s="22" t="n"/>
      <c r="E141" s="34" t="n">
        <v>0.2377</v>
      </c>
      <c r="F141" s="35" t="n">
        <v>0.3627</v>
      </c>
      <c r="G141" s="102">
        <f>IF(E141="","",E141*X141)</f>
        <v/>
      </c>
      <c r="H141" s="37" t="n">
        <v>0.419</v>
      </c>
      <c r="I141" s="22" t="n"/>
      <c r="J141" s="53" t="n">
        <v>0.1889</v>
      </c>
      <c r="K141" s="53" t="n">
        <v>0.1912</v>
      </c>
      <c r="L141" s="53" t="n"/>
      <c r="M141" s="53" t="n"/>
      <c r="N141" s="22" t="n"/>
      <c r="O141" s="57" t="n">
        <v>0.7785</v>
      </c>
      <c r="P141" s="57" t="n">
        <v>0.5897</v>
      </c>
      <c r="Q141" s="57" t="n">
        <v>0.5432</v>
      </c>
      <c r="R141" s="62">
        <f>IF(P141="","",P141-Q141)</f>
        <v/>
      </c>
      <c r="S141" s="57" t="n">
        <v>0.3369</v>
      </c>
      <c r="T141" s="22" t="n"/>
      <c r="U141" s="68" t="n">
        <v>0.2548</v>
      </c>
      <c r="V141" s="68" t="n">
        <v>0.6113</v>
      </c>
      <c r="W141" s="103" t="n">
        <v>407</v>
      </c>
      <c r="X141" s="103" t="n">
        <v>610</v>
      </c>
      <c r="Y141" s="22" t="n"/>
      <c r="Z141" s="104">
        <f>IF(U141="","",W141/U141-W141)</f>
        <v/>
      </c>
      <c r="AA141" s="104">
        <f>IF(U141="","",(W141/U141-W141)*Q141)</f>
        <v/>
      </c>
      <c r="AB141" s="104">
        <f>IF(W141="","",W141*P141)</f>
        <v/>
      </c>
      <c r="AC141" s="86" t="n"/>
      <c r="AD141" s="84" t="inlineStr">
        <is>
          <t>截止日期</t>
        </is>
      </c>
      <c r="AE141" s="85" t="n"/>
    </row>
    <row customHeight="1" hidden="1" ht="14.25" outlineLevel="1" r="142" s="18">
      <c r="A142" s="101" t="n">
        <v>20191008</v>
      </c>
      <c r="B142" s="32" t="n"/>
      <c r="C142" s="33" t="n">
        <v>2</v>
      </c>
      <c r="D142" s="22" t="n"/>
      <c r="E142" s="34" t="n">
        <v>0.252</v>
      </c>
      <c r="F142" s="35" t="n">
        <v>0.3481</v>
      </c>
      <c r="G142" s="102">
        <f>IF(E142="","",E142*X142)</f>
        <v/>
      </c>
      <c r="H142" s="37" t="n">
        <v>0.4</v>
      </c>
      <c r="I142" s="22" t="n"/>
      <c r="J142" s="53" t="n">
        <v>0.1631</v>
      </c>
      <c r="K142" s="53" t="n">
        <v>0.2609</v>
      </c>
      <c r="L142" s="53" t="n"/>
      <c r="M142" s="53" t="n"/>
      <c r="N142" s="22" t="n"/>
      <c r="O142" s="57" t="n">
        <v>0.7558</v>
      </c>
      <c r="P142" s="57" t="n">
        <v>0.5121</v>
      </c>
      <c r="Q142" s="57" t="n">
        <v>0.5046</v>
      </c>
      <c r="R142" s="62">
        <f>IF(P142="","",P142-Q142)</f>
        <v/>
      </c>
      <c r="S142" s="57" t="n">
        <v>0.4459</v>
      </c>
      <c r="T142" s="22" t="n"/>
      <c r="U142" s="68" t="n">
        <v>0.2478</v>
      </c>
      <c r="V142" s="68" t="n">
        <v>0.6276</v>
      </c>
      <c r="W142" s="103" t="n">
        <v>330</v>
      </c>
      <c r="X142" s="103" t="n">
        <v>488</v>
      </c>
      <c r="Y142" s="22" t="n"/>
      <c r="Z142" s="104">
        <f>IF(U142="","",W142/U142-W142)</f>
        <v/>
      </c>
      <c r="AA142" s="104">
        <f>IF(U142="","",(W142/U142-W142)*Q142)</f>
        <v/>
      </c>
      <c r="AB142" s="104">
        <f>IF(W142="","",W142*P142)</f>
        <v/>
      </c>
      <c r="AC142" s="86" t="n"/>
      <c r="AD142" s="84" t="inlineStr">
        <is>
          <t>截止日期</t>
        </is>
      </c>
      <c r="AE142" s="85" t="n"/>
    </row>
    <row customHeight="1" hidden="1" ht="14.25" outlineLevel="1" r="143" s="18">
      <c r="A143" s="101" t="n">
        <v>20191009</v>
      </c>
      <c r="B143" s="32" t="n"/>
      <c r="C143" s="33" t="n">
        <v>2</v>
      </c>
      <c r="D143" s="22" t="n"/>
      <c r="E143" s="34" t="n">
        <v>0.2696</v>
      </c>
      <c r="F143" s="35" t="n">
        <v>0.2996</v>
      </c>
      <c r="G143" s="102">
        <f>IF(E143="","",E143*X143)</f>
        <v/>
      </c>
      <c r="H143" s="37" t="n">
        <v>0.3555</v>
      </c>
      <c r="I143" s="22" t="n"/>
      <c r="J143" s="53" t="n">
        <v>0.1682</v>
      </c>
      <c r="K143" s="53" t="n">
        <v>0.2021</v>
      </c>
      <c r="L143" s="53" t="n"/>
      <c r="M143" s="53" t="n"/>
      <c r="N143" s="22" t="n"/>
      <c r="O143" s="57" t="n">
        <v>0.8734</v>
      </c>
      <c r="P143" s="57" t="n">
        <v>0.507</v>
      </c>
      <c r="Q143" s="57" t="n">
        <v>0.5</v>
      </c>
      <c r="R143" s="62">
        <f>IF(P143="","",P143-Q143)</f>
        <v/>
      </c>
      <c r="S143" s="57" t="n">
        <v>0.3428</v>
      </c>
      <c r="T143" s="22" t="n"/>
      <c r="U143" s="68" t="n">
        <v>0.2446</v>
      </c>
      <c r="V143" s="68" t="n">
        <v>0.5632</v>
      </c>
      <c r="W143" s="103" t="n">
        <v>284</v>
      </c>
      <c r="X143" s="103" t="n">
        <v>460</v>
      </c>
      <c r="Y143" s="22" t="n"/>
      <c r="Z143" s="104">
        <f>IF(U143="","",W143/U143-W143)</f>
        <v/>
      </c>
      <c r="AA143" s="104">
        <f>IF(U143="","",(W143/U143-W143)*Q143)</f>
        <v/>
      </c>
      <c r="AB143" s="104">
        <f>IF(W143="","",W143*P143)</f>
        <v/>
      </c>
      <c r="AC143" s="86" t="n"/>
      <c r="AD143" s="84" t="inlineStr">
        <is>
          <t>截止日期</t>
        </is>
      </c>
      <c r="AE143" s="85" t="n"/>
    </row>
    <row customHeight="1" hidden="1" ht="14.25" outlineLevel="1" r="144" s="18">
      <c r="A144" s="101" t="n">
        <v>20191010</v>
      </c>
      <c r="B144" s="32" t="n"/>
      <c r="C144" s="33" t="n">
        <v>2</v>
      </c>
      <c r="D144" s="22" t="n"/>
      <c r="E144" s="34" t="n">
        <v>0.2562</v>
      </c>
      <c r="F144" s="35" t="n">
        <v>0.3028</v>
      </c>
      <c r="G144" s="102">
        <f>IF(E144="","",E144*X144)</f>
        <v/>
      </c>
      <c r="H144" s="37" t="n">
        <v>0.2893</v>
      </c>
      <c r="I144" s="22" t="n"/>
      <c r="J144" s="53" t="n">
        <v>0.15</v>
      </c>
      <c r="K144" s="53" t="n">
        <v>0.1418</v>
      </c>
      <c r="L144" s="53" t="n"/>
      <c r="M144" s="53" t="n"/>
      <c r="N144" s="22" t="n"/>
      <c r="O144" s="57" t="n">
        <v>0.8943</v>
      </c>
      <c r="P144" s="57" t="n">
        <v>0.5112</v>
      </c>
      <c r="Q144" s="57" t="n">
        <v>0.4549</v>
      </c>
      <c r="R144" s="62">
        <f>IF(P144="","",P144-Q144)</f>
        <v/>
      </c>
      <c r="S144" s="57" t="n">
        <v>0.4711</v>
      </c>
      <c r="T144" s="22" t="n"/>
      <c r="U144" s="68" t="n">
        <v>0.317</v>
      </c>
      <c r="V144" s="68" t="n">
        <v>0.493</v>
      </c>
      <c r="W144" s="103" t="n">
        <v>356</v>
      </c>
      <c r="X144" s="103" t="n">
        <v>562</v>
      </c>
      <c r="Y144" s="22" t="n"/>
      <c r="Z144" s="104">
        <f>IF(U144="","",W144/U144-W144)</f>
        <v/>
      </c>
      <c r="AA144" s="104">
        <f>IF(U144="","",(W144/U144-W144)*Q144)</f>
        <v/>
      </c>
      <c r="AB144" s="104">
        <f>IF(W144="","",W144*P144)</f>
        <v/>
      </c>
      <c r="AC144" s="86" t="n"/>
      <c r="AD144" s="84" t="inlineStr">
        <is>
          <t>截止日期</t>
        </is>
      </c>
      <c r="AE144" s="85" t="n"/>
    </row>
    <row customHeight="1" hidden="1" ht="14.25" outlineLevel="1" r="145" s="18">
      <c r="A145" s="101" t="n">
        <v>20191011</v>
      </c>
      <c r="B145" s="32" t="n"/>
      <c r="C145" s="33" t="n">
        <v>1</v>
      </c>
      <c r="D145" s="22" t="n"/>
      <c r="E145" s="34" t="n">
        <v>0.2472</v>
      </c>
      <c r="F145" s="35" t="n">
        <v>0.3494</v>
      </c>
      <c r="G145" s="102">
        <f>IF(E145="","",E145*X145)</f>
        <v/>
      </c>
      <c r="H145" s="37" t="n">
        <v>0.3446</v>
      </c>
      <c r="I145" s="22" t="n"/>
      <c r="J145" s="53" t="n">
        <v>0.137</v>
      </c>
      <c r="K145" s="53" t="n">
        <v>0.1375</v>
      </c>
      <c r="L145" s="53" t="n"/>
      <c r="M145" s="53" t="n"/>
      <c r="N145" s="22" t="n"/>
      <c r="O145" s="57" t="n">
        <v>0.7692</v>
      </c>
      <c r="P145" s="57" t="n">
        <v>0.5219</v>
      </c>
      <c r="Q145" s="57" t="n">
        <v>0.479</v>
      </c>
      <c r="R145" s="62">
        <f>IF(P145="","",P145-Q145)</f>
        <v/>
      </c>
      <c r="S145" s="57" t="n">
        <v>0.2866</v>
      </c>
      <c r="T145" s="22" t="n"/>
      <c r="U145" s="68" t="n">
        <v>0.2744</v>
      </c>
      <c r="V145" s="68" t="n">
        <v>0.7137</v>
      </c>
      <c r="W145" s="103" t="n">
        <v>274</v>
      </c>
      <c r="X145" s="103" t="n">
        <v>441</v>
      </c>
      <c r="Y145" s="22" t="n"/>
      <c r="Z145" s="104">
        <f>IF(U145="","",W145/U145-W145)</f>
        <v/>
      </c>
      <c r="AA145" s="104">
        <f>IF(U145="","",(W145/U145-W145)*Q145)</f>
        <v/>
      </c>
      <c r="AB145" s="104">
        <f>IF(W145="","",W145*P145)</f>
        <v/>
      </c>
      <c r="AC145" s="86" t="n"/>
      <c r="AD145" s="84" t="inlineStr">
        <is>
          <t>截止日期</t>
        </is>
      </c>
      <c r="AE145" s="85" t="n"/>
    </row>
    <row customHeight="1" hidden="1" ht="14.25" outlineLevel="1" r="146" s="18">
      <c r="A146" s="101" t="n">
        <v>20191012</v>
      </c>
      <c r="B146" s="32" t="n"/>
      <c r="C146" s="33" t="n">
        <v>2</v>
      </c>
      <c r="D146" s="22" t="n"/>
      <c r="E146" s="34" t="n">
        <v>0.2344</v>
      </c>
      <c r="F146" s="35" t="n">
        <v>0.3203</v>
      </c>
      <c r="G146" s="102">
        <f>IF(E146="","",E146*X146)</f>
        <v/>
      </c>
      <c r="H146" s="37" t="n">
        <v>0.3333</v>
      </c>
      <c r="I146" s="22" t="n"/>
      <c r="J146" s="53" t="n">
        <v>0.1561</v>
      </c>
      <c r="K146" s="53" t="n">
        <v>0.1489</v>
      </c>
      <c r="L146" s="53" t="n"/>
      <c r="M146" s="53" t="n"/>
      <c r="N146" s="22" t="n"/>
      <c r="O146" s="57" t="n">
        <v>0.9043</v>
      </c>
      <c r="P146" s="57" t="n">
        <v>0.5568</v>
      </c>
      <c r="Q146" s="57" t="n">
        <v>0.4718</v>
      </c>
      <c r="R146" s="62">
        <f>IF(P146="","",P146-Q146)</f>
        <v/>
      </c>
      <c r="S146" s="57" t="n">
        <v>0.2831</v>
      </c>
      <c r="T146" s="22" t="n"/>
      <c r="U146" s="68" t="n">
        <v>0.2513</v>
      </c>
      <c r="V146" s="68" t="n">
        <v>0.7137</v>
      </c>
      <c r="W146" s="103" t="n">
        <v>264</v>
      </c>
      <c r="X146" s="103" t="n">
        <v>401</v>
      </c>
      <c r="Y146" s="22" t="n"/>
      <c r="Z146" s="104">
        <f>IF(U146="","",W146/U146-W146)</f>
        <v/>
      </c>
      <c r="AA146" s="104">
        <f>IF(U146="","",(W146/U146-W146)*Q146)</f>
        <v/>
      </c>
      <c r="AB146" s="104">
        <f>IF(W146="","",W146*P146)</f>
        <v/>
      </c>
      <c r="AC146" s="86" t="n"/>
      <c r="AD146" s="84" t="inlineStr">
        <is>
          <t>截止日期</t>
        </is>
      </c>
      <c r="AE146" s="85" t="n"/>
    </row>
    <row customHeight="1" hidden="1" ht="14.25" outlineLevel="1" r="147" s="18">
      <c r="A147" s="101" t="n">
        <v>20191013</v>
      </c>
      <c r="B147" s="32" t="n"/>
      <c r="C147" s="33" t="n">
        <v>3</v>
      </c>
      <c r="D147" s="22" t="n"/>
      <c r="E147" s="34" t="n">
        <v>0.2469</v>
      </c>
      <c r="F147" s="35" t="n">
        <v>0.3127</v>
      </c>
      <c r="G147" s="102">
        <f>IF(E147="","",E147*X147)</f>
        <v/>
      </c>
      <c r="H147" s="37" t="n">
        <v>0.2698</v>
      </c>
      <c r="I147" s="22" t="n"/>
      <c r="J147" s="53" t="n">
        <v>0.1545</v>
      </c>
      <c r="K147" s="53" t="n">
        <v>0.152</v>
      </c>
      <c r="L147" s="53" t="n"/>
      <c r="M147" s="53" t="n"/>
      <c r="N147" s="22" t="n"/>
      <c r="O147" s="57" t="n">
        <v>0.8452</v>
      </c>
      <c r="P147" s="57" t="n">
        <v>0.4403</v>
      </c>
      <c r="Q147" s="57" t="n">
        <v>0.3736</v>
      </c>
      <c r="R147" s="62">
        <f>IF(P147="","",P147-Q147)</f>
        <v/>
      </c>
      <c r="S147" s="57" t="n">
        <v>0.2278</v>
      </c>
      <c r="T147" s="22" t="n"/>
      <c r="U147" s="68" t="n">
        <v>0.2471</v>
      </c>
      <c r="V147" s="68" t="n">
        <v>0.7187</v>
      </c>
      <c r="W147" s="103" t="n">
        <v>268</v>
      </c>
      <c r="X147" s="103" t="n">
        <v>405</v>
      </c>
      <c r="Y147" s="22" t="n"/>
      <c r="Z147" s="104">
        <f>IF(U147="","",W147/U147-W147)</f>
        <v/>
      </c>
      <c r="AA147" s="104">
        <f>IF(U147="","",(W147/U147-W147)*Q147)</f>
        <v/>
      </c>
      <c r="AB147" s="104">
        <f>IF(W147="","",W147*P147)</f>
        <v/>
      </c>
      <c r="AC147" s="86" t="n"/>
      <c r="AD147" s="84" t="inlineStr">
        <is>
          <t>截止日期</t>
        </is>
      </c>
      <c r="AE147" s="85" t="n"/>
    </row>
    <row customHeight="1" hidden="1" ht="14.25" outlineLevel="1" r="148" s="18">
      <c r="A148" s="101" t="n">
        <v>20191014</v>
      </c>
      <c r="B148" s="32" t="n"/>
      <c r="C148" s="33" t="n">
        <v>3</v>
      </c>
      <c r="D148" s="22" t="n"/>
      <c r="E148" s="34" t="n">
        <v>0.2375</v>
      </c>
      <c r="F148" s="35" t="n">
        <v>0.2863</v>
      </c>
      <c r="G148" s="102">
        <f>IF(E148="","",E148*X148)</f>
        <v/>
      </c>
      <c r="H148" s="37" t="n">
        <v>0.4205</v>
      </c>
      <c r="I148" s="22" t="n"/>
      <c r="J148" s="53" t="n">
        <v>0.1806</v>
      </c>
      <c r="K148" s="53" t="n">
        <v>0.1592</v>
      </c>
      <c r="L148" s="53" t="n"/>
      <c r="M148" s="53" t="n"/>
      <c r="N148" s="22" t="n"/>
      <c r="O148" s="57" t="n">
        <v>0.8874</v>
      </c>
      <c r="P148" s="57" t="n">
        <v>0.5986</v>
      </c>
      <c r="Q148" s="57" t="n">
        <v>0.5248</v>
      </c>
      <c r="R148" s="62">
        <f>IF(P148="","",P148-Q148)</f>
        <v/>
      </c>
      <c r="S148" s="57" t="n">
        <v>0.4216</v>
      </c>
      <c r="T148" s="22" t="n"/>
      <c r="U148" s="68" t="n">
        <v>0.2713</v>
      </c>
      <c r="V148" s="68" t="n">
        <v>0.6281</v>
      </c>
      <c r="W148" s="103" t="n">
        <v>421</v>
      </c>
      <c r="X148" s="103" t="n">
        <v>619</v>
      </c>
      <c r="Y148" s="22" t="n"/>
      <c r="Z148" s="104">
        <f>IF(U148="","",W148/U148-W148)</f>
        <v/>
      </c>
      <c r="AA148" s="104">
        <f>IF(U148="","",(W148/U148-W148)*Q148)</f>
        <v/>
      </c>
      <c r="AB148" s="104">
        <f>IF(W148="","",W148*P148)</f>
        <v/>
      </c>
      <c r="AC148" s="86" t="n"/>
      <c r="AD148" s="84" t="inlineStr">
        <is>
          <t>截止日期</t>
        </is>
      </c>
      <c r="AE148" s="85" t="n"/>
    </row>
    <row customHeight="1" hidden="1" ht="14.25" outlineLevel="1" r="149" s="18">
      <c r="A149" s="101" t="n">
        <v>20191015</v>
      </c>
      <c r="B149" s="32" t="n"/>
      <c r="C149" s="33" t="n">
        <v>4</v>
      </c>
      <c r="D149" s="22" t="n"/>
      <c r="E149" s="34" t="n">
        <v>0.2565</v>
      </c>
      <c r="F149" s="35" t="n">
        <v>0.3258</v>
      </c>
      <c r="G149" s="102">
        <f>IF(E149="","",E149*X149)</f>
        <v/>
      </c>
      <c r="H149" s="37" t="n">
        <v>0.3765</v>
      </c>
      <c r="I149" s="22" t="n"/>
      <c r="J149" s="53" t="n">
        <v>0.1797</v>
      </c>
      <c r="K149" s="53" t="n">
        <v>0.1623</v>
      </c>
      <c r="L149" s="53" t="n"/>
      <c r="M149" s="53" t="n"/>
      <c r="N149" s="22" t="n"/>
      <c r="O149" s="57" t="n">
        <v>0.8333</v>
      </c>
      <c r="P149" s="57" t="n">
        <v>0.5226</v>
      </c>
      <c r="Q149" s="57" t="n">
        <v>0.5243</v>
      </c>
      <c r="R149" s="62">
        <f>IF(P149="","",P149-Q149)</f>
        <v/>
      </c>
      <c r="S149" s="57" t="n">
        <v>0.2843</v>
      </c>
      <c r="T149" s="22" t="n"/>
      <c r="U149" s="68" t="n">
        <v>0.2516</v>
      </c>
      <c r="V149" s="68" t="n">
        <v>0.857</v>
      </c>
      <c r="W149" s="103" t="n">
        <v>354</v>
      </c>
      <c r="X149" s="103" t="n">
        <v>538</v>
      </c>
      <c r="Y149" s="22" t="n"/>
      <c r="Z149" s="104">
        <f>IF(U149="","",W149/U149-W149)</f>
        <v/>
      </c>
      <c r="AA149" s="104">
        <f>IF(U149="","",(W149/U149-W149)*Q149)</f>
        <v/>
      </c>
      <c r="AB149" s="104">
        <f>IF(W149="","",W149*P149)</f>
        <v/>
      </c>
      <c r="AC149" s="86" t="n"/>
      <c r="AD149" s="84" t="inlineStr">
        <is>
          <t>截止日期</t>
        </is>
      </c>
      <c r="AE149" s="85" t="n"/>
    </row>
    <row customHeight="1" hidden="1" ht="14.25" outlineLevel="1" r="150" s="18">
      <c r="A150" s="101" t="n">
        <v>20191016</v>
      </c>
      <c r="B150" s="32" t="n"/>
      <c r="C150" s="33" t="n">
        <v>3</v>
      </c>
      <c r="D150" s="22" t="n"/>
      <c r="E150" s="34" t="n">
        <v>0.2452</v>
      </c>
      <c r="F150" s="35" t="n">
        <v>0.3273</v>
      </c>
      <c r="G150" s="102">
        <f>IF(E150="","",E150*X150)</f>
        <v/>
      </c>
      <c r="H150" s="37" t="n">
        <v>0.3456</v>
      </c>
      <c r="I150" s="22" t="n"/>
      <c r="J150" s="53" t="n">
        <v>0.1537</v>
      </c>
      <c r="K150" s="53" t="n">
        <v>0.1598</v>
      </c>
      <c r="L150" s="53" t="n"/>
      <c r="M150" s="53" t="n"/>
      <c r="N150" s="22" t="n"/>
      <c r="O150" s="57" t="n">
        <v>0.8583</v>
      </c>
      <c r="P150" s="57" t="n">
        <v>0.5064</v>
      </c>
      <c r="Q150" s="57" t="n">
        <v>0.4904</v>
      </c>
      <c r="R150" s="62">
        <f>IF(P150="","",P150-Q150)</f>
        <v/>
      </c>
      <c r="S150" s="57" t="n">
        <v>0.2867</v>
      </c>
      <c r="T150" s="22" t="n"/>
      <c r="U150" s="68" t="n">
        <v>0.2749</v>
      </c>
      <c r="V150" s="68" t="n">
        <v>0.7337</v>
      </c>
      <c r="W150" s="103" t="n">
        <v>391</v>
      </c>
      <c r="X150" s="103" t="n">
        <v>575</v>
      </c>
      <c r="Y150" s="22" t="n"/>
      <c r="Z150" s="104">
        <f>IF(U150="","",W150/U150-W150)</f>
        <v/>
      </c>
      <c r="AA150" s="104">
        <f>IF(U150="","",(W150/U150-W150)*Q150)</f>
        <v/>
      </c>
      <c r="AB150" s="104">
        <f>IF(W150="","",W150*P150)</f>
        <v/>
      </c>
      <c r="AC150" s="86" t="n"/>
      <c r="AD150" s="84" t="inlineStr">
        <is>
          <t>截止日期</t>
        </is>
      </c>
      <c r="AE150" s="85" t="n"/>
    </row>
    <row customHeight="1" hidden="1" ht="14.25" outlineLevel="1" r="151" s="18">
      <c r="A151" s="101" t="n">
        <v>20191017</v>
      </c>
      <c r="B151" s="32" t="n"/>
      <c r="C151" s="33" t="n">
        <v>4</v>
      </c>
      <c r="D151" s="22" t="n"/>
      <c r="E151" s="34" t="n">
        <v>0.2371</v>
      </c>
      <c r="F151" s="35" t="n">
        <v>0.3704</v>
      </c>
      <c r="G151" s="102">
        <f>IF(E151="","",E151*X151)</f>
        <v/>
      </c>
      <c r="H151" s="37" t="n">
        <v>0.3891</v>
      </c>
      <c r="I151" s="22" t="n"/>
      <c r="J151" s="53" t="n">
        <v>0.1263</v>
      </c>
      <c r="K151" s="53" t="n">
        <v>0.207</v>
      </c>
      <c r="L151" s="53" t="n"/>
      <c r="M151" s="53" t="n"/>
      <c r="N151" s="22" t="n"/>
      <c r="O151" s="57" t="n">
        <v>0.8182</v>
      </c>
      <c r="P151" s="57" t="n">
        <v>0.5196</v>
      </c>
      <c r="Q151" s="57" t="n">
        <v>0.5027</v>
      </c>
      <c r="R151" s="62">
        <f>IF(P151="","",P151-Q151)</f>
        <v/>
      </c>
      <c r="S151" s="57" t="n">
        <v>0.341</v>
      </c>
      <c r="T151" s="22" t="n"/>
      <c r="U151" s="68" t="n">
        <v>0.2788</v>
      </c>
      <c r="V151" s="68" t="n">
        <v>0.8509</v>
      </c>
      <c r="W151" s="103" t="n">
        <v>331</v>
      </c>
      <c r="X151" s="103" t="n">
        <v>523</v>
      </c>
      <c r="Y151" s="22" t="n"/>
      <c r="Z151" s="104">
        <f>IF(U151="","",W151/U151-W151)</f>
        <v/>
      </c>
      <c r="AA151" s="104">
        <f>IF(U151="","",(W151/U151-W151)*Q151)</f>
        <v/>
      </c>
      <c r="AB151" s="104">
        <f>IF(W151="","",W151*P151)</f>
        <v/>
      </c>
      <c r="AC151" s="86" t="n"/>
      <c r="AD151" s="84" t="inlineStr">
        <is>
          <t>截止日期</t>
        </is>
      </c>
      <c r="AE151" s="85" t="n"/>
    </row>
    <row customHeight="1" hidden="1" ht="14.25" outlineLevel="1" r="152" s="18">
      <c r="A152" s="101" t="n">
        <v>20191018</v>
      </c>
      <c r="B152" s="32" t="n"/>
      <c r="C152" s="33" t="n">
        <v>3</v>
      </c>
      <c r="D152" s="22" t="n"/>
      <c r="E152" s="34" t="n">
        <v>0.231</v>
      </c>
      <c r="F152" s="35" t="n">
        <v>0.3166</v>
      </c>
      <c r="G152" s="102">
        <f>IF(E152="","",E152*X152)</f>
        <v/>
      </c>
      <c r="H152" s="37" t="n">
        <v>0.3333</v>
      </c>
      <c r="I152" s="22" t="n"/>
      <c r="J152" s="53" t="n">
        <v>0.135</v>
      </c>
      <c r="K152" s="53" t="n">
        <v>0.2335</v>
      </c>
      <c r="L152" s="53" t="n"/>
      <c r="M152" s="53" t="n"/>
      <c r="N152" s="22" t="n"/>
      <c r="O152" s="57" t="n">
        <v>0.75</v>
      </c>
      <c r="P152" s="57" t="n">
        <v>0.4715</v>
      </c>
      <c r="Q152" s="57" t="n">
        <v>0.4883</v>
      </c>
      <c r="R152" s="62">
        <f>IF(P152="","",P152-Q152)</f>
        <v/>
      </c>
      <c r="S152" s="57" t="n">
        <v>0.2598</v>
      </c>
      <c r="T152" s="22" t="n"/>
      <c r="U152" s="68" t="n">
        <v>0.2682</v>
      </c>
      <c r="V152" s="68" t="n">
        <v>0.7316</v>
      </c>
      <c r="W152" s="103" t="n">
        <v>263</v>
      </c>
      <c r="X152" s="103" t="n">
        <v>420</v>
      </c>
      <c r="Y152" s="22" t="n"/>
      <c r="Z152" s="104">
        <f>IF(U152="","",W152/U152-W152)</f>
        <v/>
      </c>
      <c r="AA152" s="104">
        <f>IF(U152="","",(W152/U152-W152)*Q152)</f>
        <v/>
      </c>
      <c r="AB152" s="104">
        <f>IF(W152="","",W152*P152)</f>
        <v/>
      </c>
      <c r="AC152" s="86" t="n"/>
      <c r="AD152" s="84" t="inlineStr">
        <is>
          <t>截止日期</t>
        </is>
      </c>
      <c r="AE152" s="85" t="n"/>
    </row>
    <row customHeight="1" hidden="1" ht="14.25" outlineLevel="1" r="153" s="18">
      <c r="A153" s="101" t="n">
        <v>20191019</v>
      </c>
      <c r="B153" s="32" t="n"/>
      <c r="C153" s="33" t="n">
        <v>4</v>
      </c>
      <c r="D153" s="22" t="n"/>
      <c r="E153" s="34" t="n">
        <v>0.2417</v>
      </c>
      <c r="F153" s="35" t="n">
        <v>0.36</v>
      </c>
      <c r="G153" s="102">
        <f>IF(E153="","",E153*X153)</f>
        <v/>
      </c>
      <c r="H153" s="37" t="n">
        <v>0.2953</v>
      </c>
      <c r="I153" s="22" t="n"/>
      <c r="J153" s="53" t="n">
        <v>0.1339</v>
      </c>
      <c r="K153" s="53" t="n">
        <v>0.2968</v>
      </c>
      <c r="L153" s="53" t="n"/>
      <c r="M153" s="53" t="n"/>
      <c r="N153" s="22" t="n"/>
      <c r="O153" s="57" t="n">
        <v>0.7952</v>
      </c>
      <c r="P153" s="57" t="n">
        <v>0.4487</v>
      </c>
      <c r="Q153" s="57" t="n">
        <v>0.4346</v>
      </c>
      <c r="R153" s="62">
        <f>IF(P153="","",P153-Q153)</f>
        <v/>
      </c>
      <c r="S153" s="57" t="n">
        <v>0.1267</v>
      </c>
      <c r="T153" s="22" t="n"/>
      <c r="U153" s="68" t="n">
        <v>0.2597</v>
      </c>
      <c r="V153" s="68" t="n">
        <v>0.9573</v>
      </c>
      <c r="W153" s="103" t="n">
        <v>263</v>
      </c>
      <c r="X153" s="103" t="n">
        <v>393</v>
      </c>
      <c r="Y153" s="22" t="n"/>
      <c r="Z153" s="104">
        <f>IF(U153="","",W153/U153-W153)</f>
        <v/>
      </c>
      <c r="AA153" s="104">
        <f>IF(U153="","",(W153/U153-W153)*Q153)</f>
        <v/>
      </c>
      <c r="AB153" s="104">
        <f>IF(W153="","",W153*P153)</f>
        <v/>
      </c>
      <c r="AC153" s="86" t="n"/>
      <c r="AD153" s="84" t="inlineStr">
        <is>
          <t>截止日期</t>
        </is>
      </c>
      <c r="AE153" s="85" t="n"/>
    </row>
    <row customHeight="1" hidden="1" ht="14.25" outlineLevel="1" r="154" s="18">
      <c r="A154" s="101" t="n">
        <v>20191020</v>
      </c>
      <c r="B154" s="32" t="n"/>
      <c r="C154" s="33" t="n">
        <v>2</v>
      </c>
      <c r="D154" s="22" t="n"/>
      <c r="E154" s="34" t="n">
        <v>0.2272</v>
      </c>
      <c r="F154" s="35" t="n">
        <v>0.3205</v>
      </c>
      <c r="G154" s="102">
        <f>IF(E154="","",E154*X154)</f>
        <v/>
      </c>
      <c r="H154" s="37" t="n">
        <v>0.2965</v>
      </c>
      <c r="I154" s="22" t="n"/>
      <c r="J154" s="53" t="n">
        <v>0.1445</v>
      </c>
      <c r="K154" s="53" t="n">
        <v>0.276</v>
      </c>
      <c r="L154" s="53" t="n"/>
      <c r="M154" s="53" t="n"/>
      <c r="N154" s="22" t="n"/>
      <c r="O154" s="57" t="n">
        <v>0.8105</v>
      </c>
      <c r="P154" s="57" t="n">
        <v>0.449</v>
      </c>
      <c r="Q154" s="57" t="n">
        <v>0.4419</v>
      </c>
      <c r="R154" s="62">
        <f>IF(P154="","",P154-Q154)</f>
        <v/>
      </c>
      <c r="S154" s="57" t="n">
        <v>0.2535</v>
      </c>
      <c r="T154" s="22" t="n"/>
      <c r="U154" s="68" t="n">
        <v>0.2585</v>
      </c>
      <c r="V154" s="68" t="n">
        <v>0.7336</v>
      </c>
      <c r="W154" s="103" t="n">
        <v>314</v>
      </c>
      <c r="X154" s="103" t="n">
        <v>449</v>
      </c>
      <c r="Y154" s="22" t="n"/>
      <c r="Z154" s="104">
        <f>IF(U154="","",W154/U154-W154)</f>
        <v/>
      </c>
      <c r="AA154" s="104">
        <f>IF(U154="","",(W154/U154-W154)*Q154)</f>
        <v/>
      </c>
      <c r="AB154" s="104">
        <f>IF(W154="","",W154*P154)</f>
        <v/>
      </c>
      <c r="AC154" s="86" t="n"/>
      <c r="AD154" s="84" t="inlineStr">
        <is>
          <t>截止日期</t>
        </is>
      </c>
      <c r="AE154" s="85" t="n"/>
    </row>
    <row customHeight="1" hidden="1" ht="14.25" outlineLevel="1" r="155" s="18">
      <c r="A155" s="101" t="n">
        <v>20191021</v>
      </c>
      <c r="B155" s="32" t="n"/>
      <c r="C155" s="33" t="n">
        <v>25</v>
      </c>
      <c r="D155" s="22" t="n"/>
      <c r="E155" s="34" t="n">
        <v>0.2281</v>
      </c>
      <c r="F155" s="35" t="n">
        <v>0.3226</v>
      </c>
      <c r="G155" s="102">
        <f>IF(E155="","",E155*X155)</f>
        <v/>
      </c>
      <c r="H155" s="37" t="n">
        <v>0.3125</v>
      </c>
      <c r="I155" s="22" t="n"/>
      <c r="J155" s="53" t="n">
        <v>0.1604</v>
      </c>
      <c r="K155" s="53" t="n">
        <v>0.2217</v>
      </c>
      <c r="L155" s="53" t="n"/>
      <c r="M155" s="53" t="n"/>
      <c r="N155" s="22" t="n"/>
      <c r="O155" s="57" t="n">
        <v>0.7272999999999999</v>
      </c>
      <c r="P155" s="57" t="n">
        <v>0.4198</v>
      </c>
      <c r="Q155" s="57" t="n">
        <v>0.431</v>
      </c>
      <c r="R155" s="62">
        <f>IF(P155="","",P155-Q155)</f>
        <v/>
      </c>
      <c r="S155" s="57" t="n">
        <v>0.0944</v>
      </c>
      <c r="T155" s="22" t="n"/>
      <c r="U155" s="68" t="n">
        <v>0.1185</v>
      </c>
      <c r="V155" s="68" t="n">
        <v>0.9627</v>
      </c>
      <c r="W155" s="103" t="n">
        <v>162</v>
      </c>
      <c r="X155" s="103" t="n">
        <v>228</v>
      </c>
      <c r="Y155" s="22" t="n"/>
      <c r="Z155" s="104">
        <f>IF(U155="","",W155/U155-W155)</f>
        <v/>
      </c>
      <c r="AA155" s="104">
        <f>IF(U155="","",(W155/U155-W155)*Q155)</f>
        <v/>
      </c>
      <c r="AB155" s="104">
        <f>IF(W155="","",W155*P155)</f>
        <v/>
      </c>
      <c r="AC155" s="86" t="n"/>
      <c r="AD155" s="84" t="inlineStr">
        <is>
          <t>截止日期</t>
        </is>
      </c>
      <c r="AE155" s="85" t="n"/>
    </row>
    <row customHeight="1" hidden="1" ht="14.25" outlineLevel="1" r="156" s="18">
      <c r="A156" s="101" t="n">
        <v>20191022</v>
      </c>
      <c r="B156" s="32" t="n"/>
      <c r="C156" s="33" t="n">
        <v>25</v>
      </c>
      <c r="D156" s="22" t="n"/>
      <c r="E156" s="34" t="n">
        <v>0.1449</v>
      </c>
      <c r="F156" s="35" t="n">
        <v>0.3408</v>
      </c>
      <c r="G156" s="102">
        <f>IF(E156="","",E156*X156)</f>
        <v/>
      </c>
      <c r="H156" s="37" t="n">
        <v>0.2105</v>
      </c>
      <c r="I156" s="22" t="n"/>
      <c r="J156" s="53" t="n">
        <v>0.1395</v>
      </c>
      <c r="K156" s="53" t="n">
        <v>0.1743</v>
      </c>
      <c r="L156" s="53" t="n"/>
      <c r="M156" s="53" t="n"/>
      <c r="N156" s="22" t="n"/>
      <c r="O156" s="57" t="n">
        <v>0.8105</v>
      </c>
      <c r="P156" s="57" t="n">
        <v>0.4222</v>
      </c>
      <c r="Q156" s="57" t="n">
        <v>0.4345</v>
      </c>
      <c r="R156" s="62">
        <f>IF(P156="","",P156-Q156)</f>
        <v/>
      </c>
      <c r="S156" s="57" t="n">
        <v>0.2333</v>
      </c>
      <c r="T156" s="22" t="n"/>
      <c r="U156" s="68" t="n">
        <v>0.0761</v>
      </c>
      <c r="V156" s="68" t="n">
        <v>0.8231000000000001</v>
      </c>
      <c r="W156" s="103" t="n">
        <v>90</v>
      </c>
      <c r="X156" s="103" t="n">
        <v>138</v>
      </c>
      <c r="Y156" s="22" t="n"/>
      <c r="Z156" s="104">
        <f>IF(U156="","",W156/U156-W156)</f>
        <v/>
      </c>
      <c r="AA156" s="104">
        <f>IF(U156="","",(W156/U156-W156)*Q156)</f>
        <v/>
      </c>
      <c r="AB156" s="104">
        <f>IF(W156="","",W156*P156)</f>
        <v/>
      </c>
      <c r="AC156" s="86" t="n"/>
      <c r="AD156" s="84" t="inlineStr">
        <is>
          <t>截止日期</t>
        </is>
      </c>
      <c r="AE156" s="85" t="n"/>
    </row>
    <row customHeight="1" hidden="1" ht="14.25" outlineLevel="1" r="157" s="18">
      <c r="A157" s="101" t="n">
        <v>20191023</v>
      </c>
      <c r="B157" s="32" t="n"/>
      <c r="C157" s="33" t="n">
        <v>24</v>
      </c>
      <c r="D157" s="22" t="n"/>
      <c r="E157" s="34" t="n">
        <v>0.1692</v>
      </c>
      <c r="F157" s="35" t="n">
        <v>0.3398</v>
      </c>
      <c r="G157" s="102">
        <f>IF(E157="","",E157*X157)</f>
        <v/>
      </c>
      <c r="H157" s="37" t="n">
        <v>0.2881</v>
      </c>
      <c r="I157" s="22" t="n"/>
      <c r="J157" s="53" t="n">
        <v>0.2049</v>
      </c>
      <c r="K157" s="53" t="n">
        <v>0.1202</v>
      </c>
      <c r="L157" s="53" t="n"/>
      <c r="M157" s="53" t="n"/>
      <c r="N157" s="22" t="n"/>
      <c r="O157" s="57" t="n">
        <v>0.6</v>
      </c>
      <c r="P157" s="57" t="n">
        <v>0.3544</v>
      </c>
      <c r="Q157" s="57" t="n">
        <v>0.4342</v>
      </c>
      <c r="R157" s="62">
        <f>IF(P157="","",P157-Q157)</f>
        <v/>
      </c>
      <c r="S157" s="57" t="n">
        <v>0.0725</v>
      </c>
      <c r="T157" s="22" t="n"/>
      <c r="U157" s="68" t="n">
        <v>0.0772</v>
      </c>
      <c r="V157" s="68" t="n">
        <v>0.9547</v>
      </c>
      <c r="W157" s="103" t="n">
        <v>79</v>
      </c>
      <c r="X157" s="103" t="n">
        <v>130</v>
      </c>
      <c r="Y157" s="22" t="n"/>
      <c r="Z157" s="104">
        <f>IF(U157="","",W157/U157-W157)</f>
        <v/>
      </c>
      <c r="AA157" s="104">
        <f>IF(U157="","",(W157/U157-W157)*Q157)</f>
        <v/>
      </c>
      <c r="AB157" s="104">
        <f>IF(W157="","",W157*P157)</f>
        <v/>
      </c>
      <c r="AC157" s="86" t="n"/>
      <c r="AD157" s="84" t="inlineStr">
        <is>
          <t>截止日期</t>
        </is>
      </c>
      <c r="AE157" s="85" t="n"/>
    </row>
    <row customHeight="1" hidden="1" ht="14.25" outlineLevel="1" r="158" s="18">
      <c r="A158" s="101" t="n">
        <v>20191024</v>
      </c>
      <c r="B158" s="32" t="n"/>
      <c r="C158" s="33" t="n">
        <v>25</v>
      </c>
      <c r="D158" s="22" t="n"/>
      <c r="E158" s="34" t="n">
        <v>0.1522</v>
      </c>
      <c r="F158" s="35" t="n">
        <v>0.3574</v>
      </c>
      <c r="G158" s="102">
        <f>IF(E158="","",E158*X158)</f>
        <v/>
      </c>
      <c r="H158" s="37" t="n">
        <v>0.3623</v>
      </c>
      <c r="I158" s="22" t="n"/>
      <c r="J158" s="53" t="inlineStr">
        <is>
          <t>16.56%</t>
        </is>
      </c>
      <c r="K158" s="53" t="n">
        <v>0.157</v>
      </c>
      <c r="L158" s="53" t="n"/>
      <c r="M158" s="53" t="n"/>
      <c r="N158" s="22" t="n"/>
      <c r="O158" s="57" t="n">
        <v>0.6667</v>
      </c>
      <c r="P158" s="57" t="n">
        <v>0.42</v>
      </c>
      <c r="Q158" s="57" t="n">
        <v>0.4257</v>
      </c>
      <c r="R158" s="62">
        <f>IF(P158="","",P158-Q158)</f>
        <v/>
      </c>
      <c r="S158" s="57" t="n">
        <v>0.0842</v>
      </c>
      <c r="T158" s="22" t="n"/>
      <c r="U158" s="68" t="n">
        <v>0.0838</v>
      </c>
      <c r="V158" s="68" t="n">
        <v>0.9302</v>
      </c>
      <c r="W158" s="103" t="n">
        <v>100</v>
      </c>
      <c r="X158" s="103" t="n">
        <v>138</v>
      </c>
      <c r="Y158" s="22" t="n"/>
      <c r="Z158" s="104">
        <f>IF(U158="","",W158/U158-W158)</f>
        <v/>
      </c>
      <c r="AA158" s="104">
        <f>IF(U158="","",(W158/U158-W158)*Q158)</f>
        <v/>
      </c>
      <c r="AB158" s="104">
        <f>IF(W158="","",W158*P158)</f>
        <v/>
      </c>
      <c r="AC158" s="86" t="n"/>
      <c r="AD158" s="84" t="inlineStr">
        <is>
          <t>截止日期</t>
        </is>
      </c>
      <c r="AE158" s="85" t="n"/>
    </row>
    <row customHeight="1" hidden="1" ht="14.25" outlineLevel="1" r="159" s="18">
      <c r="A159" s="101" t="n">
        <v>20191025</v>
      </c>
      <c r="B159" s="32" t="n"/>
      <c r="C159" s="33" t="n">
        <v>25</v>
      </c>
      <c r="D159" s="22" t="n"/>
      <c r="E159" s="34" t="n">
        <v>0.1721</v>
      </c>
      <c r="F159" s="35" t="n">
        <v>0.3423</v>
      </c>
      <c r="G159" s="102">
        <f>IF(E159="","",E159*X159)</f>
        <v/>
      </c>
      <c r="H159" s="37" t="n">
        <v>0.2453</v>
      </c>
      <c r="I159" s="22" t="n"/>
      <c r="J159" s="53" t="n">
        <v>0.1478</v>
      </c>
      <c r="K159" s="53" t="n">
        <v>0.1513</v>
      </c>
      <c r="L159" s="53" t="n"/>
      <c r="M159" s="53" t="n"/>
      <c r="N159" s="22" t="n"/>
      <c r="O159" s="57" t="n">
        <v>0.5600000000000001</v>
      </c>
      <c r="P159" s="57" t="n">
        <v>0.3636</v>
      </c>
      <c r="Q159" s="57" t="n">
        <v>0.4204</v>
      </c>
      <c r="R159" s="62">
        <f>IF(P159="","",P159-Q159)</f>
        <v/>
      </c>
      <c r="S159" s="57" t="n">
        <v>0.089</v>
      </c>
      <c r="T159" s="22" t="n"/>
      <c r="U159" s="68" t="n">
        <v>0.07779999999999999</v>
      </c>
      <c r="V159" s="68" t="n">
        <v>0.8746</v>
      </c>
      <c r="W159" s="103" t="n">
        <v>77</v>
      </c>
      <c r="X159" s="103" t="n">
        <v>122</v>
      </c>
      <c r="Y159" s="22" t="n"/>
      <c r="Z159" s="104">
        <f>IF(U159="","",W159/U159-W159)</f>
        <v/>
      </c>
      <c r="AA159" s="104">
        <f>IF(U159="","",(W159/U159-W159)*Q159)</f>
        <v/>
      </c>
      <c r="AB159" s="104">
        <f>IF(W159="","",W159*P159)</f>
        <v/>
      </c>
      <c r="AC159" s="86" t="n"/>
      <c r="AD159" s="84" t="inlineStr">
        <is>
          <t>截止日期</t>
        </is>
      </c>
      <c r="AE159" s="85" t="n"/>
    </row>
    <row customHeight="1" hidden="1" ht="14.25" outlineLevel="1" r="160" s="18">
      <c r="A160" s="101" t="n">
        <v>20191026</v>
      </c>
      <c r="B160" s="32" t="n"/>
      <c r="C160" s="33" t="n">
        <v>24</v>
      </c>
      <c r="D160" s="22" t="n"/>
      <c r="E160" s="34" t="n">
        <v>0.2018</v>
      </c>
      <c r="F160" s="35" t="n">
        <v>0.3611</v>
      </c>
      <c r="G160" s="102">
        <f>IF(E160="","",E160*X160)</f>
        <v/>
      </c>
      <c r="H160" s="37" t="n">
        <v>0.1837</v>
      </c>
      <c r="I160" s="22" t="n"/>
      <c r="J160" s="53" t="n">
        <v>0.1698</v>
      </c>
      <c r="K160" s="53" t="n">
        <v>0.1579</v>
      </c>
      <c r="L160" s="53" t="n"/>
      <c r="M160" s="53" t="n"/>
      <c r="N160" s="22" t="n"/>
      <c r="O160" s="57" t="n">
        <v>0.5769</v>
      </c>
      <c r="P160" s="57" t="n">
        <v>0.3067</v>
      </c>
      <c r="Q160" s="57" t="n">
        <v>0.4135</v>
      </c>
      <c r="R160" s="62">
        <f>IF(P160="","",P160-Q160)</f>
        <v/>
      </c>
      <c r="S160" s="57" t="n">
        <v>0.1096</v>
      </c>
      <c r="T160" s="22" t="n"/>
      <c r="U160" s="68" t="n">
        <v>0.07240000000000001</v>
      </c>
      <c r="V160" s="68" t="n">
        <v>0.9391</v>
      </c>
      <c r="W160" s="103" t="n">
        <v>75</v>
      </c>
      <c r="X160" s="103" t="n">
        <v>114</v>
      </c>
      <c r="Y160" s="22" t="n"/>
      <c r="Z160" s="104">
        <f>IF(U160="","",W160/U160-W160)</f>
        <v/>
      </c>
      <c r="AA160" s="104">
        <f>IF(U160="","",(W160/U160-W160)*Q160)</f>
        <v/>
      </c>
      <c r="AB160" s="104">
        <f>IF(W160="","",W160*P160)</f>
        <v/>
      </c>
      <c r="AC160" s="86" t="n"/>
      <c r="AD160" s="84" t="inlineStr">
        <is>
          <t>截止日期</t>
        </is>
      </c>
      <c r="AE160" s="85" t="n"/>
    </row>
    <row customHeight="1" hidden="1" ht="14.25" outlineLevel="1" r="161" s="18">
      <c r="A161" s="101" t="n">
        <v>20191027</v>
      </c>
      <c r="B161" s="32" t="n"/>
      <c r="C161" s="33" t="n">
        <v>24</v>
      </c>
      <c r="D161" s="22" t="n"/>
      <c r="E161" s="34" t="n">
        <v>0.1971</v>
      </c>
      <c r="F161" s="35" t="n">
        <v>0.3611</v>
      </c>
      <c r="G161" s="102">
        <f>IF(E161="","",E161*X161)</f>
        <v/>
      </c>
      <c r="H161" s="37" t="n">
        <v>0.1892</v>
      </c>
      <c r="I161" s="22" t="n"/>
      <c r="J161" s="53" t="n">
        <v>0.1667</v>
      </c>
      <c r="K161" s="53" t="n">
        <v>0.2181</v>
      </c>
      <c r="L161" s="53" t="n"/>
      <c r="M161" s="53" t="n"/>
      <c r="N161" s="22" t="n"/>
      <c r="O161" s="57" t="n">
        <v>0.5152</v>
      </c>
      <c r="P161" s="57" t="n">
        <v>0.2885</v>
      </c>
      <c r="Q161" s="57" t="n">
        <v>0.4383</v>
      </c>
      <c r="R161" s="62">
        <f>IF(P161="","",P161-Q161)</f>
        <v/>
      </c>
      <c r="S161" s="57" t="n">
        <v>0.1016</v>
      </c>
      <c r="T161" s="22" t="n"/>
      <c r="U161" s="68" t="n">
        <v>0.082</v>
      </c>
      <c r="V161" s="68" t="n">
        <v>0.9695</v>
      </c>
      <c r="W161" s="103" t="n">
        <v>104</v>
      </c>
      <c r="X161" s="103" t="n">
        <v>137</v>
      </c>
      <c r="Y161" s="22" t="n"/>
      <c r="Z161" s="104">
        <f>IF(U161="","",W161/U161-W161)</f>
        <v/>
      </c>
      <c r="AA161" s="104">
        <f>IF(U161="","",(W161/U161-W161)*Q161)</f>
        <v/>
      </c>
      <c r="AB161" s="104">
        <f>IF(W161="","",W161*P161)</f>
        <v/>
      </c>
      <c r="AC161" s="86" t="n"/>
      <c r="AD161" s="84" t="inlineStr">
        <is>
          <t>截止日期</t>
        </is>
      </c>
      <c r="AE161" s="85" t="n"/>
    </row>
    <row customHeight="1" hidden="1" ht="14.25" outlineLevel="1" r="162" s="18">
      <c r="A162" s="101" t="n">
        <v>20191028</v>
      </c>
      <c r="B162" s="32" t="n"/>
      <c r="C162" s="33" t="n">
        <v>24</v>
      </c>
      <c r="D162" s="22" t="n"/>
      <c r="E162" s="34" t="n">
        <v>0.1511</v>
      </c>
      <c r="F162" s="35" t="n">
        <v>0.3699</v>
      </c>
      <c r="G162" s="102">
        <f>IF(E162="","",E162*X162)</f>
        <v/>
      </c>
      <c r="H162" s="37" t="n">
        <v>0.2807</v>
      </c>
      <c r="I162" s="22" t="n"/>
      <c r="J162" s="53" t="n">
        <v>0.1333</v>
      </c>
      <c r="K162" s="53" t="n">
        <v>0.1855</v>
      </c>
      <c r="L162" s="53" t="n"/>
      <c r="M162" s="53" t="n"/>
      <c r="N162" s="22" t="n"/>
      <c r="O162" s="57" t="n">
        <v>0.7419</v>
      </c>
      <c r="P162" s="57" t="n">
        <v>0.4432</v>
      </c>
      <c r="Q162" s="57" t="n">
        <v>0.4148</v>
      </c>
      <c r="R162" s="62">
        <f>IF(P162="","",P162-Q162)</f>
        <v/>
      </c>
      <c r="S162" s="57" t="n">
        <v>0.1988</v>
      </c>
      <c r="T162" s="22" t="n"/>
      <c r="U162" s="68" t="n">
        <v>0.0794</v>
      </c>
      <c r="V162" s="68" t="n">
        <v>0.8959</v>
      </c>
      <c r="W162" s="103" t="n">
        <v>88</v>
      </c>
      <c r="X162" s="103" t="n">
        <v>139</v>
      </c>
      <c r="Y162" s="22" t="n"/>
      <c r="Z162" s="104">
        <f>IF(U162="","",W162/U162-W162)</f>
        <v/>
      </c>
      <c r="AA162" s="104">
        <f>IF(U162="","",(W162/U162-W162)*Q162)</f>
        <v/>
      </c>
      <c r="AB162" s="104">
        <f>IF(W162="","",W162*P162)</f>
        <v/>
      </c>
      <c r="AC162" s="86" t="n"/>
      <c r="AD162" s="84" t="inlineStr">
        <is>
          <t>截止日期</t>
        </is>
      </c>
      <c r="AE162" s="85" t="n"/>
    </row>
    <row customHeight="1" hidden="1" ht="14.25" outlineLevel="1" r="163" s="18">
      <c r="A163" s="101" t="n">
        <v>20191029</v>
      </c>
      <c r="B163" s="32" t="n"/>
      <c r="C163" s="33" t="n">
        <v>20</v>
      </c>
      <c r="D163" s="22" t="n"/>
      <c r="E163" s="34" t="n">
        <v>0.1789</v>
      </c>
      <c r="F163" s="35" t="n">
        <v>0.3764</v>
      </c>
      <c r="G163" s="102">
        <f>IF(E163="","",E163*X163)</f>
        <v/>
      </c>
      <c r="H163" s="37" t="n">
        <v>0.2712</v>
      </c>
      <c r="I163" s="22" t="n"/>
      <c r="J163" s="53" t="n">
        <v>0.2586</v>
      </c>
      <c r="K163" s="53" t="n">
        <v>0.1891</v>
      </c>
      <c r="L163" s="53" t="n"/>
      <c r="M163" s="53" t="n"/>
      <c r="N163" s="22" t="n"/>
      <c r="O163" s="57" t="n">
        <v>0.7429</v>
      </c>
      <c r="P163" s="57" t="n">
        <v>0.4468</v>
      </c>
      <c r="Q163" s="57" t="n">
        <v>0.4248</v>
      </c>
      <c r="R163" s="62">
        <f>IF(P163="","",P163-Q163)</f>
        <v/>
      </c>
      <c r="S163" s="57" t="n">
        <v>0.1045</v>
      </c>
      <c r="T163" s="22" t="n"/>
      <c r="U163" s="68" t="n">
        <v>0.0746</v>
      </c>
      <c r="V163" s="68" t="n">
        <v>0.9649</v>
      </c>
      <c r="W163" s="103" t="n">
        <v>94</v>
      </c>
      <c r="X163" s="103" t="n">
        <v>123</v>
      </c>
      <c r="Y163" s="22" t="n"/>
      <c r="Z163" s="104">
        <f>IF(U163="","",W163/U163-W163)</f>
        <v/>
      </c>
      <c r="AA163" s="104">
        <f>IF(U163="","",(W163/U163-W163)*Q163)</f>
        <v/>
      </c>
      <c r="AB163" s="104">
        <f>IF(W163="","",W163*P163)</f>
        <v/>
      </c>
      <c r="AC163" s="86" t="n"/>
      <c r="AD163" s="84" t="inlineStr">
        <is>
          <t>截止日期</t>
        </is>
      </c>
      <c r="AE163" s="85" t="n"/>
    </row>
    <row customHeight="1" hidden="1" ht="14.25" outlineLevel="1" r="164" s="18">
      <c r="A164" s="101" t="n">
        <v>20191030</v>
      </c>
      <c r="B164" s="32" t="n"/>
      <c r="C164" s="33" t="n">
        <v>17</v>
      </c>
      <c r="D164" s="22" t="n"/>
      <c r="E164" s="34" t="n">
        <v>0.1479</v>
      </c>
      <c r="F164" s="35" t="n">
        <v>0.3632</v>
      </c>
      <c r="G164" s="102">
        <f>IF(E164="","",E164*X164)</f>
        <v/>
      </c>
      <c r="H164" s="37" t="n">
        <v>0.1857</v>
      </c>
      <c r="I164" s="22" t="n"/>
      <c r="J164" s="53" t="n">
        <v>0.2279</v>
      </c>
      <c r="K164" s="53" t="n">
        <v>0.1902</v>
      </c>
      <c r="L164" s="53" t="n"/>
      <c r="M164" s="53" t="n"/>
      <c r="N164" s="22" t="n"/>
      <c r="O164" s="57" t="n">
        <v>0.7222</v>
      </c>
      <c r="P164" s="57" t="n">
        <v>0.375</v>
      </c>
      <c r="Q164" s="57" t="n">
        <v>0.4114</v>
      </c>
      <c r="R164" s="62">
        <f>IF(P164="","",P164-Q164)</f>
        <v/>
      </c>
      <c r="S164" s="57" t="n">
        <v>0.1095</v>
      </c>
      <c r="T164" s="22" t="n"/>
      <c r="U164" s="68" t="n">
        <v>0.0907</v>
      </c>
      <c r="V164" s="68" t="n">
        <v>0.9648</v>
      </c>
      <c r="W164" s="103" t="n">
        <v>104</v>
      </c>
      <c r="X164" s="103" t="n">
        <v>142</v>
      </c>
      <c r="Y164" s="22" t="n"/>
      <c r="Z164" s="104">
        <f>IF(U164="","",W164/U164-W164)</f>
        <v/>
      </c>
      <c r="AA164" s="104">
        <f>IF(U164="","",(W164/U164-W164)*Q164)</f>
        <v/>
      </c>
      <c r="AB164" s="104">
        <f>IF(W164="","",W164*P164)</f>
        <v/>
      </c>
      <c r="AC164" s="86" t="n"/>
      <c r="AD164" s="84" t="inlineStr">
        <is>
          <t>截止日期</t>
        </is>
      </c>
      <c r="AE164" s="85" t="n"/>
    </row>
    <row customHeight="1" hidden="1" ht="14.25" outlineLevel="1" r="165" s="18">
      <c r="A165" s="110" t="n">
        <v>20191031</v>
      </c>
      <c r="B165" s="38" t="n"/>
      <c r="C165" s="39" t="n">
        <v>20</v>
      </c>
      <c r="D165" s="22" t="n"/>
      <c r="E165" s="94" t="n">
        <v>0.1716</v>
      </c>
      <c r="F165" s="40" t="n">
        <v>0.3545</v>
      </c>
      <c r="G165" s="102">
        <f>IF(E165="","",E165*X165)</f>
        <v/>
      </c>
      <c r="H165" s="41" t="n">
        <v>0.2222</v>
      </c>
      <c r="I165" s="22" t="n"/>
      <c r="J165" s="58" t="n">
        <v>0.2093</v>
      </c>
      <c r="K165" s="58" t="n">
        <v>0.1564</v>
      </c>
      <c r="L165" s="58" t="n"/>
      <c r="M165" s="58" t="n"/>
      <c r="N165" s="22" t="n"/>
      <c r="O165" s="59" t="n">
        <v>0.6818</v>
      </c>
      <c r="P165" s="59" t="n">
        <v>0.4078</v>
      </c>
      <c r="Q165" s="59" t="n">
        <v>0.3695</v>
      </c>
      <c r="R165" s="62">
        <f>IF(P165="","",P165-Q165)</f>
        <v/>
      </c>
      <c r="S165" s="59" t="n">
        <v>0.1268</v>
      </c>
      <c r="T165" s="22" t="n"/>
      <c r="U165" s="70" t="n">
        <v>0.0852</v>
      </c>
      <c r="V165" s="70" t="n">
        <v>0.9363</v>
      </c>
      <c r="W165" s="105" t="n">
        <v>103</v>
      </c>
      <c r="X165" s="105" t="n">
        <v>134</v>
      </c>
      <c r="Y165" s="22" t="n"/>
      <c r="Z165" s="104">
        <f>IF(U165="","",W165/U165-W165)</f>
        <v/>
      </c>
      <c r="AA165" s="104">
        <f>IF(U165="","",(W165/U165-W165)*Q165)</f>
        <v/>
      </c>
      <c r="AB165" s="104">
        <f>IF(W165="","",W165*P165)</f>
        <v/>
      </c>
      <c r="AC165" s="87" t="n"/>
      <c r="AD165" s="88" t="inlineStr">
        <is>
          <t>截止日期</t>
        </is>
      </c>
      <c r="AE165" s="89" t="n"/>
    </row>
    <row collapsed="1" customHeight="1" ht="14.25" r="166" s="18">
      <c r="A166" s="106">
        <f>ROUNDDOWN(MOD(A135,10000)/100,0)&amp;"月均值"</f>
        <v/>
      </c>
      <c r="B166" s="43" t="n"/>
      <c r="C166" s="43" t="n"/>
      <c r="D166" s="44" t="n"/>
      <c r="E166" s="45">
        <f>AVERAGE(E135:E165)</f>
        <v/>
      </c>
      <c r="F166" s="45">
        <f>AVERAGE(F135:F165)</f>
        <v/>
      </c>
      <c r="G166" s="45">
        <f>SUM(G135:G165)/SUM(X135:X165)</f>
        <v/>
      </c>
      <c r="H166" s="45">
        <f>AVERAGE(H135:H165)</f>
        <v/>
      </c>
      <c r="I166" s="45" t="n"/>
      <c r="J166" s="45">
        <f>AVERAGE(J135:J165)</f>
        <v/>
      </c>
      <c r="K166" s="45">
        <f>AVERAGE(K135:K165)</f>
        <v/>
      </c>
      <c r="L166" s="45">
        <f>AVERAGE(L135:L165)</f>
        <v/>
      </c>
      <c r="M166" s="45">
        <f>AVERAGE(M135:M165)</f>
        <v/>
      </c>
      <c r="N166" s="45" t="n"/>
      <c r="O166" s="45">
        <f>AVERAGE(O135:O165)</f>
        <v/>
      </c>
      <c r="P166" s="45">
        <f>AVERAGE(P135:P165)</f>
        <v/>
      </c>
      <c r="Q166" s="45">
        <f>AVERAGE(Q135:Q165)</f>
        <v/>
      </c>
      <c r="R166" s="45">
        <f>AVERAGE(R135:R165)</f>
        <v/>
      </c>
      <c r="S166" s="45">
        <f>AVERAGE(S135:S165)</f>
        <v/>
      </c>
      <c r="T166" s="45" t="n"/>
      <c r="U166" s="45">
        <f>AVERAGE(U135:U165)</f>
        <v/>
      </c>
      <c r="V166" s="45">
        <f>AVERAGE(V135:V165)</f>
        <v/>
      </c>
      <c r="W166" s="107">
        <f>AVERAGE(W135:W165)</f>
        <v/>
      </c>
      <c r="X166" s="107">
        <f>AVERAGE(X135:X165)</f>
        <v/>
      </c>
      <c r="Y166" s="44" t="n"/>
      <c r="Z166" s="45" t="inlineStr">
        <is>
          <t>人工</t>
        </is>
      </c>
      <c r="AA166" s="45">
        <f>SUM(AA135:AA165)/SUM(Z135:Z165)</f>
        <v/>
      </c>
      <c r="AB166" s="90" t="inlineStr">
        <is>
          <t>店小蜜</t>
        </is>
      </c>
      <c r="AC166" s="91">
        <f>SUM(AB135:AB165)/SUM(W135:W165)</f>
        <v/>
      </c>
      <c r="AD166" s="92" t="inlineStr">
        <is>
          <t>差值</t>
        </is>
      </c>
      <c r="AE166" s="90" t="n"/>
    </row>
    <row customHeight="1" hidden="1" ht="14.25" r="167" s="18">
      <c r="A167" s="108" t="inlineStr">
        <is>
          <t>本月方差</t>
        </is>
      </c>
      <c r="B167" s="47" t="n"/>
      <c r="C167" s="48" t="n"/>
      <c r="D167" s="49" t="n"/>
      <c r="E167" s="49">
        <f>VARP(E135:E165)</f>
        <v/>
      </c>
      <c r="F167" s="49">
        <f>VARP(F135:F165)</f>
        <v/>
      </c>
      <c r="G167" s="49" t="n"/>
      <c r="H167" s="49" t="n"/>
      <c r="I167" s="49" t="n"/>
      <c r="J167" s="49">
        <f>VARP(J135:J165)</f>
        <v/>
      </c>
      <c r="K167" s="49">
        <f>VARP(K135:K165)</f>
        <v/>
      </c>
      <c r="L167" s="49">
        <f>VARP(L135:L165)</f>
        <v/>
      </c>
      <c r="M167" s="49">
        <f>VARP(M135:M165)</f>
        <v/>
      </c>
      <c r="N167" s="49" t="n"/>
      <c r="O167" s="49">
        <f>VARP(O135:O165)</f>
        <v/>
      </c>
      <c r="P167" s="49">
        <f>VARP(P135:P165)</f>
        <v/>
      </c>
      <c r="Q167" s="49">
        <f>VARP(Q135:Q165)</f>
        <v/>
      </c>
      <c r="R167" s="49">
        <f>VARP(R135:R165)</f>
        <v/>
      </c>
      <c r="S167" s="49">
        <f>VARP(S135:S165)</f>
        <v/>
      </c>
      <c r="T167" s="49" t="n"/>
      <c r="U167" s="49">
        <f>VARP(U135:U165)</f>
        <v/>
      </c>
      <c r="V167" s="49">
        <f>VARP(V135:V165)</f>
        <v/>
      </c>
      <c r="W167" s="109" t="n"/>
      <c r="X167" s="109" t="n"/>
      <c r="Y167" s="49" t="n"/>
      <c r="Z167" s="109" t="n"/>
      <c r="AA167" s="109" t="n"/>
      <c r="AB167" s="109" t="n"/>
      <c r="AC167" s="109" t="n"/>
      <c r="AD167" s="109" t="n"/>
      <c r="AE167" s="109" t="n"/>
    </row>
    <row customHeight="1" hidden="1" ht="14.25" outlineLevel="1" r="168" s="18">
      <c r="A168" s="101" t="n">
        <v>20191101</v>
      </c>
      <c r="B168" s="32" t="n"/>
      <c r="C168" s="33" t="n">
        <v>24</v>
      </c>
      <c r="D168" s="22" t="n"/>
      <c r="E168" s="34" t="n">
        <v>0.1946</v>
      </c>
      <c r="F168" s="35" t="n">
        <v>0.3688</v>
      </c>
      <c r="G168" s="102">
        <f>IF(E168="","",E168*X168)</f>
        <v/>
      </c>
      <c r="H168" s="37" t="n">
        <v>0.137</v>
      </c>
      <c r="I168" s="22" t="n"/>
      <c r="J168" s="53" t="inlineStr">
        <is>
          <t>22.54%</t>
        </is>
      </c>
      <c r="K168" s="53" t="n">
        <v>0.1711</v>
      </c>
      <c r="L168" s="53" t="n"/>
      <c r="M168" s="53" t="n"/>
      <c r="N168" s="22" t="n"/>
      <c r="O168" s="57" t="n">
        <v>0.5676</v>
      </c>
      <c r="P168" s="57" t="n">
        <v>0.283</v>
      </c>
      <c r="Q168" s="57" t="n">
        <v>0.3367</v>
      </c>
      <c r="R168" s="62">
        <f>IF(P168="","",P168-Q168)</f>
        <v/>
      </c>
      <c r="S168" s="57" t="n">
        <v>0.0588</v>
      </c>
      <c r="T168" s="22" t="n"/>
      <c r="U168" s="68" t="n">
        <v>0.0848</v>
      </c>
      <c r="V168" s="68" t="n">
        <v>0.9625</v>
      </c>
      <c r="W168" s="103" t="n">
        <v>106</v>
      </c>
      <c r="X168" s="103" t="n">
        <v>149</v>
      </c>
      <c r="Y168" s="22" t="n"/>
      <c r="Z168" s="104">
        <f>IF(U168="","",W168/U168-W168)</f>
        <v/>
      </c>
      <c r="AA168" s="104">
        <f>IF(U168="","",(W168/U168-W168)*Q168)</f>
        <v/>
      </c>
      <c r="AB168" s="104">
        <f>IF(W168="","",W168*P168)</f>
        <v/>
      </c>
      <c r="AC168" s="86" t="n"/>
      <c r="AD168" s="86" t="inlineStr">
        <is>
          <t>截止日期</t>
        </is>
      </c>
      <c r="AE168" s="85" t="n"/>
    </row>
    <row customHeight="1" hidden="1" ht="14.25" outlineLevel="1" r="169" s="18">
      <c r="A169" s="101" t="n">
        <v>20191102</v>
      </c>
      <c r="B169" s="32" t="n"/>
      <c r="C169" s="33" t="n">
        <v>35</v>
      </c>
      <c r="D169" s="22" t="n"/>
      <c r="E169" s="34" t="n">
        <v>0.1739</v>
      </c>
      <c r="F169" s="35" t="n">
        <v>0.9845</v>
      </c>
      <c r="G169" s="102">
        <f>IF(E169="","",E169*X169)</f>
        <v/>
      </c>
      <c r="H169" s="37" t="n">
        <v>0.12</v>
      </c>
      <c r="I169" s="22" t="n"/>
      <c r="J169" s="53" t="n">
        <v>0.092</v>
      </c>
      <c r="K169" s="53" t="n">
        <v>0.1214</v>
      </c>
      <c r="L169" s="53" t="n"/>
      <c r="M169" s="53" t="n"/>
      <c r="N169" s="22" t="n"/>
      <c r="O169" s="57" t="n">
        <v>0.5556</v>
      </c>
      <c r="P169" s="57" t="n">
        <v>0.274</v>
      </c>
      <c r="Q169" s="57" t="n">
        <v>0.3418</v>
      </c>
      <c r="R169" s="62">
        <f>IF(P169="","",P169-Q169)</f>
        <v/>
      </c>
      <c r="S169" s="57" t="n">
        <v>0.0527</v>
      </c>
      <c r="T169" s="22" t="n"/>
      <c r="U169" s="68" t="n">
        <v>0.0561</v>
      </c>
      <c r="V169" s="68" t="n">
        <v>0.9593</v>
      </c>
      <c r="W169" s="103" t="n">
        <v>73</v>
      </c>
      <c r="X169" s="103" t="n">
        <v>92</v>
      </c>
      <c r="Y169" s="22" t="n"/>
      <c r="Z169" s="104">
        <f>IF(U169="","",W169/U169-W169)</f>
        <v/>
      </c>
      <c r="AA169" s="104">
        <f>IF(U169="","",(W169/U169-W169)*Q169)</f>
        <v/>
      </c>
      <c r="AB169" s="104">
        <f>IF(W169="","",W169*P169)</f>
        <v/>
      </c>
      <c r="AC169" s="86" t="n"/>
      <c r="AD169" s="84" t="inlineStr">
        <is>
          <t>截止日期</t>
        </is>
      </c>
      <c r="AE169" s="85" t="n"/>
    </row>
    <row customHeight="1" hidden="1" ht="14.25" outlineLevel="1" r="170" s="18">
      <c r="A170" s="101" t="n">
        <v>20191103</v>
      </c>
      <c r="B170" s="32" t="n"/>
      <c r="C170" s="33" t="n">
        <v>21</v>
      </c>
      <c r="D170" s="22" t="n"/>
      <c r="E170" s="34" t="inlineStr">
        <is>
          <t>14.29%</t>
        </is>
      </c>
      <c r="F170" s="35" t="n">
        <v>0.3368</v>
      </c>
      <c r="G170" s="102">
        <f>IF(E170="","",E170*X170)</f>
        <v/>
      </c>
      <c r="H170" s="37" t="n">
        <v>0.2222</v>
      </c>
      <c r="I170" s="22" t="n"/>
      <c r="J170" s="53" t="n">
        <v>0.184</v>
      </c>
      <c r="K170" s="53" t="n">
        <v>0.1201</v>
      </c>
      <c r="L170" s="53" t="n"/>
      <c r="M170" s="53" t="n"/>
      <c r="N170" s="22" t="n"/>
      <c r="O170" s="57" t="n">
        <v>0.5946</v>
      </c>
      <c r="P170" s="57" t="n">
        <v>0.3333</v>
      </c>
      <c r="Q170" s="57" t="n">
        <v>0.3437</v>
      </c>
      <c r="R170" s="62">
        <f>IF(P170="","",P170-Q170)</f>
        <v/>
      </c>
      <c r="S170" s="57" t="n">
        <v>0.0542</v>
      </c>
      <c r="T170" s="22" t="n"/>
      <c r="U170" s="68" t="n">
        <v>0.09030000000000001</v>
      </c>
      <c r="V170" s="68" t="n">
        <v>0.9603</v>
      </c>
      <c r="W170" s="103" t="n">
        <v>135</v>
      </c>
      <c r="X170" s="103" t="n">
        <v>168</v>
      </c>
      <c r="Y170" s="22" t="n"/>
      <c r="Z170" s="104">
        <f>IF(U170="","",W170/U170-W170)</f>
        <v/>
      </c>
      <c r="AA170" s="104">
        <f>IF(U170="","",(W170/U170-W170)*Q170)</f>
        <v/>
      </c>
      <c r="AB170" s="104">
        <f>IF(W170="","",W170*P170)</f>
        <v/>
      </c>
      <c r="AC170" s="86" t="n"/>
      <c r="AD170" s="84" t="inlineStr">
        <is>
          <t>截止日期</t>
        </is>
      </c>
      <c r="AE170" s="85" t="n"/>
    </row>
    <row customHeight="1" hidden="1" ht="14.25" outlineLevel="1" r="171" s="18">
      <c r="A171" s="101" t="n">
        <v>20191104</v>
      </c>
      <c r="B171" s="32" t="n"/>
      <c r="C171" s="33" t="n">
        <v>23</v>
      </c>
      <c r="D171" s="22" t="n"/>
      <c r="E171" s="34" t="n">
        <v>0.1566</v>
      </c>
      <c r="F171" s="35" t="n">
        <v>0.3574</v>
      </c>
      <c r="G171" s="102">
        <f>IF(E171="","",E171*X171)</f>
        <v/>
      </c>
      <c r="H171" s="37" t="n">
        <v>0.2021</v>
      </c>
      <c r="I171" s="22" t="n"/>
      <c r="J171" s="53" t="n">
        <v>0.1173</v>
      </c>
      <c r="K171" s="53" t="n">
        <v>0.1662</v>
      </c>
      <c r="L171" s="53" t="n"/>
      <c r="M171" s="53" t="n"/>
      <c r="N171" s="22" t="n"/>
      <c r="O171" s="57" t="n">
        <v>0.4722</v>
      </c>
      <c r="P171" s="57" t="inlineStr">
        <is>
          <t>24.22%</t>
        </is>
      </c>
      <c r="Q171" s="57" t="n">
        <v>0.3247</v>
      </c>
      <c r="R171" s="62">
        <f>IF(P171="","",P171-Q171)</f>
        <v/>
      </c>
      <c r="S171" s="57" t="n">
        <v>0.0531</v>
      </c>
      <c r="T171" s="22" t="n"/>
      <c r="U171" s="68" t="n">
        <v>0.0828</v>
      </c>
      <c r="V171" s="68" t="n">
        <v>0.9624</v>
      </c>
      <c r="W171" s="103" t="n">
        <v>128</v>
      </c>
      <c r="X171" s="103" t="n">
        <v>166</v>
      </c>
      <c r="Y171" s="22" t="n"/>
      <c r="Z171" s="104">
        <f>IF(U171="","",W171/U171-W171)</f>
        <v/>
      </c>
      <c r="AA171" s="104">
        <f>IF(U171="","",(W171/U171-W171)*Q171)</f>
        <v/>
      </c>
      <c r="AB171" s="104">
        <f>IF(W171="","",W171*P171)</f>
        <v/>
      </c>
      <c r="AC171" s="86" t="n"/>
      <c r="AD171" s="84" t="inlineStr">
        <is>
          <t>截止日期</t>
        </is>
      </c>
      <c r="AE171" s="85" t="n"/>
    </row>
    <row customHeight="1" hidden="1" ht="14.25" outlineLevel="1" r="172" s="18">
      <c r="A172" s="101" t="n">
        <v>20191105</v>
      </c>
      <c r="B172" s="32" t="n"/>
      <c r="C172" s="33" t="n">
        <v>26</v>
      </c>
      <c r="D172" s="22" t="n"/>
      <c r="E172" s="34" t="n">
        <v>0.1547</v>
      </c>
      <c r="F172" s="35" t="n">
        <v>0.3412</v>
      </c>
      <c r="G172" s="102">
        <f>IF(E172="","",E172*X172)</f>
        <v/>
      </c>
      <c r="H172" s="37" t="n">
        <v>0.1944</v>
      </c>
      <c r="I172" s="22" t="n"/>
      <c r="J172" s="53" t="n">
        <v>0.1941</v>
      </c>
      <c r="K172" s="53" t="n">
        <v>0.1845</v>
      </c>
      <c r="L172" s="53" t="n"/>
      <c r="M172" s="53" t="n"/>
      <c r="N172" s="22" t="n"/>
      <c r="O172" s="57" t="n">
        <v>0.4848</v>
      </c>
      <c r="P172" s="57" t="n">
        <v>0.2647</v>
      </c>
      <c r="Q172" s="57" t="n">
        <v>0.332</v>
      </c>
      <c r="R172" s="62">
        <f>IF(P172="","",P172-Q172)</f>
        <v/>
      </c>
      <c r="S172" s="57" t="n">
        <v>0.0538</v>
      </c>
      <c r="T172" s="22" t="n"/>
      <c r="U172" s="68" t="n">
        <v>0.106</v>
      </c>
      <c r="V172" s="68" t="n">
        <v>0.971</v>
      </c>
      <c r="W172" s="103" t="n">
        <v>136</v>
      </c>
      <c r="X172" s="103" t="n">
        <v>181</v>
      </c>
      <c r="Y172" s="22" t="n"/>
      <c r="Z172" s="104">
        <f>IF(U172="","",W172/U172-W172)</f>
        <v/>
      </c>
      <c r="AA172" s="104">
        <f>IF(U172="","",(W172/U172-W172)*Q172)</f>
        <v/>
      </c>
      <c r="AB172" s="104">
        <f>IF(W172="","",W172*P172)</f>
        <v/>
      </c>
      <c r="AC172" s="86" t="n"/>
      <c r="AD172" s="84" t="inlineStr">
        <is>
          <t>截止日期</t>
        </is>
      </c>
      <c r="AE172" s="85" t="n"/>
    </row>
    <row customHeight="1" hidden="1" ht="14.25" outlineLevel="1" r="173" s="18">
      <c r="A173" s="101" t="n">
        <v>20191106</v>
      </c>
      <c r="B173" s="32" t="n"/>
      <c r="C173" s="33" t="n">
        <v>27</v>
      </c>
      <c r="D173" s="22" t="n"/>
      <c r="E173" s="34" t="n">
        <v>0.1765</v>
      </c>
      <c r="F173" s="35" t="n">
        <v>0.3483</v>
      </c>
      <c r="G173" s="102">
        <f>IF(E173="","",E173*X173)</f>
        <v/>
      </c>
      <c r="H173" s="37" t="n">
        <v>0.2078</v>
      </c>
      <c r="I173" s="22" t="n"/>
      <c r="J173" s="53" t="n">
        <v>0.145</v>
      </c>
      <c r="K173" s="53" t="n">
        <v>0.2048</v>
      </c>
      <c r="L173" s="53" t="n"/>
      <c r="M173" s="53" t="n"/>
      <c r="N173" s="22" t="n"/>
      <c r="O173" s="57" t="n">
        <v>0.3636</v>
      </c>
      <c r="P173" s="57" t="n">
        <v>0.2525</v>
      </c>
      <c r="Q173" s="57" t="n">
        <v>0.2868</v>
      </c>
      <c r="R173" s="62">
        <f>IF(P173="","",P173-Q173)</f>
        <v/>
      </c>
      <c r="S173" s="57" t="n">
        <v>0.057</v>
      </c>
      <c r="T173" s="22" t="n"/>
      <c r="U173" s="68" t="n">
        <v>0.073</v>
      </c>
      <c r="V173" s="68" t="n">
        <v>0.969</v>
      </c>
      <c r="W173" s="103" t="n">
        <v>99</v>
      </c>
      <c r="X173" s="103" t="n">
        <v>136</v>
      </c>
      <c r="Y173" s="22" t="n"/>
      <c r="Z173" s="104">
        <f>IF(U173="","",W173/U173-W173)</f>
        <v/>
      </c>
      <c r="AA173" s="104">
        <f>IF(U173="","",(W173/U173-W173)*Q173)</f>
        <v/>
      </c>
      <c r="AB173" s="104">
        <f>IF(W173="","",W173*P173)</f>
        <v/>
      </c>
      <c r="AC173" s="86" t="n"/>
      <c r="AD173" s="84" t="inlineStr">
        <is>
          <t>截止日期</t>
        </is>
      </c>
      <c r="AE173" s="85" t="n"/>
    </row>
    <row customHeight="1" hidden="1" ht="14.25" outlineLevel="1" r="174" s="18">
      <c r="A174" s="101" t="n">
        <v>20191107</v>
      </c>
      <c r="B174" s="32" t="n"/>
      <c r="C174" s="33" t="n">
        <v>22</v>
      </c>
      <c r="D174" s="22" t="n"/>
      <c r="E174" s="34" t="n">
        <v>0.1443</v>
      </c>
      <c r="F174" s="35" t="n">
        <v>0.3314</v>
      </c>
      <c r="G174" s="102">
        <f>IF(E174="","",E174*X174)</f>
        <v/>
      </c>
      <c r="H174" s="37" t="n">
        <v>0.2323</v>
      </c>
      <c r="I174" s="22" t="n"/>
      <c r="J174" s="53" t="n">
        <v>0.1809</v>
      </c>
      <c r="K174" s="53" t="n">
        <v>0.1907</v>
      </c>
      <c r="L174" s="53" t="n"/>
      <c r="M174" s="53" t="n"/>
      <c r="N174" s="22" t="n"/>
      <c r="O174" s="57" t="n">
        <v>0.44</v>
      </c>
      <c r="P174" s="57" t="n">
        <v>0.2838</v>
      </c>
      <c r="Q174" s="57" t="n">
        <v>0.2782</v>
      </c>
      <c r="R174" s="62">
        <f>IF(P174="","",P174-Q174)</f>
        <v/>
      </c>
      <c r="S174" s="57" t="n">
        <v>0.043</v>
      </c>
      <c r="T174" s="22" t="n"/>
      <c r="U174" s="68" t="n">
        <v>0.0863</v>
      </c>
      <c r="V174" s="68" t="n">
        <v>0.9706</v>
      </c>
      <c r="W174" s="103" t="n">
        <v>148</v>
      </c>
      <c r="X174" s="103" t="n">
        <v>194</v>
      </c>
      <c r="Y174" s="22" t="n"/>
      <c r="Z174" s="104">
        <f>IF(U174="","",W174/U174-W174)</f>
        <v/>
      </c>
      <c r="AA174" s="104">
        <f>IF(U174="","",(W174/U174-W174)*Q174)</f>
        <v/>
      </c>
      <c r="AB174" s="104">
        <f>IF(W174="","",W174*P174)</f>
        <v/>
      </c>
      <c r="AC174" s="86" t="n"/>
      <c r="AD174" s="84" t="inlineStr">
        <is>
          <t>截止日期</t>
        </is>
      </c>
      <c r="AE174" s="85" t="n"/>
    </row>
    <row customHeight="1" hidden="1" ht="14.25" outlineLevel="1" r="175" s="18">
      <c r="A175" s="101" t="n">
        <v>20191108</v>
      </c>
      <c r="B175" s="32" t="n"/>
      <c r="C175" s="33" t="n">
        <v>24</v>
      </c>
      <c r="D175" s="22" t="n"/>
      <c r="E175" s="34" t="n">
        <v>0.194</v>
      </c>
      <c r="F175" s="35" t="n">
        <v>0.3299</v>
      </c>
      <c r="G175" s="102">
        <f>IF(E175="","",E175*X175)</f>
        <v/>
      </c>
      <c r="H175" s="37" t="n">
        <v>0.2205</v>
      </c>
      <c r="I175" s="22" t="n"/>
      <c r="J175" s="53" t="n">
        <v>0.1545</v>
      </c>
      <c r="K175" s="53" t="n">
        <v>0.1975</v>
      </c>
      <c r="L175" s="53" t="n"/>
      <c r="M175" s="53" t="n"/>
      <c r="N175" s="22" t="n"/>
      <c r="O175" s="57" t="n">
        <v>0.4286</v>
      </c>
      <c r="P175" s="57" t="n">
        <v>0.2865</v>
      </c>
      <c r="Q175" s="57" t="n">
        <v>0.2501</v>
      </c>
      <c r="R175" s="62">
        <f>IF(P175="","",P175-Q175)</f>
        <v/>
      </c>
      <c r="S175" s="57" t="n">
        <v>0.0386</v>
      </c>
      <c r="T175" s="22" t="n"/>
      <c r="U175" s="68" t="n">
        <v>0.0927</v>
      </c>
      <c r="V175" s="68" t="n">
        <v>0.9472</v>
      </c>
      <c r="W175" s="103" t="n">
        <v>178</v>
      </c>
      <c r="X175" s="103" t="n">
        <v>232</v>
      </c>
      <c r="Y175" s="22" t="n"/>
      <c r="Z175" s="104">
        <f>IF(U175="","",W175/U175-W175)</f>
        <v/>
      </c>
      <c r="AA175" s="104">
        <f>IF(U175="","",(W175/U175-W175)*Q175)</f>
        <v/>
      </c>
      <c r="AB175" s="104">
        <f>IF(W175="","",W175*P175)</f>
        <v/>
      </c>
      <c r="AC175" s="86" t="n"/>
      <c r="AD175" s="84" t="inlineStr">
        <is>
          <t>截止日期</t>
        </is>
      </c>
      <c r="AE175" s="85" t="n"/>
    </row>
    <row customHeight="1" hidden="1" ht="14.25" outlineLevel="1" r="176" s="18">
      <c r="A176" s="101" t="n">
        <v>20191109</v>
      </c>
      <c r="B176" s="32" t="n"/>
      <c r="C176" s="33" t="n">
        <v>26</v>
      </c>
      <c r="D176" s="22" t="n"/>
      <c r="E176" s="34" t="n">
        <v>0.148</v>
      </c>
      <c r="F176" s="35" t="n">
        <v>0.2863</v>
      </c>
      <c r="G176" s="102">
        <f>IF(E176="","",E176*X176)</f>
        <v/>
      </c>
      <c r="H176" s="37" t="n">
        <v>0.1379</v>
      </c>
      <c r="I176" s="22" t="n"/>
      <c r="J176" s="53" t="n">
        <v>0.1434</v>
      </c>
      <c r="K176" s="53" t="n">
        <v>0.2108</v>
      </c>
      <c r="L176" s="53" t="n"/>
      <c r="M176" s="53" t="n"/>
      <c r="N176" s="22" t="n"/>
      <c r="O176" s="57" t="n">
        <v>0.3158</v>
      </c>
      <c r="P176" s="57" t="n">
        <v>0.1826</v>
      </c>
      <c r="Q176" s="57" t="n">
        <v>0.1742</v>
      </c>
      <c r="R176" s="62">
        <f>IF(P176="","",P176-Q176)</f>
        <v/>
      </c>
      <c r="S176" s="57" t="n">
        <v>0.0344</v>
      </c>
      <c r="T176" s="22" t="n"/>
      <c r="U176" s="68" t="n">
        <v>0.0866</v>
      </c>
      <c r="V176" s="68" t="n">
        <v>0.9273</v>
      </c>
      <c r="W176" s="103" t="n">
        <v>219</v>
      </c>
      <c r="X176" s="103" t="n">
        <v>277</v>
      </c>
      <c r="Y176" s="22" t="n"/>
      <c r="Z176" s="104">
        <f>IF(U176="","",W176/U176-W176)</f>
        <v/>
      </c>
      <c r="AA176" s="104">
        <f>IF(U176="","",(W176/U176-W176)*Q176)</f>
        <v/>
      </c>
      <c r="AB176" s="104">
        <f>IF(W176="","",W176*P176)</f>
        <v/>
      </c>
      <c r="AC176" s="86" t="n"/>
      <c r="AD176" s="84" t="inlineStr">
        <is>
          <t>截止日期</t>
        </is>
      </c>
      <c r="AE176" s="85" t="n"/>
    </row>
    <row customHeight="1" hidden="1" ht="14.25" outlineLevel="1" r="177" s="18">
      <c r="A177" s="101" t="n">
        <v>20191110</v>
      </c>
      <c r="B177" s="32" t="n"/>
      <c r="C177" s="33" t="n">
        <v>12</v>
      </c>
      <c r="D177" s="22" t="n"/>
      <c r="E177" s="34" t="n">
        <v>0.1835</v>
      </c>
      <c r="F177" s="35" t="n">
        <v>0.2771</v>
      </c>
      <c r="G177" s="102">
        <f>IF(E177="","",E177*X177)</f>
        <v/>
      </c>
      <c r="H177" s="37" t="n">
        <v>0.0759</v>
      </c>
      <c r="I177" s="22" t="n"/>
      <c r="J177" s="53" t="n">
        <v>0.113</v>
      </c>
      <c r="K177" s="53" t="n">
        <v>0.3048</v>
      </c>
      <c r="L177" s="53" t="n"/>
      <c r="M177" s="53" t="n"/>
      <c r="N177" s="22" t="n"/>
      <c r="O177" s="57" t="n">
        <v>0.1197</v>
      </c>
      <c r="P177" s="57" t="n">
        <v>0.0687</v>
      </c>
      <c r="Q177" s="57" t="n">
        <v>0.0477</v>
      </c>
      <c r="R177" s="62">
        <f>IF(P177="","",P177-Q177)</f>
        <v/>
      </c>
      <c r="S177" s="57" t="n">
        <v>0.0199</v>
      </c>
      <c r="T177" s="22" t="n"/>
      <c r="U177" s="68" t="n">
        <v>0.0625</v>
      </c>
      <c r="V177" s="68" t="n">
        <v>0.9459</v>
      </c>
      <c r="W177" s="103" t="n">
        <v>451</v>
      </c>
      <c r="X177" s="103" t="n">
        <v>496</v>
      </c>
      <c r="Y177" s="22" t="n"/>
      <c r="Z177" s="104">
        <f>IF(U177="","",W177/U177-W177)</f>
        <v/>
      </c>
      <c r="AA177" s="104">
        <f>IF(U177="","",(W177/U177-W177)*Q177)</f>
        <v/>
      </c>
      <c r="AB177" s="104">
        <f>IF(W177="","",W177*P177)</f>
        <v/>
      </c>
      <c r="AC177" s="86" t="n"/>
      <c r="AD177" s="84" t="inlineStr">
        <is>
          <t>截止日期</t>
        </is>
      </c>
      <c r="AE177" s="85" t="n"/>
    </row>
    <row customHeight="1" hidden="1" ht="14.25" outlineLevel="1" r="178" s="18">
      <c r="A178" s="101" t="n">
        <v>20191111</v>
      </c>
      <c r="B178" s="32" t="n"/>
      <c r="C178" s="33" t="n">
        <v>15</v>
      </c>
      <c r="D178" s="22" t="n"/>
      <c r="E178" s="34" t="n">
        <v>0.1838</v>
      </c>
      <c r="F178" s="35" t="n">
        <v>0.3288</v>
      </c>
      <c r="G178" s="102">
        <f>IF(E178="","",E178*X178)</f>
        <v/>
      </c>
      <c r="H178" s="37" t="n">
        <v>0.5159</v>
      </c>
      <c r="I178" s="22" t="n"/>
      <c r="J178" s="53" t="n">
        <v>0.1292</v>
      </c>
      <c r="K178" s="53" t="n">
        <v>0.1972</v>
      </c>
      <c r="L178" s="53" t="n"/>
      <c r="M178" s="53" t="n"/>
      <c r="N178" s="22" t="n"/>
      <c r="O178" s="57" t="n">
        <v>0.8905999999999999</v>
      </c>
      <c r="P178" s="57" t="n">
        <v>0.6603</v>
      </c>
      <c r="Q178" s="57" t="n">
        <v>0.5891999999999999</v>
      </c>
      <c r="R178" s="62">
        <f>IF(P178="","",P178-Q178)</f>
        <v/>
      </c>
      <c r="S178" s="57" t="n">
        <v>0.4989</v>
      </c>
      <c r="T178" s="22" t="n"/>
      <c r="U178" s="68" t="n">
        <v>0.022</v>
      </c>
      <c r="V178" s="68" t="n">
        <v>0.9633</v>
      </c>
      <c r="W178" s="103" t="n">
        <v>209</v>
      </c>
      <c r="X178" s="103" t="n">
        <v>506</v>
      </c>
      <c r="Y178" s="22" t="n"/>
      <c r="Z178" s="104">
        <f>IF(U178="","",W178/U178-W178)</f>
        <v/>
      </c>
      <c r="AA178" s="104">
        <f>IF(U178="","",(W178/U178-W178)*Q178)</f>
        <v/>
      </c>
      <c r="AB178" s="104">
        <f>IF(W178="","",W178*P178)</f>
        <v/>
      </c>
      <c r="AC178" s="86" t="n"/>
      <c r="AD178" s="84" t="inlineStr">
        <is>
          <t>截止日期</t>
        </is>
      </c>
      <c r="AE178" s="85" t="n"/>
    </row>
    <row customHeight="1" hidden="1" ht="14.25" outlineLevel="1" r="179" s="18">
      <c r="A179" s="101" t="n">
        <v>20191112</v>
      </c>
      <c r="B179" s="32" t="n"/>
      <c r="C179" s="33" t="n">
        <v>4</v>
      </c>
      <c r="D179" s="22" t="n"/>
      <c r="E179" s="34" t="n">
        <v>0.1809</v>
      </c>
      <c r="F179" s="35" t="n">
        <v>0.3202</v>
      </c>
      <c r="G179" s="102">
        <f>IF(E179="","",E179*X179)</f>
        <v/>
      </c>
      <c r="H179" s="37" t="n">
        <v>0.227</v>
      </c>
      <c r="I179" s="22" t="n"/>
      <c r="J179" s="53" t="n">
        <v>0.13</v>
      </c>
      <c r="K179" s="53" t="n">
        <v>0.188</v>
      </c>
      <c r="L179" s="53" t="n"/>
      <c r="M179" s="53" t="n"/>
      <c r="N179" s="22" t="n"/>
      <c r="O179" s="57" t="n">
        <v>0.7857</v>
      </c>
      <c r="P179" s="57" t="n">
        <v>0.4044</v>
      </c>
      <c r="Q179" s="57" t="n">
        <v>0.409</v>
      </c>
      <c r="R179" s="62">
        <f>IF(P179="","",P179-Q179)</f>
        <v/>
      </c>
      <c r="S179" s="57" t="n">
        <v>0.2209</v>
      </c>
      <c r="T179" s="22" t="n"/>
      <c r="U179" s="68" t="n">
        <v>0.1701</v>
      </c>
      <c r="V179" s="68" t="n">
        <v>0.913</v>
      </c>
      <c r="W179" s="103" t="n">
        <v>225</v>
      </c>
      <c r="X179" s="103" t="n">
        <v>774</v>
      </c>
      <c r="Y179" s="22" t="n"/>
      <c r="Z179" s="104">
        <f>IF(U179="","",W179/U179-W179)</f>
        <v/>
      </c>
      <c r="AA179" s="104">
        <f>IF(U179="","",(W179/U179-W179)*Q179)</f>
        <v/>
      </c>
      <c r="AB179" s="104">
        <f>IF(W179="","",W179*P179)</f>
        <v/>
      </c>
      <c r="AC179" s="86" t="n"/>
      <c r="AD179" s="84" t="inlineStr">
        <is>
          <t>截止日期</t>
        </is>
      </c>
      <c r="AE179" s="85" t="n"/>
    </row>
    <row customHeight="1" hidden="1" ht="14.25" outlineLevel="1" r="180" s="18">
      <c r="A180" s="101" t="n">
        <v>20191113</v>
      </c>
      <c r="B180" s="32" t="n"/>
      <c r="C180" s="33" t="n">
        <v>15</v>
      </c>
      <c r="D180" s="22" t="n"/>
      <c r="E180" s="34" t="n">
        <v>0.2098</v>
      </c>
      <c r="F180" s="35" t="n">
        <v>0.358</v>
      </c>
      <c r="G180" s="102">
        <f>IF(E180="","",E180*X180)</f>
        <v/>
      </c>
      <c r="H180" s="37" t="n">
        <v>0.2123</v>
      </c>
      <c r="I180" s="22" t="n"/>
      <c r="J180" s="53" t="n">
        <v>0.0893</v>
      </c>
      <c r="K180" s="53" t="n">
        <v>0.1618</v>
      </c>
      <c r="L180" s="53" t="n"/>
      <c r="M180" s="53" t="n"/>
      <c r="N180" s="22" t="n"/>
      <c r="O180" s="57" t="n">
        <v>0.75</v>
      </c>
      <c r="P180" s="57" t="inlineStr">
        <is>
          <t>37.74%</t>
        </is>
      </c>
      <c r="Q180" s="57" t="n">
        <v>0.3807</v>
      </c>
      <c r="R180" s="62">
        <f>IF(P180="","",P180-Q180)</f>
        <v/>
      </c>
      <c r="S180" s="57" t="n">
        <v>0.1664</v>
      </c>
      <c r="T180" s="22" t="n"/>
      <c r="U180" s="68" t="n">
        <v>0.0893</v>
      </c>
      <c r="V180" s="68" t="n">
        <v>0.9103</v>
      </c>
      <c r="W180" s="103" t="n">
        <v>106</v>
      </c>
      <c r="X180" s="103" t="n">
        <v>305</v>
      </c>
      <c r="Y180" s="22" t="n"/>
      <c r="Z180" s="104">
        <f>IF(U180="","",W180/U180-W180)</f>
        <v/>
      </c>
      <c r="AA180" s="104">
        <f>IF(U180="","",(W180/U180-W180)*Q180)</f>
        <v/>
      </c>
      <c r="AB180" s="104">
        <f>IF(W180="","",W180*P180)</f>
        <v/>
      </c>
      <c r="AC180" s="86" t="n"/>
      <c r="AD180" s="84" t="inlineStr">
        <is>
          <t>截止日期</t>
        </is>
      </c>
      <c r="AE180" s="85" t="n"/>
    </row>
    <row customHeight="1" hidden="1" ht="14.25" outlineLevel="1" r="181" s="18">
      <c r="A181" s="101" t="n">
        <v>20191114</v>
      </c>
      <c r="B181" s="32" t="n"/>
      <c r="C181" s="33" t="n">
        <v>14</v>
      </c>
      <c r="D181" s="22" t="n"/>
      <c r="E181" s="34" t="n">
        <v>0.2128</v>
      </c>
      <c r="F181" s="35" t="n">
        <v>0.4208</v>
      </c>
      <c r="G181" s="102">
        <f>IF(E181="","",E181*X181)</f>
        <v/>
      </c>
      <c r="H181" s="37" t="n">
        <v>0.2319</v>
      </c>
      <c r="I181" s="22" t="n"/>
      <c r="J181" s="53" t="n">
        <v>0.1392</v>
      </c>
      <c r="K181" s="53" t="n">
        <v>0.1375</v>
      </c>
      <c r="L181" s="53" t="n"/>
      <c r="M181" s="53" t="n"/>
      <c r="N181" s="22" t="n"/>
      <c r="O181" s="57" t="n">
        <v>0.6923</v>
      </c>
      <c r="P181" s="57" t="n">
        <v>0.4231</v>
      </c>
      <c r="Q181" s="57" t="n">
        <v>0.3752</v>
      </c>
      <c r="R181" s="62">
        <f>IF(P181="","",P181-Q181)</f>
        <v/>
      </c>
      <c r="S181" s="57" t="n">
        <v>0.2576</v>
      </c>
      <c r="T181" s="22" t="n"/>
      <c r="U181" s="68" t="n">
        <v>0.0861</v>
      </c>
      <c r="V181" s="68" t="n">
        <v>0.8018</v>
      </c>
      <c r="W181" s="103" t="n">
        <v>104</v>
      </c>
      <c r="X181" s="103" t="n">
        <v>329</v>
      </c>
      <c r="Y181" s="22" t="n"/>
      <c r="Z181" s="104">
        <f>IF(U181="","",W181/U181-W181)</f>
        <v/>
      </c>
      <c r="AA181" s="104">
        <f>IF(U181="","",(W181/U181-W181)*Q181)</f>
        <v/>
      </c>
      <c r="AB181" s="104">
        <f>IF(W181="","",W181*P181)</f>
        <v/>
      </c>
      <c r="AC181" s="86" t="n"/>
      <c r="AD181" s="84" t="inlineStr">
        <is>
          <t>截止日期</t>
        </is>
      </c>
      <c r="AE181" s="85" t="n"/>
    </row>
    <row customHeight="1" hidden="1" ht="14.25" outlineLevel="1" r="182" s="18">
      <c r="A182" s="101" t="n">
        <v>20191115</v>
      </c>
      <c r="B182" s="32" t="n"/>
      <c r="C182" s="33" t="n">
        <v>5</v>
      </c>
      <c r="D182" s="22" t="n"/>
      <c r="E182" s="34" t="n">
        <v>0.2756</v>
      </c>
      <c r="F182" s="35" t="n">
        <v>0.469</v>
      </c>
      <c r="G182" s="102">
        <f>IF(E182="","",E182*X182)</f>
        <v/>
      </c>
      <c r="H182" s="37" t="n">
        <v>0.1607</v>
      </c>
      <c r="I182" s="22" t="n"/>
      <c r="J182" s="53" t="n">
        <v>0.1163</v>
      </c>
      <c r="K182" s="53" t="n">
        <v>0.2476</v>
      </c>
      <c r="L182" s="53" t="n"/>
      <c r="M182" s="53" t="n"/>
      <c r="N182" s="22" t="n"/>
      <c r="O182" s="57" t="n">
        <v>0.5909</v>
      </c>
      <c r="P182" s="57" t="n">
        <v>0.3646</v>
      </c>
      <c r="Q182" s="57" t="n">
        <v>0.4061</v>
      </c>
      <c r="R182" s="62">
        <f>IF(P182="","",P182-Q182)</f>
        <v/>
      </c>
      <c r="S182" s="57" t="n">
        <v>0.2705</v>
      </c>
      <c r="T182" s="22" t="n"/>
      <c r="U182" s="68" t="n">
        <v>0.1034</v>
      </c>
      <c r="V182" s="68" t="n">
        <v>0.878</v>
      </c>
      <c r="W182" s="103" t="n">
        <v>96</v>
      </c>
      <c r="X182" s="103" t="n">
        <v>410</v>
      </c>
      <c r="Y182" s="22" t="n"/>
      <c r="Z182" s="104">
        <f>IF(U182="","",W182/U182-W182)</f>
        <v/>
      </c>
      <c r="AA182" s="104">
        <f>IF(U182="","",(W182/U182-W182)*Q182)</f>
        <v/>
      </c>
      <c r="AB182" s="104">
        <f>IF(W182="","",W182*P182)</f>
        <v/>
      </c>
      <c r="AC182" s="86" t="n"/>
      <c r="AD182" s="84" t="inlineStr">
        <is>
          <t>截止日期</t>
        </is>
      </c>
      <c r="AE182" s="85" t="n"/>
    </row>
    <row customHeight="1" hidden="1" ht="14.25" outlineLevel="1" r="183" s="18">
      <c r="A183" s="101" t="n">
        <v>20191116</v>
      </c>
      <c r="B183" s="32" t="n"/>
      <c r="C183" s="33" t="n">
        <v>17</v>
      </c>
      <c r="D183" s="22" t="n"/>
      <c r="E183" s="34" t="n">
        <v>0.305</v>
      </c>
      <c r="F183" s="35" t="n">
        <v>0.5037</v>
      </c>
      <c r="G183" s="102">
        <f>IF(E183="","",E183*X183)</f>
        <v/>
      </c>
      <c r="H183" s="37" t="n">
        <v>0.2097</v>
      </c>
      <c r="I183" s="22" t="n"/>
      <c r="J183" s="53" t="n">
        <v>0.131</v>
      </c>
      <c r="K183" s="53" t="n">
        <v>0.2355</v>
      </c>
      <c r="L183" s="53" t="n"/>
      <c r="M183" s="53" t="n"/>
      <c r="N183" s="22" t="n"/>
      <c r="O183" s="57" t="n">
        <v>0.8857</v>
      </c>
      <c r="P183" s="57" t="n">
        <v>0.4316</v>
      </c>
      <c r="Q183" s="57" t="n">
        <v>0.4326</v>
      </c>
      <c r="R183" s="62">
        <f>IF(P183="","",P183-Q183)</f>
        <v/>
      </c>
      <c r="S183" s="57" t="n">
        <v>0.2937</v>
      </c>
      <c r="T183" s="22" t="n"/>
      <c r="U183" s="68" t="n">
        <v>0.0887</v>
      </c>
      <c r="V183" s="68" t="n">
        <v>0.8869</v>
      </c>
      <c r="W183" s="103" t="n">
        <v>95</v>
      </c>
      <c r="X183" s="103" t="n">
        <v>341</v>
      </c>
      <c r="Y183" s="22" t="n"/>
      <c r="Z183" s="104">
        <f>IF(U183="","",W183/U183-W183)</f>
        <v/>
      </c>
      <c r="AA183" s="104">
        <f>IF(U183="","",(W183/U183-W183)*Q183)</f>
        <v/>
      </c>
      <c r="AB183" s="104">
        <f>IF(W183="","",W183*P183)</f>
        <v/>
      </c>
      <c r="AC183" s="86" t="n"/>
      <c r="AD183" s="84" t="inlineStr">
        <is>
          <t>截止日期</t>
        </is>
      </c>
      <c r="AE183" s="85" t="n"/>
    </row>
    <row customHeight="1" hidden="1" ht="14.25" outlineLevel="1" r="184" s="18">
      <c r="A184" s="101" t="n">
        <v>20191117</v>
      </c>
      <c r="B184" s="32" t="n"/>
      <c r="C184" s="33" t="n">
        <v>16</v>
      </c>
      <c r="D184" s="22" t="n"/>
      <c r="E184" s="34" t="n">
        <v>0.2727</v>
      </c>
      <c r="F184" s="35" t="n">
        <v>0.5014999999999999</v>
      </c>
      <c r="G184" s="102">
        <f>IF(E184="","",E184*X184)</f>
        <v/>
      </c>
      <c r="H184" s="37" t="n">
        <v>0.1695</v>
      </c>
      <c r="I184" s="22" t="n"/>
      <c r="J184" s="53" t="n">
        <v>0.1429</v>
      </c>
      <c r="K184" s="53" t="n">
        <v>0.24</v>
      </c>
      <c r="L184" s="53" t="n"/>
      <c r="M184" s="53" t="n"/>
      <c r="N184" s="22" t="n"/>
      <c r="O184" s="57" t="n">
        <v>0.6667</v>
      </c>
      <c r="P184" s="57" t="n">
        <v>0.3548</v>
      </c>
      <c r="Q184" s="57" t="n">
        <v>0.4472</v>
      </c>
      <c r="R184" s="62">
        <f>IF(P184="","",P184-Q184)</f>
        <v/>
      </c>
      <c r="S184" s="57" t="n">
        <v>0.2922</v>
      </c>
      <c r="T184" s="22" t="n"/>
      <c r="U184" s="68" t="n">
        <v>0.08169999999999999</v>
      </c>
      <c r="V184" s="68" t="n">
        <v>0.8431999999999999</v>
      </c>
      <c r="W184" s="103" t="n">
        <v>93</v>
      </c>
      <c r="X184" s="103" t="n">
        <v>297</v>
      </c>
      <c r="Y184" s="22" t="n"/>
      <c r="Z184" s="104">
        <f>IF(U184="","",W184/U184-W184)</f>
        <v/>
      </c>
      <c r="AA184" s="104">
        <f>IF(U184="","",(W184/U184-W184)*Q184)</f>
        <v/>
      </c>
      <c r="AB184" s="104">
        <f>IF(W184="","",W184*P184)</f>
        <v/>
      </c>
      <c r="AC184" s="86" t="n"/>
      <c r="AD184" s="84" t="inlineStr">
        <is>
          <t>截止日期</t>
        </is>
      </c>
      <c r="AE184" s="85" t="n"/>
    </row>
    <row customHeight="1" hidden="1" ht="14.25" outlineLevel="1" r="185" s="18">
      <c r="A185" s="101" t="n">
        <v>20191118</v>
      </c>
      <c r="B185" s="32" t="n"/>
      <c r="C185" s="33" t="n">
        <v>14</v>
      </c>
      <c r="D185" s="22" t="n"/>
      <c r="E185" s="34" t="n">
        <v>0.2747</v>
      </c>
      <c r="F185" s="35" t="n">
        <v>0.5137</v>
      </c>
      <c r="G185" s="102">
        <f>IF(E185="","",E185*X185)</f>
        <v/>
      </c>
      <c r="H185" s="37" t="n">
        <v>0.3626</v>
      </c>
      <c r="I185" s="22" t="n"/>
      <c r="J185" s="53" t="n">
        <v>0.1243</v>
      </c>
      <c r="K185" s="53" t="n">
        <v>0.2355</v>
      </c>
      <c r="L185" s="53" t="n"/>
      <c r="M185" s="53" t="n"/>
      <c r="N185" s="22" t="n"/>
      <c r="O185" s="57" t="n">
        <v>0.6939</v>
      </c>
      <c r="P185" s="57" t="n">
        <v>0.4667</v>
      </c>
      <c r="Q185" s="57" t="n">
        <v>0.4726</v>
      </c>
      <c r="R185" s="62">
        <f>IF(P185="","",P185-Q185)</f>
        <v/>
      </c>
      <c r="S185" s="57" t="n">
        <v>0.2972</v>
      </c>
      <c r="T185" s="22" t="n"/>
      <c r="U185" s="68" t="n">
        <v>0.08890000000000001</v>
      </c>
      <c r="V185" s="68" t="n">
        <v>0.8518</v>
      </c>
      <c r="W185" s="103" t="n">
        <v>135</v>
      </c>
      <c r="X185" s="103" t="n">
        <v>364</v>
      </c>
      <c r="Y185" s="22" t="n"/>
      <c r="Z185" s="104">
        <f>IF(U185="","",W185/U185-W185)</f>
        <v/>
      </c>
      <c r="AA185" s="104">
        <f>IF(U185="","",(W185/U185-W185)*Q185)</f>
        <v/>
      </c>
      <c r="AB185" s="104">
        <f>IF(W185="","",W185*P185)</f>
        <v/>
      </c>
      <c r="AC185" s="86" t="n"/>
      <c r="AD185" s="84" t="inlineStr">
        <is>
          <t>截止日期</t>
        </is>
      </c>
      <c r="AE185" s="85" t="n"/>
    </row>
    <row customHeight="1" hidden="1" ht="14.25" outlineLevel="1" r="186" s="18">
      <c r="A186" s="101" t="n">
        <v>20191119</v>
      </c>
      <c r="B186" s="32" t="n"/>
      <c r="C186" s="33" t="n">
        <v>2</v>
      </c>
      <c r="D186" s="22" t="n"/>
      <c r="E186" s="34" t="n">
        <v>0.242</v>
      </c>
      <c r="F186" s="35" t="n">
        <v>0.3932</v>
      </c>
      <c r="G186" s="102">
        <f>IF(E186="","",E186*X186)</f>
        <v/>
      </c>
      <c r="H186" s="37" t="n">
        <v>0.3431</v>
      </c>
      <c r="I186" s="22" t="n"/>
      <c r="J186" s="53" t="n">
        <v>0.1297</v>
      </c>
      <c r="K186" s="53" t="n">
        <v>0.1282</v>
      </c>
      <c r="L186" s="53" t="n"/>
      <c r="M186" s="53" t="n"/>
      <c r="N186" s="22" t="n"/>
      <c r="O186" s="57" t="n">
        <v>0.6061</v>
      </c>
      <c r="P186" s="57" t="n">
        <v>0.4562</v>
      </c>
      <c r="Q186" s="57" t="n">
        <v>0.461</v>
      </c>
      <c r="R186" s="62">
        <f>IF(P186="","",P186-Q186)</f>
        <v/>
      </c>
      <c r="S186" s="57" t="n">
        <v>0.3603</v>
      </c>
      <c r="T186" s="22" t="n"/>
      <c r="U186" s="68" t="n">
        <v>0.1056</v>
      </c>
      <c r="V186" s="68" t="n">
        <v>0.5968</v>
      </c>
      <c r="W186" s="103" t="n">
        <v>160</v>
      </c>
      <c r="X186" s="103" t="n">
        <v>376</v>
      </c>
      <c r="Y186" s="22" t="n"/>
      <c r="Z186" s="104">
        <f>IF(U186="","",W186/U186-W186)</f>
        <v/>
      </c>
      <c r="AA186" s="104">
        <f>IF(U186="","",(W186/U186-W186)*Q186)</f>
        <v/>
      </c>
      <c r="AB186" s="104">
        <f>IF(W186="","",W186*P186)</f>
        <v/>
      </c>
      <c r="AC186" s="86" t="n"/>
      <c r="AD186" s="84" t="inlineStr">
        <is>
          <t>截止日期</t>
        </is>
      </c>
      <c r="AE186" s="85" t="n"/>
    </row>
    <row customHeight="1" hidden="1" ht="14.25" outlineLevel="1" r="187" s="18">
      <c r="A187" s="101" t="n">
        <v>20191120</v>
      </c>
      <c r="B187" s="32" t="n"/>
      <c r="C187" s="33" t="n">
        <v>19</v>
      </c>
      <c r="D187" s="22" t="n"/>
      <c r="E187" s="34" t="n">
        <v>0.2454</v>
      </c>
      <c r="F187" s="35" t="n">
        <v>0.4419</v>
      </c>
      <c r="G187" s="102">
        <f>IF(E187="","",E187*X187)</f>
        <v/>
      </c>
      <c r="H187" s="37" t="n">
        <v>0.3425</v>
      </c>
      <c r="I187" s="22" t="n"/>
      <c r="J187" s="53" t="n">
        <v>0.1162</v>
      </c>
      <c r="K187" s="53" t="n">
        <v>0.1293</v>
      </c>
      <c r="L187" s="53" t="n"/>
      <c r="M187" s="53" t="n"/>
      <c r="N187" s="22" t="n"/>
      <c r="O187" s="57" t="n">
        <v>0.64</v>
      </c>
      <c r="P187" s="57" t="n">
        <v>0.4667</v>
      </c>
      <c r="Q187" s="57" t="n">
        <v>0.4583</v>
      </c>
      <c r="R187" s="62">
        <f>IF(P187="","",P187-Q187)</f>
        <v/>
      </c>
      <c r="S187" s="57" t="n">
        <v>0.6375</v>
      </c>
      <c r="T187" s="22" t="n"/>
      <c r="U187" s="68" t="n">
        <v>0.0852</v>
      </c>
      <c r="V187" s="68" t="n">
        <v>0.6375</v>
      </c>
      <c r="W187" s="103" t="n">
        <v>120</v>
      </c>
      <c r="X187" s="103" t="n">
        <v>269</v>
      </c>
      <c r="Y187" s="22" t="n"/>
      <c r="Z187" s="104">
        <f>IF(U187="","",W187/U187-W187)</f>
        <v/>
      </c>
      <c r="AA187" s="104">
        <f>IF(U187="","",(W187/U187-W187)*Q187)</f>
        <v/>
      </c>
      <c r="AB187" s="104">
        <f>IF(W187="","",W187*P187)</f>
        <v/>
      </c>
      <c r="AC187" s="86" t="n"/>
      <c r="AD187" s="84" t="inlineStr">
        <is>
          <t>截止日期</t>
        </is>
      </c>
      <c r="AE187" s="85" t="n"/>
    </row>
    <row customHeight="1" hidden="1" ht="14.25" outlineLevel="1" r="188" s="18">
      <c r="A188" s="101" t="n">
        <v>20191121</v>
      </c>
      <c r="B188" s="32" t="n"/>
      <c r="C188" s="33" t="n">
        <v>16</v>
      </c>
      <c r="D188" s="22" t="n"/>
      <c r="E188" s="34" t="n">
        <v>0.2617</v>
      </c>
      <c r="F188" s="35" t="n">
        <v>0.5087</v>
      </c>
      <c r="G188" s="102">
        <f>IF(E188="","",E188*X188)</f>
        <v/>
      </c>
      <c r="H188" s="37" t="n">
        <v>0.3562</v>
      </c>
      <c r="I188" s="22" t="n"/>
      <c r="J188" s="53" t="n">
        <v>0.1295</v>
      </c>
      <c r="K188" s="53" t="n">
        <v>0.2541</v>
      </c>
      <c r="L188" s="53" t="n"/>
      <c r="M188" s="53" t="n"/>
      <c r="N188" s="22" t="n"/>
      <c r="O188" s="57" t="n">
        <v>0.7347</v>
      </c>
      <c r="P188" s="57" t="n">
        <v>0.5397999999999999</v>
      </c>
      <c r="Q188" s="57" t="n">
        <v>0.4701</v>
      </c>
      <c r="R188" s="62">
        <f>IF(P188="","",P188-Q188)</f>
        <v/>
      </c>
      <c r="S188" s="57" t="n">
        <v>0.1863</v>
      </c>
      <c r="T188" s="22" t="n"/>
      <c r="U188" s="68" t="n">
        <v>0.0888</v>
      </c>
      <c r="V188" s="68" t="n">
        <v>0.8871</v>
      </c>
      <c r="W188" s="103" t="n">
        <v>113</v>
      </c>
      <c r="X188" s="103" t="n">
        <v>256</v>
      </c>
      <c r="Y188" s="22" t="n"/>
      <c r="Z188" s="104">
        <f>IF(U188="","",W188/U188-W188)</f>
        <v/>
      </c>
      <c r="AA188" s="104">
        <f>IF(U188="","",(W188/U188-W188)*Q188)</f>
        <v/>
      </c>
      <c r="AB188" s="104">
        <f>IF(W188="","",W188*P188)</f>
        <v/>
      </c>
      <c r="AC188" s="86" t="n"/>
      <c r="AD188" s="84" t="inlineStr">
        <is>
          <t>截止日期</t>
        </is>
      </c>
      <c r="AE188" s="85" t="n"/>
    </row>
    <row customHeight="1" hidden="1" ht="14.25" outlineLevel="1" r="189" s="18">
      <c r="A189" s="101" t="n">
        <v>20191122</v>
      </c>
      <c r="B189" s="32" t="n"/>
      <c r="C189" s="33" t="n">
        <v>16</v>
      </c>
      <c r="D189" s="22" t="n"/>
      <c r="E189" s="34" t="n">
        <v>0.2321</v>
      </c>
      <c r="F189" s="35" t="n">
        <v>0.4991</v>
      </c>
      <c r="G189" s="102">
        <f>IF(E189="","",E189*X189)</f>
        <v/>
      </c>
      <c r="H189" s="37" t="n">
        <v>0.193</v>
      </c>
      <c r="I189" s="22" t="n"/>
      <c r="J189" s="53" t="n">
        <v>0.09950000000000001</v>
      </c>
      <c r="K189" s="53" t="n">
        <v>0.1913</v>
      </c>
      <c r="L189" s="53" t="n"/>
      <c r="M189" s="53" t="n"/>
      <c r="N189" s="22" t="n"/>
      <c r="O189" s="57" t="n">
        <v>0.6905</v>
      </c>
      <c r="P189" s="57" t="n">
        <v>0.4167</v>
      </c>
      <c r="Q189" s="57" t="n">
        <v>0.4306</v>
      </c>
      <c r="R189" s="62">
        <f>IF(P189="","",P189-Q189)</f>
        <v/>
      </c>
      <c r="S189" s="57" t="n">
        <v>0.3161</v>
      </c>
      <c r="T189" s="22" t="n"/>
      <c r="U189" s="68" t="n">
        <v>0.0988</v>
      </c>
      <c r="V189" s="68" t="n">
        <v>0.8284</v>
      </c>
      <c r="W189" s="103" t="n">
        <v>96</v>
      </c>
      <c r="X189" s="103" t="n">
        <v>224</v>
      </c>
      <c r="Y189" s="22" t="n"/>
      <c r="Z189" s="104">
        <f>IF(U189="","",W189/U189-W189)</f>
        <v/>
      </c>
      <c r="AA189" s="104">
        <f>IF(U189="","",(W189/U189-W189)*Q189)</f>
        <v/>
      </c>
      <c r="AB189" s="104">
        <f>IF(W189="","",W189*P189)</f>
        <v/>
      </c>
      <c r="AC189" s="86" t="n"/>
      <c r="AD189" s="84" t="inlineStr">
        <is>
          <t>截止日期</t>
        </is>
      </c>
      <c r="AE189" s="85" t="n"/>
    </row>
    <row customHeight="1" hidden="1" ht="14.25" outlineLevel="1" r="190" s="18">
      <c r="A190" s="101" t="n">
        <v>20191123</v>
      </c>
      <c r="B190" s="32" t="n"/>
      <c r="C190" s="33" t="n">
        <v>13</v>
      </c>
      <c r="D190" s="22" t="n"/>
      <c r="E190" s="34" t="n">
        <v>0.2293</v>
      </c>
      <c r="F190" s="35" t="n">
        <v>0.5114</v>
      </c>
      <c r="G190" s="102">
        <f>IF(E190="","",E190*X190)</f>
        <v/>
      </c>
      <c r="H190" s="37" t="n">
        <v>0.1636</v>
      </c>
      <c r="I190" s="22" t="n"/>
      <c r="J190" s="53" t="n">
        <v>0.0984</v>
      </c>
      <c r="K190" s="53" t="n">
        <v>0.1946</v>
      </c>
      <c r="L190" s="53" t="n"/>
      <c r="M190" s="53" t="n"/>
      <c r="N190" s="22" t="n"/>
      <c r="O190" s="57" t="n">
        <v>0.6486</v>
      </c>
      <c r="P190" s="57" t="n">
        <v>0.3626</v>
      </c>
      <c r="Q190" s="57" t="n">
        <v>0.4513</v>
      </c>
      <c r="R190" s="62">
        <f>IF(P190="","",P190-Q190)</f>
        <v/>
      </c>
      <c r="S190" s="57" t="n">
        <v>0.2918</v>
      </c>
      <c r="T190" s="22" t="n"/>
      <c r="U190" s="68" t="n">
        <v>0.09229999999999999</v>
      </c>
      <c r="V190" s="68" t="n">
        <v>0.8131</v>
      </c>
      <c r="W190" s="103" t="n">
        <v>91</v>
      </c>
      <c r="X190" s="103" t="n">
        <v>205</v>
      </c>
      <c r="Y190" s="22" t="n"/>
      <c r="Z190" s="104">
        <f>IF(U190="","",W190/U190-W190)</f>
        <v/>
      </c>
      <c r="AA190" s="104">
        <f>IF(U190="","",(W190/U190-W190)*Q190)</f>
        <v/>
      </c>
      <c r="AB190" s="104">
        <f>IF(W190="","",W190*P190)</f>
        <v/>
      </c>
      <c r="AC190" s="86" t="n"/>
      <c r="AD190" s="84" t="inlineStr">
        <is>
          <t>截止日期</t>
        </is>
      </c>
      <c r="AE190" s="85" t="n"/>
    </row>
    <row customHeight="1" hidden="1" ht="14.25" outlineLevel="1" r="191" s="18">
      <c r="A191" s="101" t="n">
        <v>20191124</v>
      </c>
      <c r="B191" s="32" t="n"/>
      <c r="C191" s="33" t="n">
        <v>15</v>
      </c>
      <c r="D191" s="22" t="n"/>
      <c r="E191" s="34" t="n">
        <v>0.2843</v>
      </c>
      <c r="F191" s="35" t="n">
        <v>0.5194</v>
      </c>
      <c r="G191" s="102">
        <f>IF(E191="","",E191*X191)</f>
        <v/>
      </c>
      <c r="H191" s="37" t="n">
        <v>0.2419</v>
      </c>
      <c r="I191" s="22" t="n"/>
      <c r="J191" s="53" t="n">
        <v>0.1</v>
      </c>
      <c r="K191" s="53" t="n">
        <v>0.2003</v>
      </c>
      <c r="L191" s="53" t="n"/>
      <c r="M191" s="53" t="n"/>
      <c r="N191" s="22" t="n"/>
      <c r="O191" s="57" t="n">
        <v>0.8</v>
      </c>
      <c r="P191" s="57" t="n">
        <v>0.4608</v>
      </c>
      <c r="Q191" s="57" t="n">
        <v>0.495</v>
      </c>
      <c r="R191" s="62">
        <f>IF(P191="","",P191-Q191)</f>
        <v/>
      </c>
      <c r="S191" s="57" t="n">
        <v>0.3</v>
      </c>
      <c r="T191" s="22" t="n"/>
      <c r="U191" s="68" t="n">
        <v>0.08260000000000001</v>
      </c>
      <c r="V191" s="68" t="n">
        <v>0.8486</v>
      </c>
      <c r="W191" s="103" t="n">
        <v>102</v>
      </c>
      <c r="X191" s="103" t="n">
        <v>197</v>
      </c>
      <c r="Y191" s="22" t="n"/>
      <c r="Z191" s="104">
        <f>IF(U191="","",W191/U191-W191)</f>
        <v/>
      </c>
      <c r="AA191" s="104">
        <f>IF(U191="","",(W191/U191-W191)*Q191)</f>
        <v/>
      </c>
      <c r="AB191" s="104">
        <f>IF(W191="","",W191*P191)</f>
        <v/>
      </c>
      <c r="AC191" s="86" t="n"/>
      <c r="AD191" s="84" t="inlineStr">
        <is>
          <t>截止日期</t>
        </is>
      </c>
      <c r="AE191" s="85" t="n"/>
    </row>
    <row customHeight="1" hidden="1" ht="14.25" outlineLevel="1" r="192" s="18">
      <c r="A192" s="101" t="n">
        <v>20191125</v>
      </c>
      <c r="B192" s="32" t="n"/>
      <c r="C192" s="33" t="n">
        <v>19</v>
      </c>
      <c r="D192" s="22" t="n"/>
      <c r="E192" s="34" t="n">
        <v>0.2387</v>
      </c>
      <c r="F192" s="35" t="n">
        <v>0.4775</v>
      </c>
      <c r="G192" s="102">
        <f>IF(E192="","",E192*X192)</f>
        <v/>
      </c>
      <c r="H192" s="37" t="n">
        <v>0.2333</v>
      </c>
      <c r="I192" s="22" t="n"/>
      <c r="J192" s="53" t="n">
        <v>0.1554</v>
      </c>
      <c r="K192" s="53" t="n">
        <v>0.2222</v>
      </c>
      <c r="L192" s="53" t="n"/>
      <c r="M192" s="53" t="n"/>
      <c r="N192" s="22" t="n"/>
      <c r="O192" s="57" t="n">
        <v>0.8929</v>
      </c>
      <c r="P192" s="57" t="n">
        <v>0.4762</v>
      </c>
      <c r="Q192" s="57" t="n">
        <v>0.4534</v>
      </c>
      <c r="R192" s="62">
        <f>IF(P192="","",P192-Q192)</f>
        <v/>
      </c>
      <c r="S192" s="57" t="n">
        <v>0.2929</v>
      </c>
      <c r="T192" s="22" t="n"/>
      <c r="U192" s="68" t="n">
        <v>0.0687</v>
      </c>
      <c r="V192" s="68" t="n">
        <v>0.7691</v>
      </c>
      <c r="W192" s="103" t="n">
        <v>84</v>
      </c>
      <c r="X192" s="103" t="n">
        <v>155</v>
      </c>
      <c r="Y192" s="22" t="n"/>
      <c r="Z192" s="104">
        <f>IF(U192="","",W192/U192-W192)</f>
        <v/>
      </c>
      <c r="AA192" s="104">
        <f>IF(U192="","",(W192/U192-W192)*Q192)</f>
        <v/>
      </c>
      <c r="AB192" s="104">
        <f>IF(W192="","",W192*P192)</f>
        <v/>
      </c>
      <c r="AC192" s="86" t="n"/>
      <c r="AD192" s="84" t="inlineStr">
        <is>
          <t>截止日期</t>
        </is>
      </c>
      <c r="AE192" s="85" t="n"/>
    </row>
    <row customHeight="1" hidden="1" ht="14.25" outlineLevel="1" r="193" s="18">
      <c r="A193" s="101" t="n">
        <v>20191126</v>
      </c>
      <c r="B193" s="32" t="n"/>
      <c r="C193" s="33" t="n">
        <v>31</v>
      </c>
      <c r="D193" s="22" t="n"/>
      <c r="E193" s="34" t="n">
        <v>0.25</v>
      </c>
      <c r="F193" s="35" t="n">
        <v>0.4669</v>
      </c>
      <c r="G193" s="102">
        <f>IF(E193="","",E193*X193)</f>
        <v/>
      </c>
      <c r="H193" s="37" t="n">
        <v>0</v>
      </c>
      <c r="I193" s="22" t="n"/>
      <c r="J193" s="53" t="n">
        <v>0.1765</v>
      </c>
      <c r="K193" s="53" t="n">
        <v>0.2219</v>
      </c>
      <c r="L193" s="53" t="n"/>
      <c r="M193" s="53" t="n"/>
      <c r="N193" s="22" t="n"/>
      <c r="O193" s="57" t="n">
        <v>0.0769</v>
      </c>
      <c r="P193" s="57" t="n">
        <v>0.07140000000000001</v>
      </c>
      <c r="Q193" s="57" t="n">
        <v>0.4946</v>
      </c>
      <c r="R193" s="62">
        <f>IF(P193="","",P193-Q193)</f>
        <v/>
      </c>
      <c r="S193" s="57" t="n">
        <v>0.2479</v>
      </c>
      <c r="T193" s="22" t="n"/>
      <c r="U193" s="68" t="n">
        <v>0.0092</v>
      </c>
      <c r="V193" s="68" t="n">
        <v>0.7264</v>
      </c>
      <c r="W193" s="103" t="n">
        <v>14</v>
      </c>
      <c r="X193" s="103" t="n">
        <v>20</v>
      </c>
      <c r="Y193" s="22" t="n"/>
      <c r="Z193" s="104">
        <f>IF(U193="","",W193/U193-W193)</f>
        <v/>
      </c>
      <c r="AA193" s="104">
        <f>IF(U193="","",(W193/U193-W193)*Q193)</f>
        <v/>
      </c>
      <c r="AB193" s="104">
        <f>IF(W193="","",W193*P193)</f>
        <v/>
      </c>
      <c r="AC193" s="86" t="n"/>
      <c r="AD193" s="84" t="inlineStr">
        <is>
          <t>截止日期</t>
        </is>
      </c>
      <c r="AE193" s="85" t="n"/>
    </row>
    <row customHeight="1" hidden="1" ht="14.25" outlineLevel="1" r="194" s="18">
      <c r="A194" s="101" t="n">
        <v>20191127</v>
      </c>
      <c r="B194" s="32" t="n"/>
      <c r="C194" s="33" t="n">
        <v>9</v>
      </c>
      <c r="D194" s="22" t="n"/>
      <c r="E194" s="34" t="n">
        <v>0.1832</v>
      </c>
      <c r="F194" s="35" t="n">
        <v>0.4245</v>
      </c>
      <c r="G194" s="102">
        <f>IF(E194="","",E194*X194)</f>
        <v/>
      </c>
      <c r="H194" s="37" t="n">
        <v>0.2466</v>
      </c>
      <c r="I194" s="22" t="n"/>
      <c r="J194" s="53" t="n">
        <v>0.1277</v>
      </c>
      <c r="K194" s="53" t="n">
        <v>0.2247</v>
      </c>
      <c r="L194" s="53" t="n"/>
      <c r="M194" s="53" t="n"/>
      <c r="N194" s="22" t="n"/>
      <c r="O194" s="57" t="n">
        <v>0.8043</v>
      </c>
      <c r="P194" s="57" t="n">
        <v>0.4661</v>
      </c>
      <c r="Q194" s="57" t="n">
        <v>0.4343</v>
      </c>
      <c r="R194" s="62">
        <f>IF(P194="","",P194-Q194)</f>
        <v/>
      </c>
      <c r="S194" s="57" t="n">
        <v>0.1876</v>
      </c>
      <c r="T194" s="22" t="n"/>
      <c r="U194" s="68" t="n">
        <v>0.095</v>
      </c>
      <c r="V194" s="68" t="n">
        <v>0.8346</v>
      </c>
      <c r="W194" s="103" t="n">
        <v>118</v>
      </c>
      <c r="X194" s="103" t="n">
        <v>202</v>
      </c>
      <c r="Y194" s="22" t="n"/>
      <c r="Z194" s="104">
        <f>IF(U194="","",W194/U194-W194)</f>
        <v/>
      </c>
      <c r="AA194" s="104">
        <f>IF(U194="","",(W194/U194-W194)*Q194)</f>
        <v/>
      </c>
      <c r="AB194" s="104">
        <f>IF(W194="","",W194*P194)</f>
        <v/>
      </c>
      <c r="AC194" s="86" t="n"/>
      <c r="AD194" s="84" t="inlineStr">
        <is>
          <t>截止日期</t>
        </is>
      </c>
      <c r="AE194" s="85" t="n"/>
    </row>
    <row customHeight="1" hidden="1" ht="14.25" outlineLevel="1" r="195" s="18">
      <c r="A195" s="101" t="n">
        <v>20191128</v>
      </c>
      <c r="B195" s="32" t="n"/>
      <c r="C195" s="33" t="n">
        <v>11</v>
      </c>
      <c r="D195" s="22" t="n"/>
      <c r="E195" s="34" t="n">
        <v>0.2653</v>
      </c>
      <c r="F195" s="35" t="n">
        <v>0.446</v>
      </c>
      <c r="G195" s="102">
        <f>IF(E195="","",E195*X195)</f>
        <v/>
      </c>
      <c r="H195" s="37" t="n">
        <v>0.2895</v>
      </c>
      <c r="I195" s="22" t="n"/>
      <c r="J195" s="53" t="n">
        <v>0.1444</v>
      </c>
      <c r="K195" s="53" t="n">
        <v>0.2459</v>
      </c>
      <c r="L195" s="53" t="n"/>
      <c r="M195" s="53" t="n"/>
      <c r="N195" s="22" t="n"/>
      <c r="O195" s="57" t="n">
        <v>0.7442</v>
      </c>
      <c r="P195" s="57" t="n">
        <v>0.4609</v>
      </c>
      <c r="Q195" s="57" t="n">
        <v>0.4776</v>
      </c>
      <c r="R195" s="62">
        <f>IF(P195="","",P195-Q195)</f>
        <v/>
      </c>
      <c r="S195" s="57" t="n">
        <v>0.1999</v>
      </c>
      <c r="T195" s="22" t="n"/>
      <c r="U195" s="68" t="n">
        <v>0.09810000000000001</v>
      </c>
      <c r="V195" s="68" t="n">
        <v>0.5535</v>
      </c>
      <c r="W195" s="103" t="n">
        <v>115</v>
      </c>
      <c r="X195" s="103" t="n">
        <v>196</v>
      </c>
      <c r="Y195" s="22" t="n"/>
      <c r="Z195" s="104">
        <f>IF(U195="","",W195/U195-W195)</f>
        <v/>
      </c>
      <c r="AA195" s="104">
        <f>IF(U195="","",(W195/U195-W195)*Q195)</f>
        <v/>
      </c>
      <c r="AB195" s="104">
        <f>IF(W195="","",W195*P195)</f>
        <v/>
      </c>
      <c r="AC195" s="86" t="n"/>
      <c r="AD195" s="84" t="inlineStr">
        <is>
          <t>截止日期</t>
        </is>
      </c>
      <c r="AE195" s="85" t="n"/>
    </row>
    <row customHeight="1" hidden="1" ht="14.25" outlineLevel="1" r="196" s="18">
      <c r="A196" s="101" t="n">
        <v>20191129</v>
      </c>
      <c r="B196" s="32" t="n"/>
      <c r="C196" s="33" t="n">
        <v>17</v>
      </c>
      <c r="D196" s="22" t="n"/>
      <c r="E196" s="34" t="n">
        <v>0.2529</v>
      </c>
      <c r="F196" s="35" t="n">
        <v>0.4364</v>
      </c>
      <c r="G196" s="102">
        <f>IF(E196="","",E196*X196)</f>
        <v/>
      </c>
      <c r="H196" s="37" t="n">
        <v>0.3088</v>
      </c>
      <c r="I196" s="22" t="n"/>
      <c r="J196" s="53" t="n">
        <v>0.1111</v>
      </c>
      <c r="K196" s="53" t="n">
        <v>0.2273</v>
      </c>
      <c r="L196" s="53" t="n"/>
      <c r="M196" s="53" t="n"/>
      <c r="N196" s="22" t="n"/>
      <c r="O196" s="57" t="n">
        <v>0.7018</v>
      </c>
      <c r="P196" s="57" t="n">
        <v>0.6036</v>
      </c>
      <c r="Q196" s="57" t="n">
        <v>0.479</v>
      </c>
      <c r="R196" s="62">
        <f>IF(P196="","",P196-Q196)</f>
        <v/>
      </c>
      <c r="S196" s="57" t="n">
        <v>0.2332</v>
      </c>
      <c r="T196" s="22" t="n"/>
      <c r="U196" s="68" t="n">
        <v>0.0906</v>
      </c>
      <c r="V196" s="68" t="n">
        <v>0.5237000000000001</v>
      </c>
      <c r="W196" s="103" t="n">
        <v>111</v>
      </c>
      <c r="X196" s="103" t="n">
        <v>174</v>
      </c>
      <c r="Y196" s="22" t="n"/>
      <c r="Z196" s="104">
        <f>IF(U196="","",W196/U196-W196)</f>
        <v/>
      </c>
      <c r="AA196" s="104">
        <f>IF(U196="","",(W196/U196-W196)*Q196)</f>
        <v/>
      </c>
      <c r="AB196" s="104">
        <f>IF(W196="","",W196*P196)</f>
        <v/>
      </c>
      <c r="AC196" s="86" t="n"/>
      <c r="AD196" s="84" t="inlineStr">
        <is>
          <t>截止日期</t>
        </is>
      </c>
      <c r="AE196" s="85" t="n"/>
    </row>
    <row customHeight="1" hidden="1" ht="14.25" outlineLevel="1" r="197" s="18">
      <c r="A197" s="101" t="n">
        <v>20191130</v>
      </c>
      <c r="B197" s="32" t="n"/>
      <c r="C197" s="33" t="n">
        <v>17</v>
      </c>
      <c r="D197" s="22" t="n"/>
      <c r="E197" s="34" t="n">
        <v>0.2222</v>
      </c>
      <c r="F197" s="35" t="n">
        <v>0.4408</v>
      </c>
      <c r="G197" s="102">
        <f>IF(E197="","",E197*X197)</f>
        <v/>
      </c>
      <c r="H197" s="37" t="n">
        <v>0.284</v>
      </c>
      <c r="I197" s="22" t="n"/>
      <c r="J197" s="53" t="n">
        <v>0.1595</v>
      </c>
      <c r="K197" s="53" t="n">
        <v>0.2368</v>
      </c>
      <c r="L197" s="53" t="n"/>
      <c r="M197" s="53" t="n"/>
      <c r="N197" s="22" t="n"/>
      <c r="O197" s="57" t="n">
        <v>0.6667</v>
      </c>
      <c r="P197" s="57" t="n">
        <v>0.4118</v>
      </c>
      <c r="Q197" s="57" t="n">
        <v>0.4791</v>
      </c>
      <c r="R197" s="62">
        <f>IF(P197="","",P197-Q197)</f>
        <v/>
      </c>
      <c r="S197" s="57" t="n">
        <v>0.2091</v>
      </c>
      <c r="T197" s="22" t="n"/>
      <c r="U197" s="68" t="n">
        <v>0.0829</v>
      </c>
      <c r="V197" s="68" t="n">
        <v>0.7105</v>
      </c>
      <c r="W197" s="103" t="n">
        <v>119</v>
      </c>
      <c r="X197" s="103" t="n">
        <v>171</v>
      </c>
      <c r="Y197" s="22" t="n"/>
      <c r="Z197" s="104">
        <f>IF(U197="","",W197/U197-W197)</f>
        <v/>
      </c>
      <c r="AA197" s="104">
        <f>IF(U197="","",(W197/U197-W197)*Q197)</f>
        <v/>
      </c>
      <c r="AB197" s="104">
        <f>IF(W197="","",W197*P197)</f>
        <v/>
      </c>
      <c r="AC197" s="86" t="n"/>
      <c r="AD197" s="84" t="inlineStr">
        <is>
          <t>截止日期</t>
        </is>
      </c>
      <c r="AE197" s="85" t="n"/>
    </row>
    <row customHeight="1" hidden="1" ht="14.25" outlineLevel="1" r="198" s="18">
      <c r="A198" s="110" t="n"/>
      <c r="B198" s="38" t="n"/>
      <c r="C198" s="39" t="n"/>
      <c r="D198" s="22" t="n"/>
      <c r="E198" s="94" t="n"/>
      <c r="F198" s="40" t="n"/>
      <c r="G198" s="102">
        <f>IF(E198="","",E198*X198)</f>
        <v/>
      </c>
      <c r="H198" s="41" t="n"/>
      <c r="I198" s="22" t="n"/>
      <c r="J198" s="58" t="n"/>
      <c r="K198" s="58" t="n"/>
      <c r="L198" s="58" t="n"/>
      <c r="M198" s="58" t="n"/>
      <c r="N198" s="22" t="n"/>
      <c r="O198" s="59" t="n"/>
      <c r="P198" s="59" t="n"/>
      <c r="Q198" s="59" t="n"/>
      <c r="R198" s="62">
        <f>IF(P198="","",P198-Q198)</f>
        <v/>
      </c>
      <c r="S198" s="59" t="n"/>
      <c r="T198" s="22" t="n"/>
      <c r="U198" s="70" t="n"/>
      <c r="V198" s="70" t="n"/>
      <c r="W198" s="105" t="n"/>
      <c r="X198" s="105" t="n"/>
      <c r="Y198" s="22" t="n"/>
      <c r="Z198" s="104">
        <f>IF(U198="","",W198/U198-W198)</f>
        <v/>
      </c>
      <c r="AA198" s="104">
        <f>IF(U198="","",(W198/U198-W198)*Q198)</f>
        <v/>
      </c>
      <c r="AB198" s="104">
        <f>IF(W198="","",W198*P198)</f>
        <v/>
      </c>
      <c r="AC198" s="87" t="n"/>
      <c r="AD198" s="88" t="inlineStr">
        <is>
          <t>截止日期</t>
        </is>
      </c>
      <c r="AE198" s="89" t="n"/>
    </row>
    <row collapsed="1" customHeight="1" ht="14.25" r="199" s="18">
      <c r="A199" s="106">
        <f>ROUNDDOWN(MOD(A168,10000)/100,0)&amp;"月均值"</f>
        <v/>
      </c>
      <c r="B199" s="43" t="n"/>
      <c r="C199" s="43" t="n"/>
      <c r="D199" s="44" t="n"/>
      <c r="E199" s="45">
        <f>AVERAGE(E168:E198)</f>
        <v/>
      </c>
      <c r="F199" s="45">
        <f>AVERAGE(F168:F198)</f>
        <v/>
      </c>
      <c r="G199" s="45">
        <f>SUM(G168:G198)/SUM(X168:X198)</f>
        <v/>
      </c>
      <c r="H199" s="45">
        <f>AVERAGE(H168:H198)</f>
        <v/>
      </c>
      <c r="I199" s="45" t="n"/>
      <c r="J199" s="45">
        <f>AVERAGE(J168:J198)</f>
        <v/>
      </c>
      <c r="K199" s="45">
        <f>AVERAGE(K168:K198)</f>
        <v/>
      </c>
      <c r="L199" s="45">
        <f>AVERAGE(L168:L198)</f>
        <v/>
      </c>
      <c r="M199" s="45">
        <f>AVERAGE(M168:M198)</f>
        <v/>
      </c>
      <c r="N199" s="45" t="n"/>
      <c r="O199" s="45">
        <f>AVERAGE(O168:O198)</f>
        <v/>
      </c>
      <c r="P199" s="45">
        <f>AVERAGE(P168:P198)</f>
        <v/>
      </c>
      <c r="Q199" s="45">
        <f>AVERAGE(Q168:Q198)</f>
        <v/>
      </c>
      <c r="R199" s="45">
        <f>AVERAGE(R168:R198)</f>
        <v/>
      </c>
      <c r="S199" s="45">
        <f>AVERAGE(S168:S198)</f>
        <v/>
      </c>
      <c r="T199" s="45" t="n"/>
      <c r="U199" s="45">
        <f>AVERAGE(U168:U198)</f>
        <v/>
      </c>
      <c r="V199" s="45">
        <f>AVERAGE(V168:V198)</f>
        <v/>
      </c>
      <c r="W199" s="107">
        <f>AVERAGE(W168:W198)</f>
        <v/>
      </c>
      <c r="X199" s="107">
        <f>AVERAGE(X168:X198)</f>
        <v/>
      </c>
      <c r="Y199" s="44" t="n"/>
      <c r="Z199" s="45" t="inlineStr">
        <is>
          <t>人工</t>
        </is>
      </c>
      <c r="AA199" s="45">
        <f>SUM(AA168:AA198)/SUM(Z168:Z198)</f>
        <v/>
      </c>
      <c r="AB199" s="90" t="inlineStr">
        <is>
          <t>店小蜜</t>
        </is>
      </c>
      <c r="AC199" s="91">
        <f>SUM(AB168:AB198)/SUM(W168:W198)</f>
        <v/>
      </c>
      <c r="AD199" s="92" t="inlineStr">
        <is>
          <t>差值</t>
        </is>
      </c>
      <c r="AE199" s="90" t="n"/>
    </row>
    <row customHeight="1" hidden="1" ht="14.25" r="200" s="18">
      <c r="A200" s="108" t="inlineStr">
        <is>
          <t>本月方差</t>
        </is>
      </c>
      <c r="B200" s="47" t="n"/>
      <c r="C200" s="48" t="n"/>
      <c r="D200" s="49" t="n"/>
      <c r="E200" s="49">
        <f>VARP(E168:E198)</f>
        <v/>
      </c>
      <c r="F200" s="49">
        <f>VARP(F168:F198)</f>
        <v/>
      </c>
      <c r="G200" s="49" t="n"/>
      <c r="H200" s="49" t="n"/>
      <c r="I200" s="49" t="n"/>
      <c r="J200" s="49">
        <f>VARP(J168:J198)</f>
        <v/>
      </c>
      <c r="K200" s="49">
        <f>VARP(K168:K198)</f>
        <v/>
      </c>
      <c r="L200" s="49">
        <f>VARP(L168:L198)</f>
        <v/>
      </c>
      <c r="M200" s="49">
        <f>VARP(M168:M198)</f>
        <v/>
      </c>
      <c r="N200" s="49" t="n"/>
      <c r="O200" s="49">
        <f>VARP(O168:O198)</f>
        <v/>
      </c>
      <c r="P200" s="49">
        <f>VARP(P168:P198)</f>
        <v/>
      </c>
      <c r="Q200" s="49">
        <f>VARP(Q168:Q198)</f>
        <v/>
      </c>
      <c r="R200" s="49">
        <f>VARP(R168:R198)</f>
        <v/>
      </c>
      <c r="S200" s="49">
        <f>VARP(S168:S198)</f>
        <v/>
      </c>
      <c r="T200" s="49" t="n"/>
      <c r="U200" s="49">
        <f>VARP(U168:U198)</f>
        <v/>
      </c>
      <c r="V200" s="49">
        <f>VARP(V168:V198)</f>
        <v/>
      </c>
      <c r="W200" s="109" t="n"/>
      <c r="X200" s="109" t="n"/>
      <c r="Y200" s="49" t="n"/>
      <c r="Z200" s="109" t="n"/>
      <c r="AA200" s="109" t="n"/>
      <c r="AB200" s="109" t="n"/>
      <c r="AC200" s="109" t="n"/>
      <c r="AD200" s="109" t="n"/>
      <c r="AE200" s="109" t="n"/>
    </row>
    <row customHeight="1" hidden="1" ht="14.25" outlineLevel="1" r="201" s="18">
      <c r="A201" s="101" t="n">
        <v>20191201</v>
      </c>
      <c r="B201" s="32" t="n"/>
      <c r="C201" s="33" t="n">
        <v>15</v>
      </c>
      <c r="D201" s="22" t="n"/>
      <c r="E201" s="34" t="n">
        <v>0.2203</v>
      </c>
      <c r="F201" s="35" t="n">
        <v>0.4415</v>
      </c>
      <c r="G201" s="102">
        <f>IF(E201="","",E201*X201)</f>
        <v/>
      </c>
      <c r="H201" s="37" t="n">
        <v>0.3088</v>
      </c>
      <c r="I201" s="22" t="n"/>
      <c r="J201" s="53" t="n">
        <v>0.1687</v>
      </c>
      <c r="K201" s="53" t="n">
        <v>0.2557</v>
      </c>
      <c r="L201" s="53" t="n"/>
      <c r="M201" s="53" t="n"/>
      <c r="N201" s="22" t="n"/>
      <c r="O201" s="57" t="n">
        <v>0.7018</v>
      </c>
      <c r="P201" s="57" t="n">
        <v>0.5041</v>
      </c>
      <c r="Q201" s="57" t="n">
        <v>0.4653</v>
      </c>
      <c r="R201" s="62">
        <f>IF(P201="","",P201-Q201)</f>
        <v/>
      </c>
      <c r="S201" s="57" t="n">
        <v>0.1574</v>
      </c>
      <c r="T201" s="22" t="n"/>
      <c r="U201" s="68" t="n">
        <v>0.0791</v>
      </c>
      <c r="V201" s="68" t="n">
        <v>0.5502</v>
      </c>
      <c r="W201" s="103" t="n">
        <v>121</v>
      </c>
      <c r="X201" s="103" t="n">
        <v>177</v>
      </c>
      <c r="Y201" s="22" t="n"/>
      <c r="Z201" s="104">
        <f>IF(U201="","",W201/U201-W201)</f>
        <v/>
      </c>
      <c r="AA201" s="104">
        <f>IF(U201="","",(W201/U201-W201)*Q201)</f>
        <v/>
      </c>
      <c r="AB201" s="104">
        <f>IF(W201="","",W201*P201)</f>
        <v/>
      </c>
      <c r="AC201" s="86" t="n"/>
      <c r="AD201" s="86" t="inlineStr">
        <is>
          <t>截止日期</t>
        </is>
      </c>
      <c r="AE201" s="85" t="n"/>
    </row>
    <row customHeight="1" hidden="1" ht="14.25" outlineLevel="1" r="202" s="18">
      <c r="A202" s="101" t="n">
        <v>20191202</v>
      </c>
      <c r="B202" s="32" t="n"/>
      <c r="C202" s="33" t="n">
        <v>14</v>
      </c>
      <c r="D202" s="22" t="n"/>
      <c r="E202" s="34" t="n">
        <v>0.2308</v>
      </c>
      <c r="F202" s="35" t="n">
        <v>0.3732</v>
      </c>
      <c r="G202" s="102">
        <f>IF(E202="","",E202*X202)</f>
        <v/>
      </c>
      <c r="H202" s="37" t="n">
        <v>0.3803</v>
      </c>
      <c r="I202" s="22" t="n"/>
      <c r="J202" s="53" t="n">
        <v>0.1322</v>
      </c>
      <c r="K202" s="53" t="n">
        <v>0.2791</v>
      </c>
      <c r="L202" s="53" t="n"/>
      <c r="M202" s="53" t="n"/>
      <c r="N202" s="22" t="n"/>
      <c r="O202" s="57" t="n">
        <v>0.6415</v>
      </c>
      <c r="P202" s="57" t="n">
        <v>0.5041</v>
      </c>
      <c r="Q202" s="57" t="n">
        <v>0.4483</v>
      </c>
      <c r="R202" s="62">
        <f>IF(P202="","",P202-Q202)</f>
        <v/>
      </c>
      <c r="S202" s="57" t="n">
        <v>0.2305</v>
      </c>
      <c r="T202" s="22" t="n"/>
      <c r="U202" s="68" t="n">
        <v>0.0743</v>
      </c>
      <c r="V202" s="68" t="n">
        <v>0.5639</v>
      </c>
      <c r="W202" s="103" t="n">
        <v>123</v>
      </c>
      <c r="X202" s="103" t="n">
        <v>182</v>
      </c>
      <c r="Y202" s="22" t="n"/>
      <c r="Z202" s="104">
        <f>IF(U202="","",W202/U202-W202)</f>
        <v/>
      </c>
      <c r="AA202" s="104">
        <f>IF(U202="","",(W202/U202-W202)*Q202)</f>
        <v/>
      </c>
      <c r="AB202" s="104">
        <f>IF(W202="","",W202*P202)</f>
        <v/>
      </c>
      <c r="AC202" s="86" t="n"/>
      <c r="AD202" s="84" t="inlineStr">
        <is>
          <t>截止日期</t>
        </is>
      </c>
      <c r="AE202" s="85" t="n"/>
    </row>
    <row customHeight="1" hidden="1" ht="14.25" outlineLevel="1" r="203" s="18">
      <c r="A203" s="101" t="n">
        <v>20191203</v>
      </c>
      <c r="B203" s="32" t="n"/>
      <c r="C203" s="33" t="n">
        <v>8</v>
      </c>
      <c r="D203" s="22" t="n"/>
      <c r="E203" s="34" t="n">
        <v>0.2157</v>
      </c>
      <c r="F203" s="35" t="n">
        <v>0.4131</v>
      </c>
      <c r="G203" s="102">
        <f>IF(E203="","",E203*X203)</f>
        <v/>
      </c>
      <c r="H203" s="37" t="n">
        <v>0.2035</v>
      </c>
      <c r="I203" s="22" t="n"/>
      <c r="J203" s="53" t="n">
        <v>0.1148</v>
      </c>
      <c r="K203" s="53" t="n">
        <v>0.1609</v>
      </c>
      <c r="L203" s="53" t="n"/>
      <c r="M203" s="53" t="n"/>
      <c r="N203" s="22" t="n"/>
      <c r="O203" s="57" t="n">
        <v>0.7895</v>
      </c>
      <c r="P203" s="57" t="n">
        <v>0.4118</v>
      </c>
      <c r="Q203" s="57" t="n">
        <v>0.439</v>
      </c>
      <c r="R203" s="62">
        <f>IF(P203="","",P203-Q203)</f>
        <v/>
      </c>
      <c r="S203" s="57" t="n">
        <v>0.2122</v>
      </c>
      <c r="T203" s="22" t="n"/>
      <c r="U203" s="68" t="n">
        <v>0.1078</v>
      </c>
      <c r="V203" s="68" t="n">
        <v>0.3774</v>
      </c>
      <c r="W203" s="103" t="n">
        <v>170</v>
      </c>
      <c r="X203" s="103" t="n">
        <v>255</v>
      </c>
      <c r="Y203" s="22" t="n"/>
      <c r="Z203" s="104">
        <f>IF(U203="","",W203/U203-W203)</f>
        <v/>
      </c>
      <c r="AA203" s="104">
        <f>IF(U203="","",(W203/U203-W203)*Q203)</f>
        <v/>
      </c>
      <c r="AB203" s="104">
        <f>IF(W203="","",W203*P203)</f>
        <v/>
      </c>
      <c r="AC203" s="86" t="n"/>
      <c r="AD203" s="84" t="inlineStr">
        <is>
          <t>截止日期</t>
        </is>
      </c>
      <c r="AE203" s="85" t="n"/>
    </row>
    <row customHeight="1" hidden="1" ht="14.25" outlineLevel="1" r="204" s="18">
      <c r="A204" s="101" t="n">
        <v>20191204</v>
      </c>
      <c r="B204" s="32" t="n"/>
      <c r="C204" s="33" t="n">
        <v>7</v>
      </c>
      <c r="D204" s="22" t="n"/>
      <c r="E204" s="34" t="n">
        <v>0.2255</v>
      </c>
      <c r="F204" s="35" t="n">
        <v>0.3678</v>
      </c>
      <c r="G204" s="102">
        <f>IF(E204="","",E204*X204)</f>
        <v/>
      </c>
      <c r="H204" s="37" t="n">
        <v>0.2308</v>
      </c>
      <c r="I204" s="22" t="n"/>
      <c r="J204" s="53" t="n">
        <v>0.09420000000000001</v>
      </c>
      <c r="K204" s="53" t="n">
        <v>0.238</v>
      </c>
      <c r="L204" s="53" t="n"/>
      <c r="M204" s="53" t="n"/>
      <c r="N204" s="22" t="n"/>
      <c r="O204" s="57" t="n">
        <v>0.6842</v>
      </c>
      <c r="P204" s="57" t="n">
        <v>0.4462</v>
      </c>
      <c r="Q204" s="57" t="n">
        <v>0.4471</v>
      </c>
      <c r="R204" s="62">
        <f>IF(P204="","",P204-Q204)</f>
        <v/>
      </c>
      <c r="S204" s="57" t="n">
        <v>0.1761</v>
      </c>
      <c r="T204" s="22" t="n"/>
      <c r="U204" s="68" t="n">
        <v>0.0892</v>
      </c>
      <c r="V204" s="68" t="n">
        <v>0.267</v>
      </c>
      <c r="W204" s="103" t="n">
        <v>130</v>
      </c>
      <c r="X204" s="103" t="n">
        <v>204</v>
      </c>
      <c r="Y204" s="22" t="n"/>
      <c r="Z204" s="104">
        <f>IF(U204="","",W204/U204-W204)</f>
        <v/>
      </c>
      <c r="AA204" s="104">
        <f>IF(U204="","",(W204/U204-W204)*Q204)</f>
        <v/>
      </c>
      <c r="AB204" s="104">
        <f>IF(W204="","",W204*P204)</f>
        <v/>
      </c>
      <c r="AC204" s="86" t="n"/>
      <c r="AD204" s="84" t="inlineStr">
        <is>
          <t>截止日期</t>
        </is>
      </c>
      <c r="AE204" s="85" t="n"/>
    </row>
    <row customHeight="1" hidden="1" ht="14.25" outlineLevel="1" r="205" s="18">
      <c r="A205" s="101" t="n">
        <v>20191205</v>
      </c>
      <c r="B205" s="32" t="n"/>
      <c r="C205" s="33" t="n">
        <v>7</v>
      </c>
      <c r="D205" s="22" t="n"/>
      <c r="E205" s="34" t="n">
        <v>0.1881</v>
      </c>
      <c r="F205" s="35" t="n">
        <v>0.3691</v>
      </c>
      <c r="G205" s="102">
        <f>IF(E205="","",E205*X205)</f>
        <v/>
      </c>
      <c r="H205" s="37" t="n">
        <v>0.2824</v>
      </c>
      <c r="I205" s="22" t="n"/>
      <c r="J205" s="53" t="n">
        <v>0.1005</v>
      </c>
      <c r="K205" s="53" t="n">
        <v>0.2202</v>
      </c>
      <c r="L205" s="53" t="n"/>
      <c r="M205" s="53" t="n"/>
      <c r="N205" s="22" t="n"/>
      <c r="O205" s="57" t="n">
        <v>0.58</v>
      </c>
      <c r="P205" s="57" t="n">
        <v>0.4046</v>
      </c>
      <c r="Q205" s="57" t="n">
        <v>0.4372</v>
      </c>
      <c r="R205" s="62">
        <f>IF(P205="","",P205-Q205)</f>
        <v/>
      </c>
      <c r="S205" s="57" t="n">
        <v>0.1718</v>
      </c>
      <c r="T205" s="22" t="n"/>
      <c r="U205" s="68" t="n">
        <v>0.08840000000000001</v>
      </c>
      <c r="V205" s="68" t="n">
        <v>0.3178</v>
      </c>
      <c r="W205" s="103" t="n">
        <v>131</v>
      </c>
      <c r="X205" s="103" t="n">
        <v>202</v>
      </c>
      <c r="Y205" s="22" t="n"/>
      <c r="Z205" s="104">
        <f>IF(U205="","",W205/U205-W205)</f>
        <v/>
      </c>
      <c r="AA205" s="104">
        <f>IF(U205="","",(W205/U205-W205)*Q205)</f>
        <v/>
      </c>
      <c r="AB205" s="104">
        <f>IF(W205="","",W205*P205)</f>
        <v/>
      </c>
      <c r="AC205" s="86" t="n"/>
      <c r="AD205" s="84" t="inlineStr">
        <is>
          <t>截止日期</t>
        </is>
      </c>
      <c r="AE205" s="85" t="n"/>
    </row>
    <row customHeight="1" hidden="1" ht="14.25" outlineLevel="1" r="206" s="18">
      <c r="A206" s="101" t="n">
        <v>20191206</v>
      </c>
      <c r="B206" s="32" t="n"/>
      <c r="C206" s="33" t="n">
        <v>5</v>
      </c>
      <c r="D206" s="22" t="n"/>
      <c r="E206" s="34" t="n">
        <v>0.2798</v>
      </c>
      <c r="F206" s="35" t="n">
        <v>0.3414</v>
      </c>
      <c r="G206" s="102">
        <f>IF(E206="","",E206*X206)</f>
        <v/>
      </c>
      <c r="H206" s="37" t="n">
        <v>0.2558</v>
      </c>
      <c r="I206" s="22" t="n"/>
      <c r="J206" s="53" t="n">
        <v>0.1158</v>
      </c>
      <c r="K206" s="53" t="n">
        <v>0.1818</v>
      </c>
      <c r="L206" s="53" t="n"/>
      <c r="M206" s="53" t="n"/>
      <c r="N206" s="22" t="n"/>
      <c r="O206" s="57" t="n">
        <v>0.8052</v>
      </c>
      <c r="P206" s="57" t="n">
        <v>0.48</v>
      </c>
      <c r="Q206" s="57" t="n">
        <v>0.4083</v>
      </c>
      <c r="R206" s="62">
        <f>IF(P206="","",P206-Q206)</f>
        <v/>
      </c>
      <c r="S206" s="57" t="n">
        <v>0.1003</v>
      </c>
      <c r="T206" s="22" t="n"/>
      <c r="U206" s="68" t="n">
        <v>0.1609</v>
      </c>
      <c r="V206" s="68" t="n">
        <v>0.5577</v>
      </c>
      <c r="W206" s="103" t="n">
        <v>200</v>
      </c>
      <c r="X206" s="103" t="n">
        <v>336</v>
      </c>
      <c r="Y206" s="22" t="n"/>
      <c r="Z206" s="104">
        <f>IF(U206="","",W206/U206-W206)</f>
        <v/>
      </c>
      <c r="AA206" s="104">
        <f>IF(U206="","",(W206/U206-W206)*Q206)</f>
        <v/>
      </c>
      <c r="AB206" s="104">
        <f>IF(W206="","",W206*P206)</f>
        <v/>
      </c>
      <c r="AC206" s="86" t="n"/>
      <c r="AD206" s="84" t="inlineStr">
        <is>
          <t>截止日期</t>
        </is>
      </c>
      <c r="AE206" s="85" t="n"/>
    </row>
    <row customHeight="1" hidden="1" ht="14.25" outlineLevel="1" r="207" s="18">
      <c r="A207" s="101" t="n">
        <v>20191207</v>
      </c>
      <c r="B207" s="32" t="n"/>
      <c r="C207" s="33" t="n">
        <v>14</v>
      </c>
      <c r="D207" s="22" t="n"/>
      <c r="E207" s="34" t="n">
        <v>0.2418</v>
      </c>
      <c r="F207" s="35" t="n">
        <v>0.349</v>
      </c>
      <c r="G207" s="102">
        <f>IF(E207="","",E207*X207)</f>
        <v/>
      </c>
      <c r="H207" s="37" t="n">
        <v>0.2368</v>
      </c>
      <c r="I207" s="22" t="n"/>
      <c r="J207" s="53" t="n">
        <v>0.1511</v>
      </c>
      <c r="K207" s="53" t="n">
        <v>0.172</v>
      </c>
      <c r="L207" s="53" t="n"/>
      <c r="M207" s="53" t="n"/>
      <c r="N207" s="22" t="n"/>
      <c r="O207" s="57" t="n">
        <v>1</v>
      </c>
      <c r="P207" s="57" t="n">
        <v>0.4314</v>
      </c>
      <c r="Q207" s="57" t="n">
        <v>0.4041</v>
      </c>
      <c r="R207" s="62">
        <f>IF(P207="","",P207-Q207)</f>
        <v/>
      </c>
      <c r="S207" s="57" t="n">
        <v>0.1694</v>
      </c>
      <c r="T207" s="22" t="n"/>
      <c r="U207" s="68" t="n">
        <v>0.0751</v>
      </c>
      <c r="V207" s="68" t="n">
        <v>0.3324</v>
      </c>
      <c r="W207" s="103" t="n">
        <v>102</v>
      </c>
      <c r="X207" s="103" t="n">
        <v>153</v>
      </c>
      <c r="Y207" s="22" t="n"/>
      <c r="Z207" s="104">
        <f>IF(U207="","",W207/U207-W207)</f>
        <v/>
      </c>
      <c r="AA207" s="104">
        <f>IF(U207="","",(W207/U207-W207)*Q207)</f>
        <v/>
      </c>
      <c r="AB207" s="104">
        <f>IF(W207="","",W207*P207)</f>
        <v/>
      </c>
      <c r="AC207" s="86" t="n"/>
      <c r="AD207" s="84" t="inlineStr">
        <is>
          <t>截止日期</t>
        </is>
      </c>
      <c r="AE207" s="85" t="n"/>
    </row>
    <row customHeight="1" hidden="1" ht="14.25" outlineLevel="1" r="208" s="18">
      <c r="A208" s="101" t="n">
        <v>20191208</v>
      </c>
      <c r="B208" s="32" t="n"/>
      <c r="C208" s="33" t="n">
        <v>14</v>
      </c>
      <c r="D208" s="22" t="n"/>
      <c r="E208" s="34" t="n">
        <v>0.1859</v>
      </c>
      <c r="F208" s="35" t="n">
        <v>0.4095</v>
      </c>
      <c r="G208" s="102">
        <f>IF(E208="","",E208*X208)</f>
        <v/>
      </c>
      <c r="H208" s="37" t="n">
        <v>0.2174</v>
      </c>
      <c r="I208" s="22" t="n"/>
      <c r="J208" s="53" t="n">
        <v>0.1477</v>
      </c>
      <c r="K208" s="53" t="n">
        <v>0.1763</v>
      </c>
      <c r="L208" s="53" t="n"/>
      <c r="M208" s="53" t="n"/>
      <c r="N208" s="22" t="n"/>
      <c r="O208" s="57" t="n">
        <v>0.5526</v>
      </c>
      <c r="P208" s="57" t="n">
        <v>0.3429</v>
      </c>
      <c r="Q208" s="57" t="n">
        <v>0.3605</v>
      </c>
      <c r="R208" s="62">
        <f>IF(P208="","",P208-Q208)</f>
        <v/>
      </c>
      <c r="S208" s="57" t="n">
        <v>0.1162</v>
      </c>
      <c r="T208" s="22" t="n"/>
      <c r="U208" s="68" t="n">
        <v>0.0709</v>
      </c>
      <c r="V208" s="68" t="n">
        <v>0.7134</v>
      </c>
      <c r="W208" s="103" t="n">
        <v>105</v>
      </c>
      <c r="X208" s="103" t="n">
        <v>156</v>
      </c>
      <c r="Y208" s="22" t="n"/>
      <c r="Z208" s="104">
        <f>IF(U208="","",W208/U208-W208)</f>
        <v/>
      </c>
      <c r="AA208" s="104">
        <f>IF(U208="","",(W208/U208-W208)*Q208)</f>
        <v/>
      </c>
      <c r="AB208" s="104">
        <f>IF(W208="","",W208*P208)</f>
        <v/>
      </c>
      <c r="AC208" s="86" t="n"/>
      <c r="AD208" s="84" t="inlineStr">
        <is>
          <t>截止日期</t>
        </is>
      </c>
      <c r="AE208" s="85" t="n"/>
    </row>
    <row customHeight="1" hidden="1" ht="14.25" outlineLevel="1" r="209" s="18">
      <c r="A209" s="101" t="n">
        <v>20191209</v>
      </c>
      <c r="B209" s="32" t="n"/>
      <c r="C209" s="33" t="n">
        <v>10</v>
      </c>
      <c r="D209" s="22" t="n"/>
      <c r="E209" s="34" t="n">
        <v>0.235</v>
      </c>
      <c r="F209" s="35" t="n">
        <v>0.389</v>
      </c>
      <c r="G209" s="102">
        <f>IF(E209="","",E209*X209)</f>
        <v/>
      </c>
      <c r="H209" s="37" t="n">
        <v>0.2317</v>
      </c>
      <c r="I209" s="22" t="n"/>
      <c r="J209" s="53" t="n">
        <v>0.1304</v>
      </c>
      <c r="K209" s="53" t="n">
        <v>0.1956</v>
      </c>
      <c r="L209" s="53" t="n"/>
      <c r="M209" s="53" t="n"/>
      <c r="N209" s="22" t="n"/>
      <c r="O209" s="57" t="n">
        <v>0.6222</v>
      </c>
      <c r="P209" s="57" t="n">
        <v>0.3607</v>
      </c>
      <c r="Q209" s="57" t="n">
        <v>0.3207</v>
      </c>
      <c r="R209" s="62">
        <f>IF(P209="","",P209-Q209)</f>
        <v/>
      </c>
      <c r="S209" s="57" t="n">
        <v>0.1144</v>
      </c>
      <c r="T209" s="22" t="n"/>
      <c r="U209" s="68" t="n">
        <v>0.09089999999999999</v>
      </c>
      <c r="V209" s="68" t="n">
        <v>0.6606</v>
      </c>
      <c r="W209" s="103" t="n">
        <v>122</v>
      </c>
      <c r="X209" s="103" t="n">
        <v>200</v>
      </c>
      <c r="Y209" s="22" t="n"/>
      <c r="Z209" s="104">
        <f>IF(U209="","",W209/U209-W209)</f>
        <v/>
      </c>
      <c r="AA209" s="104">
        <f>IF(U209="","",(W209/U209-W209)*Q209)</f>
        <v/>
      </c>
      <c r="AB209" s="104">
        <f>IF(W209="","",W209*P209)</f>
        <v/>
      </c>
      <c r="AC209" s="86" t="n"/>
      <c r="AD209" s="84" t="inlineStr">
        <is>
          <t>截止日期</t>
        </is>
      </c>
      <c r="AE209" s="85" t="n"/>
    </row>
    <row customHeight="1" hidden="1" ht="14.25" outlineLevel="1" r="210" s="18">
      <c r="A210" s="101" t="n">
        <v>20191210</v>
      </c>
      <c r="B210" s="32" t="n"/>
      <c r="C210" s="33" t="n">
        <v>9</v>
      </c>
      <c r="D210" s="22" t="n"/>
      <c r="E210" s="34" t="n">
        <v>0.181</v>
      </c>
      <c r="F210" s="35" t="n">
        <v>0.3249</v>
      </c>
      <c r="G210" s="102">
        <f>IF(E210="","",E210*X210)</f>
        <v/>
      </c>
      <c r="H210" s="37" t="n">
        <v>0.1963</v>
      </c>
      <c r="I210" s="22" t="n"/>
      <c r="J210" s="53" t="n">
        <v>0.1538</v>
      </c>
      <c r="K210" s="53" t="n">
        <v>0.18</v>
      </c>
      <c r="L210" s="53" t="n"/>
      <c r="M210" s="53" t="n"/>
      <c r="N210" s="22" t="n"/>
      <c r="O210" s="57" t="n">
        <v>0.725</v>
      </c>
      <c r="P210" s="57" t="n">
        <v>0.3357</v>
      </c>
      <c r="Q210" s="57" t="n">
        <v>0.315</v>
      </c>
      <c r="R210" s="62">
        <f>IF(P210="","",P210-Q210)</f>
        <v/>
      </c>
      <c r="S210" s="57" t="n">
        <v>0.4962</v>
      </c>
      <c r="T210" s="22" t="n"/>
      <c r="U210" s="68" t="n">
        <v>0.1064</v>
      </c>
      <c r="V210" s="68" t="n">
        <v>0.801</v>
      </c>
      <c r="W210" s="103" t="n">
        <v>143</v>
      </c>
      <c r="X210" s="103" t="n">
        <v>221</v>
      </c>
      <c r="Y210" s="22" t="n"/>
      <c r="Z210" s="104">
        <f>IF(U210="","",W210/U210-W210)</f>
        <v/>
      </c>
      <c r="AA210" s="104">
        <f>IF(U210="","",(W210/U210-W210)*Q210)</f>
        <v/>
      </c>
      <c r="AB210" s="104">
        <f>IF(W210="","",W210*P210)</f>
        <v/>
      </c>
      <c r="AC210" s="86" t="n"/>
      <c r="AD210" s="84" t="inlineStr">
        <is>
          <t>截止日期</t>
        </is>
      </c>
      <c r="AE210" s="85" t="n"/>
    </row>
    <row customHeight="1" hidden="1" ht="14.25" outlineLevel="1" r="211" s="18">
      <c r="A211" s="101" t="n">
        <v>20191211</v>
      </c>
      <c r="B211" s="32" t="n"/>
      <c r="C211" s="33" t="n">
        <v>13</v>
      </c>
      <c r="D211" s="22" t="n"/>
      <c r="E211" s="34" t="n">
        <v>0.2048</v>
      </c>
      <c r="F211" s="35" t="n">
        <v>0.2984</v>
      </c>
      <c r="G211" s="102">
        <f>IF(E211="","",E211*X211)</f>
        <v/>
      </c>
      <c r="H211" s="37" t="n">
        <v>0.101</v>
      </c>
      <c r="I211" s="22" t="n"/>
      <c r="J211" s="53" t="n">
        <v>0.1623</v>
      </c>
      <c r="K211" s="53" t="n">
        <v>0.1673</v>
      </c>
      <c r="L211" s="53" t="n"/>
      <c r="M211" s="53" t="n"/>
      <c r="N211" s="22" t="n"/>
      <c r="O211" s="57" t="n">
        <v>0.9444</v>
      </c>
      <c r="P211" s="57" t="n">
        <v>0.2155</v>
      </c>
      <c r="Q211" s="57" t="n">
        <v>0.1129</v>
      </c>
      <c r="R211" s="62">
        <f>IF(P211="","",P211-Q211)</f>
        <v/>
      </c>
      <c r="S211" s="57" t="n">
        <v>0.3834</v>
      </c>
      <c r="T211" s="22" t="n"/>
      <c r="U211" s="68" t="n">
        <v>0.0528</v>
      </c>
      <c r="V211" s="68" t="n">
        <v>0.8428</v>
      </c>
      <c r="W211" s="103" t="n">
        <v>116</v>
      </c>
      <c r="X211" s="103" t="n">
        <v>166</v>
      </c>
      <c r="Y211" s="22" t="n"/>
      <c r="Z211" s="104">
        <f>IF(U211="","",W211/U211-W211)</f>
        <v/>
      </c>
      <c r="AA211" s="104">
        <f>IF(U211="","",(W211/U211-W211)*Q211)</f>
        <v/>
      </c>
      <c r="AB211" s="104">
        <f>IF(W211="","",W211*P211)</f>
        <v/>
      </c>
      <c r="AC211" s="86" t="n"/>
      <c r="AD211" s="84" t="inlineStr">
        <is>
          <t>截止日期</t>
        </is>
      </c>
      <c r="AE211" s="85" t="n"/>
    </row>
    <row customHeight="1" hidden="1" ht="14.25" outlineLevel="1" r="212" s="18">
      <c r="A212" s="101" t="n">
        <v>20191212</v>
      </c>
      <c r="B212" s="32" t="n"/>
      <c r="C212" s="33" t="n">
        <v>5</v>
      </c>
      <c r="D212" s="22" t="n"/>
      <c r="E212" s="34" t="n">
        <v>0.2569</v>
      </c>
      <c r="F212" s="35" t="n">
        <v>0.2813</v>
      </c>
      <c r="G212" s="102">
        <f>IF(E212="","",E212*X212)</f>
        <v/>
      </c>
      <c r="H212" s="37" t="n">
        <v>0.3776</v>
      </c>
      <c r="I212" s="22" t="n"/>
      <c r="J212" s="53" t="n">
        <v>0.1434</v>
      </c>
      <c r="K212" s="53" t="n">
        <v>0.1758</v>
      </c>
      <c r="L212" s="53" t="n"/>
      <c r="M212" s="53" t="n"/>
      <c r="N212" s="22" t="n"/>
      <c r="O212" s="57" t="n">
        <v>0.8826000000000001</v>
      </c>
      <c r="P212" s="57" t="n">
        <v>0.6142</v>
      </c>
      <c r="Q212" s="57" t="n">
        <v>0.5325</v>
      </c>
      <c r="R212" s="62">
        <f>IF(P212="","",P212-Q212)</f>
        <v/>
      </c>
      <c r="S212" s="57" t="n">
        <v>0.5818</v>
      </c>
      <c r="T212" s="22" t="n"/>
      <c r="U212" s="68" t="n">
        <v>0.3339</v>
      </c>
      <c r="V212" s="68" t="n">
        <v>0.8174</v>
      </c>
      <c r="W212" s="103" t="n">
        <v>1729</v>
      </c>
      <c r="X212" s="103" t="n">
        <v>2779</v>
      </c>
      <c r="Y212" s="22" t="n"/>
      <c r="Z212" s="104">
        <f>IF(U212="","",W212/U212-W212)</f>
        <v/>
      </c>
      <c r="AA212" s="104">
        <f>IF(U212="","",(W212/U212-W212)*Q212)</f>
        <v/>
      </c>
      <c r="AB212" s="104">
        <f>IF(W212="","",W212*P212)</f>
        <v/>
      </c>
      <c r="AC212" s="86" t="n"/>
      <c r="AD212" s="84" t="inlineStr">
        <is>
          <t>截止日期</t>
        </is>
      </c>
      <c r="AE212" s="85" t="n"/>
    </row>
    <row customHeight="1" hidden="1" ht="14.25" outlineLevel="1" r="213" s="18">
      <c r="A213" s="101" t="n">
        <v>20191213</v>
      </c>
      <c r="B213" s="32" t="n"/>
      <c r="C213" s="33" t="n">
        <v>4</v>
      </c>
      <c r="D213" s="22" t="n"/>
      <c r="E213" s="34" t="n">
        <v>0.1853</v>
      </c>
      <c r="F213" s="35" t="n">
        <v>0.345</v>
      </c>
      <c r="G213" s="102">
        <f>IF(E213="","",E213*X213)</f>
        <v/>
      </c>
      <c r="H213" s="37" t="n">
        <v>0.2396</v>
      </c>
      <c r="I213" s="22" t="n"/>
      <c r="J213" s="53" t="n">
        <v>0.1239</v>
      </c>
      <c r="K213" s="53" t="n">
        <v>0.1557</v>
      </c>
      <c r="L213" s="53" t="n"/>
      <c r="M213" s="53" t="n"/>
      <c r="N213" s="22" t="n"/>
      <c r="O213" s="57" t="n">
        <v>0.7419</v>
      </c>
      <c r="P213" s="57" t="n">
        <v>0.4395</v>
      </c>
      <c r="Q213" s="57" t="n">
        <v>0.4241</v>
      </c>
      <c r="R213" s="62">
        <f>IF(P213="","",P213-Q213)</f>
        <v/>
      </c>
      <c r="S213" s="57" t="n">
        <v>0.4932</v>
      </c>
      <c r="T213" s="22" t="n"/>
      <c r="U213" s="68" t="n">
        <v>0.1545</v>
      </c>
      <c r="V213" s="68" t="n">
        <v>0.9016</v>
      </c>
      <c r="W213" s="103" t="n">
        <v>157</v>
      </c>
      <c r="X213" s="103" t="n">
        <v>367</v>
      </c>
      <c r="Y213" s="22" t="n"/>
      <c r="Z213" s="104">
        <f>IF(U213="","",W213/U213-W213)</f>
        <v/>
      </c>
      <c r="AA213" s="104">
        <f>IF(U213="","",(W213/U213-W213)*Q213)</f>
        <v/>
      </c>
      <c r="AB213" s="104">
        <f>IF(W213="","",W213*P213)</f>
        <v/>
      </c>
      <c r="AC213" s="86" t="n"/>
      <c r="AD213" s="84" t="inlineStr">
        <is>
          <t>截止日期</t>
        </is>
      </c>
      <c r="AE213" s="85" t="n"/>
    </row>
    <row customHeight="1" hidden="1" ht="14.25" outlineLevel="1" r="214" s="18">
      <c r="A214" s="101" t="n">
        <v>20191214</v>
      </c>
      <c r="B214" s="32" t="n"/>
      <c r="C214" s="33" t="n">
        <v>11</v>
      </c>
      <c r="D214" s="22" t="n"/>
      <c r="E214" s="34" t="n">
        <v>0.2273</v>
      </c>
      <c r="F214" s="35" t="n">
        <v>0.3184</v>
      </c>
      <c r="G214" s="102">
        <f>IF(E214="","",E214*X214)</f>
        <v/>
      </c>
      <c r="H214" s="37" t="n">
        <v>0.1967</v>
      </c>
      <c r="I214" s="22" t="n"/>
      <c r="J214" s="53" t="n">
        <v>0.1159</v>
      </c>
      <c r="K214" s="53" t="n">
        <v>0.1442</v>
      </c>
      <c r="L214" s="53" t="n"/>
      <c r="M214" s="53" t="n"/>
      <c r="N214" s="22" t="n"/>
      <c r="O214" s="57" t="n">
        <v>0.6897</v>
      </c>
      <c r="P214" s="57" t="n">
        <v>0.3222</v>
      </c>
      <c r="Q214" s="57" t="n">
        <v>0.4522</v>
      </c>
      <c r="R214" s="62">
        <f>IF(P214="","",P214-Q214)</f>
        <v/>
      </c>
      <c r="S214" s="57" t="n">
        <v>0.5217000000000001</v>
      </c>
      <c r="T214" s="22" t="n"/>
      <c r="U214" s="68" t="n">
        <v>0.0794</v>
      </c>
      <c r="V214" s="68" t="n">
        <v>0.8668</v>
      </c>
      <c r="W214" s="103" t="n">
        <v>90</v>
      </c>
      <c r="X214" s="103" t="n">
        <v>176</v>
      </c>
      <c r="Y214" s="22" t="n"/>
      <c r="Z214" s="104">
        <f>IF(U214="","",W214/U214-W214)</f>
        <v/>
      </c>
      <c r="AA214" s="104">
        <f>IF(U214="","",(W214/U214-W214)*Q214)</f>
        <v/>
      </c>
      <c r="AB214" s="104">
        <f>IF(W214="","",W214*P214)</f>
        <v/>
      </c>
      <c r="AC214" s="86" t="n"/>
      <c r="AD214" s="84" t="inlineStr">
        <is>
          <t>截止日期</t>
        </is>
      </c>
      <c r="AE214" s="85" t="n"/>
    </row>
    <row customHeight="1" hidden="1" ht="14.25" outlineLevel="1" r="215" s="18">
      <c r="A215" s="101" t="n">
        <v>20191215</v>
      </c>
      <c r="B215" s="32" t="n"/>
      <c r="C215" s="33" t="n">
        <v>11</v>
      </c>
      <c r="D215" s="22" t="n"/>
      <c r="E215" s="34" t="n">
        <v>0.1934</v>
      </c>
      <c r="F215" s="35" t="n">
        <v>0.3631</v>
      </c>
      <c r="G215" s="102">
        <f>IF(E215="","",E215*X215)</f>
        <v/>
      </c>
      <c r="H215" s="37" t="n">
        <v>0.2295</v>
      </c>
      <c r="I215" s="22" t="n"/>
      <c r="J215" s="53" t="n">
        <v>0.1579</v>
      </c>
      <c r="K215" s="53" t="n">
        <v>0.1924</v>
      </c>
      <c r="L215" s="53" t="n"/>
      <c r="M215" s="53" t="n"/>
      <c r="N215" s="22" t="n"/>
      <c r="O215" s="57" t="n">
        <v>0.6153999999999999</v>
      </c>
      <c r="P215" s="57" t="n">
        <v>0.3939</v>
      </c>
      <c r="Q215" s="57" t="n">
        <v>0.4666</v>
      </c>
      <c r="R215" s="62">
        <f>IF(P215="","",P215-Q215)</f>
        <v/>
      </c>
      <c r="S215" s="57" t="n">
        <v>0.525</v>
      </c>
      <c r="T215" s="22" t="n"/>
      <c r="U215" s="68" t="n">
        <v>0.06809999999999999</v>
      </c>
      <c r="V215" s="68" t="n">
        <v>0.8221000000000001</v>
      </c>
      <c r="W215" s="103" t="n">
        <v>99</v>
      </c>
      <c r="X215" s="103" t="n">
        <v>181</v>
      </c>
      <c r="Y215" s="22" t="n"/>
      <c r="Z215" s="104">
        <f>IF(U215="","",W215/U215-W215)</f>
        <v/>
      </c>
      <c r="AA215" s="104">
        <f>IF(U215="","",(W215/U215-W215)*Q215)</f>
        <v/>
      </c>
      <c r="AB215" s="104">
        <f>IF(W215="","",W215*P215)</f>
        <v/>
      </c>
      <c r="AC215" s="86" t="n"/>
      <c r="AD215" s="84" t="inlineStr">
        <is>
          <t>截止日期</t>
        </is>
      </c>
      <c r="AE215" s="85" t="n"/>
    </row>
    <row customHeight="1" hidden="1" ht="14.25" outlineLevel="1" r="216" s="18">
      <c r="A216" s="101" t="n">
        <v>20191216</v>
      </c>
      <c r="B216" s="32" t="n"/>
      <c r="C216" s="33" t="n">
        <v>11</v>
      </c>
      <c r="D216" s="22" t="n"/>
      <c r="E216" s="34" t="n">
        <v>0.2444</v>
      </c>
      <c r="F216" s="35" t="n">
        <v>0.3834</v>
      </c>
      <c r="G216" s="102">
        <f>IF(E216="","",E216*X216)</f>
        <v/>
      </c>
      <c r="H216" s="37" t="n">
        <v>0.3377</v>
      </c>
      <c r="I216" s="22" t="n"/>
      <c r="J216" s="53" t="n">
        <v>0.1095</v>
      </c>
      <c r="K216" s="53" t="n">
        <v>0.1629</v>
      </c>
      <c r="L216" s="53" t="n"/>
      <c r="M216" s="53" t="n"/>
      <c r="N216" s="22" t="n"/>
      <c r="O216" s="57" t="n">
        <v>0.7308</v>
      </c>
      <c r="P216" s="57" t="n">
        <v>0.4921</v>
      </c>
      <c r="Q216" s="57" t="n">
        <v>0.4761</v>
      </c>
      <c r="R216" s="62">
        <f>IF(P216="","",P216-Q216)</f>
        <v/>
      </c>
      <c r="S216" s="57" t="n">
        <v>0.5328000000000001</v>
      </c>
      <c r="T216" s="22" t="n"/>
      <c r="U216" s="68" t="n">
        <v>0.0745</v>
      </c>
      <c r="V216" s="68" t="n">
        <v>0.8671</v>
      </c>
      <c r="W216" s="103" t="n">
        <v>126</v>
      </c>
      <c r="X216" s="103" t="n">
        <v>225</v>
      </c>
      <c r="Y216" s="22" t="n"/>
      <c r="Z216" s="104">
        <f>IF(U216="","",W216/U216-W216)</f>
        <v/>
      </c>
      <c r="AA216" s="104">
        <f>IF(U216="","",(W216/U216-W216)*Q216)</f>
        <v/>
      </c>
      <c r="AB216" s="104">
        <f>IF(W216="","",W216*P216)</f>
        <v/>
      </c>
      <c r="AC216" s="86" t="n"/>
      <c r="AD216" s="84" t="inlineStr">
        <is>
          <t>截止日期</t>
        </is>
      </c>
      <c r="AE216" s="85" t="n"/>
    </row>
    <row customHeight="1" hidden="1" ht="14.25" outlineLevel="1" r="217" s="18">
      <c r="A217" s="101" t="n">
        <v>20191217</v>
      </c>
      <c r="B217" s="32" t="n"/>
      <c r="C217" s="33" t="n">
        <v>11</v>
      </c>
      <c r="D217" s="22" t="n"/>
      <c r="E217" s="34" t="n">
        <v>0.2619</v>
      </c>
      <c r="F217" s="35" t="n">
        <v>0.3522</v>
      </c>
      <c r="G217" s="102">
        <f>IF(E217="","",E217*X217)</f>
        <v/>
      </c>
      <c r="H217" s="37" t="n">
        <v>0.2394</v>
      </c>
      <c r="I217" s="22" t="n"/>
      <c r="J217" s="53" t="n">
        <v>0.1361</v>
      </c>
      <c r="K217" s="53" t="n">
        <v>0.1851</v>
      </c>
      <c r="L217" s="53" t="n"/>
      <c r="M217" s="53" t="n"/>
      <c r="N217" s="22" t="n"/>
      <c r="O217" s="57" t="n">
        <v>0.6087</v>
      </c>
      <c r="P217" s="57" t="n">
        <v>0.4087</v>
      </c>
      <c r="Q217" s="57" t="n">
        <v>0.4167</v>
      </c>
      <c r="R217" s="62">
        <f>IF(P217="","",P217-Q217)</f>
        <v/>
      </c>
      <c r="S217" s="57" t="n">
        <v>0.4985</v>
      </c>
      <c r="T217" s="22" t="n"/>
      <c r="U217" s="68" t="n">
        <v>0.07969999999999999</v>
      </c>
      <c r="V217" s="68" t="n">
        <v>0.861</v>
      </c>
      <c r="W217" s="103" t="n">
        <v>115</v>
      </c>
      <c r="X217" s="103" t="n">
        <v>210</v>
      </c>
      <c r="Y217" s="22" t="n"/>
      <c r="Z217" s="104">
        <f>IF(U217="","",W217/U217-W217)</f>
        <v/>
      </c>
      <c r="AA217" s="104">
        <f>IF(U217="","",(W217/U217-W217)*Q217)</f>
        <v/>
      </c>
      <c r="AB217" s="104">
        <f>IF(W217="","",W217*P217)</f>
        <v/>
      </c>
      <c r="AC217" s="86" t="n"/>
      <c r="AD217" s="84" t="inlineStr">
        <is>
          <t>截止日期</t>
        </is>
      </c>
      <c r="AE217" s="85" t="n"/>
    </row>
    <row customHeight="1" hidden="1" ht="14.25" outlineLevel="1" r="218" s="18">
      <c r="A218" s="101" t="n">
        <v>20191218</v>
      </c>
      <c r="B218" s="32" t="n"/>
      <c r="C218" s="33" t="n">
        <v>9</v>
      </c>
      <c r="D218" s="22" t="n"/>
      <c r="E218" s="34" t="n">
        <v>0.2587</v>
      </c>
      <c r="F218" s="35" t="n">
        <v>0.3157</v>
      </c>
      <c r="G218" s="102">
        <f>IF(E218="","",E218*X218)</f>
        <v/>
      </c>
      <c r="H218" s="37" t="n">
        <v>0.3</v>
      </c>
      <c r="I218" s="22" t="n"/>
      <c r="J218" s="53" t="n">
        <v>0.107</v>
      </c>
      <c r="K218" s="53" t="n">
        <v>0.1982</v>
      </c>
      <c r="L218" s="53" t="n"/>
      <c r="M218" s="53" t="n"/>
      <c r="N218" s="22" t="n"/>
      <c r="O218" s="57" t="n">
        <v>0.9063</v>
      </c>
      <c r="P218" s="57" t="n">
        <v>0.4385</v>
      </c>
      <c r="Q218" s="57" t="n">
        <v>0.3299</v>
      </c>
      <c r="R218" s="62">
        <f>IF(P218="","",P218-Q218)</f>
        <v/>
      </c>
      <c r="S218" s="57" t="n">
        <v>0.5131</v>
      </c>
      <c r="T218" s="22" t="n"/>
      <c r="U218" s="68" t="n">
        <v>0.07770000000000001</v>
      </c>
      <c r="V218" s="68" t="n">
        <v>0.8724</v>
      </c>
      <c r="W218" s="103" t="n">
        <v>130</v>
      </c>
      <c r="X218" s="103" t="n">
        <v>201</v>
      </c>
      <c r="Y218" s="22" t="n"/>
      <c r="Z218" s="104">
        <f>IF(U218="","",W218/U218-W218)</f>
        <v/>
      </c>
      <c r="AA218" s="104">
        <f>IF(U218="","",(W218/U218-W218)*Q218)</f>
        <v/>
      </c>
      <c r="AB218" s="104">
        <f>IF(W218="","",W218*P218)</f>
        <v/>
      </c>
      <c r="AC218" s="86" t="n"/>
      <c r="AD218" s="84" t="inlineStr">
        <is>
          <t>截止日期</t>
        </is>
      </c>
      <c r="AE218" s="85" t="n"/>
    </row>
    <row customHeight="1" hidden="1" ht="14.25" outlineLevel="1" r="219" s="18">
      <c r="A219" s="101" t="n">
        <v>20191219</v>
      </c>
      <c r="B219" s="32" t="n"/>
      <c r="C219" s="33" t="n">
        <v>10</v>
      </c>
      <c r="D219" s="22" t="n"/>
      <c r="E219" s="34" t="n">
        <v>0.1946</v>
      </c>
      <c r="F219" s="35" t="n">
        <v>0.3232</v>
      </c>
      <c r="G219" s="102">
        <f>IF(E219="","",E219*X219)</f>
        <v/>
      </c>
      <c r="H219" s="37" t="n">
        <v>0.4375</v>
      </c>
      <c r="I219" s="22" t="n"/>
      <c r="J219" s="53" t="n">
        <v>0.1619</v>
      </c>
      <c r="K219" s="53" t="n">
        <v>0.192</v>
      </c>
      <c r="L219" s="53" t="n"/>
      <c r="M219" s="53" t="n"/>
      <c r="N219" s="22" t="n"/>
      <c r="O219" s="57" t="n">
        <v>0.875</v>
      </c>
      <c r="P219" s="57" t="n">
        <v>0.6508</v>
      </c>
      <c r="Q219" s="57" t="n">
        <v>0.5213</v>
      </c>
      <c r="R219" s="62">
        <f>IF(P219="","",P219-Q219)</f>
        <v/>
      </c>
      <c r="S219" s="57" t="n">
        <v>0.5192</v>
      </c>
      <c r="T219" s="22" t="n"/>
      <c r="U219" s="68" t="n">
        <v>0.07630000000000001</v>
      </c>
      <c r="V219" s="68" t="n">
        <v>0.8472</v>
      </c>
      <c r="W219" s="103" t="n">
        <v>126</v>
      </c>
      <c r="X219" s="103" t="n">
        <v>221</v>
      </c>
      <c r="Y219" s="22" t="n"/>
      <c r="Z219" s="104">
        <f>IF(U219="","",W219/U219-W219)</f>
        <v/>
      </c>
      <c r="AA219" s="104">
        <f>IF(U219="","",(W219/U219-W219)*Q219)</f>
        <v/>
      </c>
      <c r="AB219" s="104">
        <f>IF(W219="","",W219*P219)</f>
        <v/>
      </c>
      <c r="AC219" s="86" t="n"/>
      <c r="AD219" s="84" t="inlineStr">
        <is>
          <t>截止日期</t>
        </is>
      </c>
      <c r="AE219" s="85" t="n"/>
    </row>
    <row customHeight="1" hidden="1" ht="14.25" outlineLevel="1" r="220" s="18">
      <c r="A220" s="101" t="n">
        <v>20191220</v>
      </c>
      <c r="B220" s="32" t="n"/>
      <c r="C220" s="33" t="n">
        <v>8</v>
      </c>
      <c r="D220" s="22" t="n"/>
      <c r="E220" s="34" t="n">
        <v>0.2007</v>
      </c>
      <c r="F220" s="35" t="n">
        <v>0.3271</v>
      </c>
      <c r="G220" s="102">
        <f>IF(E220="","",E220*X220)</f>
        <v/>
      </c>
      <c r="H220" s="37" t="n">
        <v>0.307</v>
      </c>
      <c r="I220" s="22" t="n"/>
      <c r="J220" s="53" t="n">
        <v>0.1375</v>
      </c>
      <c r="K220" s="53" t="n">
        <v>0.1536</v>
      </c>
      <c r="L220" s="53" t="n"/>
      <c r="M220" s="53" t="n"/>
      <c r="N220" s="22" t="n"/>
      <c r="O220" s="57" t="n">
        <v>0.6988</v>
      </c>
      <c r="P220" s="57" t="n">
        <v>0.4794</v>
      </c>
      <c r="Q220" s="57" t="n">
        <v>0.4863</v>
      </c>
      <c r="R220" s="62">
        <f>IF(P220="","",P220-Q220)</f>
        <v/>
      </c>
      <c r="S220" s="57" t="n">
        <v>0.573</v>
      </c>
      <c r="T220" s="22" t="n"/>
      <c r="U220" s="68" t="n">
        <v>0.1038</v>
      </c>
      <c r="V220" s="68" t="n">
        <v>0.8075</v>
      </c>
      <c r="W220" s="103" t="n">
        <v>194</v>
      </c>
      <c r="X220" s="103" t="n">
        <v>289</v>
      </c>
      <c r="Y220" s="22" t="n"/>
      <c r="Z220" s="104">
        <f>IF(U220="","",W220/U220-W220)</f>
        <v/>
      </c>
      <c r="AA220" s="104">
        <f>IF(U220="","",(W220/U220-W220)*Q220)</f>
        <v/>
      </c>
      <c r="AB220" s="104">
        <f>IF(W220="","",W220*P220)</f>
        <v/>
      </c>
      <c r="AC220" s="86" t="n"/>
      <c r="AD220" s="84" t="inlineStr">
        <is>
          <t>截止日期</t>
        </is>
      </c>
      <c r="AE220" s="85" t="n"/>
    </row>
    <row customHeight="1" hidden="1" ht="14.25" outlineLevel="1" r="221" s="18">
      <c r="A221" s="101" t="n">
        <v>20191221</v>
      </c>
      <c r="B221" s="32" t="n"/>
      <c r="C221" s="33" t="n">
        <v>9</v>
      </c>
      <c r="D221" s="22" t="n"/>
      <c r="E221" s="34" t="n">
        <v>0.1967</v>
      </c>
      <c r="F221" s="35" t="n">
        <v>0.3169</v>
      </c>
      <c r="G221" s="102">
        <f>IF(E221="","",E221*X221)</f>
        <v/>
      </c>
      <c r="H221" s="37" t="n">
        <v>0.3689</v>
      </c>
      <c r="I221" s="22" t="n"/>
      <c r="J221" s="53" t="n">
        <v>0.1131</v>
      </c>
      <c r="K221" s="53" t="n">
        <v>0.1463</v>
      </c>
      <c r="L221" s="53" t="n"/>
      <c r="M221" s="53" t="n"/>
      <c r="N221" s="22" t="n"/>
      <c r="O221" s="57" t="n">
        <v>0.7975</v>
      </c>
      <c r="P221" s="57" t="n">
        <v>0.547</v>
      </c>
      <c r="Q221" s="57" t="n">
        <v>0.5382</v>
      </c>
      <c r="R221" s="62">
        <f>IF(P221="","",P221-Q221)</f>
        <v/>
      </c>
      <c r="S221" s="57" t="n">
        <v>0.5432</v>
      </c>
      <c r="T221" s="22" t="n"/>
      <c r="U221" s="68" t="n">
        <v>0.1</v>
      </c>
      <c r="V221" s="68" t="n">
        <v>0.8304</v>
      </c>
      <c r="W221" s="103" t="n">
        <v>181</v>
      </c>
      <c r="X221" s="103" t="n">
        <v>300</v>
      </c>
      <c r="Y221" s="22" t="n"/>
      <c r="Z221" s="104">
        <f>IF(U221="","",W221/U221-W221)</f>
        <v/>
      </c>
      <c r="AA221" s="104">
        <f>IF(U221="","",(W221/U221-W221)*Q221)</f>
        <v/>
      </c>
      <c r="AB221" s="104">
        <f>IF(W221="","",W221*P221)</f>
        <v/>
      </c>
      <c r="AC221" s="86" t="n"/>
      <c r="AD221" s="84" t="inlineStr">
        <is>
          <t>截止日期</t>
        </is>
      </c>
      <c r="AE221" s="85" t="n"/>
    </row>
    <row customHeight="1" hidden="1" ht="14.25" outlineLevel="1" r="222" s="18">
      <c r="A222" s="101" t="n">
        <v>20191222</v>
      </c>
      <c r="B222" s="32" t="n"/>
      <c r="C222" s="33" t="n">
        <v>8</v>
      </c>
      <c r="D222" s="22" t="n"/>
      <c r="E222" s="34" t="n">
        <v>0.2132</v>
      </c>
      <c r="F222" s="35" t="n">
        <v>0.2999</v>
      </c>
      <c r="G222" s="102">
        <f>IF(E222="","",E222*X222)</f>
        <v/>
      </c>
      <c r="H222" s="37" t="n">
        <v>0.3365</v>
      </c>
      <c r="I222" s="22" t="n"/>
      <c r="J222" s="53" t="n">
        <v>0.176</v>
      </c>
      <c r="K222" s="53" t="n">
        <v>0.1596</v>
      </c>
      <c r="L222" s="53" t="n"/>
      <c r="M222" s="53" t="n"/>
      <c r="N222" s="22" t="n"/>
      <c r="O222" s="57" t="n">
        <v>0.7176</v>
      </c>
      <c r="P222" s="57" t="n">
        <v>0.5326</v>
      </c>
      <c r="Q222" s="57" t="n">
        <v>0.5051</v>
      </c>
      <c r="R222" s="62">
        <f>IF(P222="","",P222-Q222)</f>
        <v/>
      </c>
      <c r="S222" s="57" t="n">
        <v>0.5945</v>
      </c>
      <c r="T222" s="22" t="n"/>
      <c r="U222" s="68" t="n">
        <v>0.0982</v>
      </c>
      <c r="V222" s="68" t="n">
        <v>0.8313</v>
      </c>
      <c r="W222" s="103" t="n">
        <v>145</v>
      </c>
      <c r="X222" s="103" t="n">
        <v>272</v>
      </c>
      <c r="Y222" s="22" t="n"/>
      <c r="Z222" s="104">
        <f>IF(U222="","",W222/U222-W222)</f>
        <v/>
      </c>
      <c r="AA222" s="104">
        <f>IF(U222="","",(W222/U222-W222)*Q222)</f>
        <v/>
      </c>
      <c r="AB222" s="104">
        <f>IF(W222="","",W222*P222)</f>
        <v/>
      </c>
      <c r="AC222" s="86" t="n"/>
      <c r="AD222" s="84" t="inlineStr">
        <is>
          <t>截止日期</t>
        </is>
      </c>
      <c r="AE222" s="85" t="n"/>
    </row>
    <row customHeight="1" hidden="1" ht="14.25" outlineLevel="1" r="223" s="18">
      <c r="A223" s="101" t="n">
        <v>20191223</v>
      </c>
      <c r="B223" s="32" t="n"/>
      <c r="C223" s="33" t="n">
        <v>9</v>
      </c>
      <c r="D223" s="22" t="n"/>
      <c r="E223" s="34" t="n">
        <v>0.2749</v>
      </c>
      <c r="F223" s="35" t="n">
        <v>0.3458</v>
      </c>
      <c r="G223" s="102">
        <f>IF(E223="","",E223*X223)</f>
        <v/>
      </c>
      <c r="H223" s="37" t="n">
        <v>0.31</v>
      </c>
      <c r="I223" s="22" t="n"/>
      <c r="J223" s="53" t="n">
        <v>0.1435</v>
      </c>
      <c r="K223" s="53" t="n">
        <v>0.1493</v>
      </c>
      <c r="L223" s="53" t="n"/>
      <c r="M223" s="53" t="n"/>
      <c r="N223" s="22" t="n"/>
      <c r="O223" s="57" t="n">
        <v>0.7742</v>
      </c>
      <c r="P223" s="57" t="n">
        <v>0.4843</v>
      </c>
      <c r="Q223" s="57" t="n">
        <v>0.5113</v>
      </c>
      <c r="R223" s="62">
        <f>IF(P223="","",P223-Q223)</f>
        <v/>
      </c>
      <c r="S223" s="57" t="n">
        <v>0.5548999999999999</v>
      </c>
      <c r="T223" s="22" t="n"/>
      <c r="U223" s="68" t="n">
        <v>0.0863</v>
      </c>
      <c r="V223" s="68" t="n">
        <v>0.8329</v>
      </c>
      <c r="W223" s="103" t="n">
        <v>159</v>
      </c>
      <c r="X223" s="103" t="n">
        <v>251</v>
      </c>
      <c r="Y223" s="22" t="n"/>
      <c r="Z223" s="104">
        <f>IF(U223="","",W223/U223-W223)</f>
        <v/>
      </c>
      <c r="AA223" s="104">
        <f>IF(U223="","",(W223/U223-W223)*Q223)</f>
        <v/>
      </c>
      <c r="AB223" s="104">
        <f>IF(W223="","",W223*P223)</f>
        <v/>
      </c>
      <c r="AC223" s="86" t="n"/>
      <c r="AD223" s="84" t="inlineStr">
        <is>
          <t>截止日期</t>
        </is>
      </c>
      <c r="AE223" s="85" t="n"/>
    </row>
    <row customHeight="1" hidden="1" ht="14.25" outlineLevel="1" r="224" s="18">
      <c r="A224" s="101" t="n">
        <v>20191224</v>
      </c>
      <c r="B224" s="32" t="n"/>
      <c r="C224" s="33" t="n">
        <v>7</v>
      </c>
      <c r="D224" s="22" t="n"/>
      <c r="E224" s="34" t="n">
        <v>0.2956</v>
      </c>
      <c r="F224" s="35" t="n">
        <v>0.3578</v>
      </c>
      <c r="G224" s="102">
        <f>IF(E224="","",E224*X224)</f>
        <v/>
      </c>
      <c r="H224" s="37" t="n">
        <v>0.2571</v>
      </c>
      <c r="I224" s="22" t="n"/>
      <c r="J224" s="53" t="n">
        <v>0.1179</v>
      </c>
      <c r="K224" s="53" t="n">
        <v>0.1442</v>
      </c>
      <c r="L224" s="53" t="n"/>
      <c r="M224" s="53" t="n"/>
      <c r="N224" s="22" t="n"/>
      <c r="O224" s="57" t="n">
        <v>0.5155</v>
      </c>
      <c r="P224" s="57" t="n">
        <v>0.3765</v>
      </c>
      <c r="Q224" s="57" t="n">
        <v>0.3666</v>
      </c>
      <c r="R224" s="62">
        <f>IF(P224="","",P224-Q224)</f>
        <v/>
      </c>
      <c r="S224" s="57" t="n">
        <v>0.5275</v>
      </c>
      <c r="T224" s="22" t="n"/>
      <c r="U224" s="68" t="n">
        <v>0.2009</v>
      </c>
      <c r="V224" s="68" t="n">
        <v>0.8332000000000001</v>
      </c>
      <c r="W224" s="103" t="n">
        <v>332</v>
      </c>
      <c r="X224" s="103" t="n">
        <v>521</v>
      </c>
      <c r="Y224" s="22" t="n"/>
      <c r="Z224" s="104">
        <f>IF(U224="","",W224/U224-W224)</f>
        <v/>
      </c>
      <c r="AA224" s="104">
        <f>IF(U224="","",(W224/U224-W224)*Q224)</f>
        <v/>
      </c>
      <c r="AB224" s="104">
        <f>IF(W224="","",W224*P224)</f>
        <v/>
      </c>
      <c r="AC224" s="86" t="n"/>
      <c r="AD224" s="84" t="inlineStr">
        <is>
          <t>截止日期</t>
        </is>
      </c>
      <c r="AE224" s="85" t="n"/>
    </row>
    <row customHeight="1" hidden="1" ht="14.25" outlineLevel="1" r="225" s="18">
      <c r="A225" s="101" t="n">
        <v>20191225</v>
      </c>
      <c r="B225" s="32" t="n"/>
      <c r="C225" s="33" t="n">
        <v>8</v>
      </c>
      <c r="D225" s="22" t="n"/>
      <c r="E225" s="34" t="n">
        <v>0.2059</v>
      </c>
      <c r="F225" s="35" t="n">
        <v>0.3503</v>
      </c>
      <c r="G225" s="102">
        <f>IF(E225="","",E225*X225)</f>
        <v/>
      </c>
      <c r="H225" s="37" t="n">
        <v>0.2571</v>
      </c>
      <c r="I225" s="22" t="n"/>
      <c r="J225" s="53" t="n">
        <v>0.1102</v>
      </c>
      <c r="K225" s="53" t="n">
        <v>0.1444</v>
      </c>
      <c r="L225" s="53" t="n"/>
      <c r="M225" s="53" t="n"/>
      <c r="N225" s="22" t="n"/>
      <c r="O225" s="57" t="n">
        <v>0.7949000000000001</v>
      </c>
      <c r="P225" s="57" t="n">
        <v>0.3757</v>
      </c>
      <c r="Q225" s="57" t="n">
        <v>0.3027</v>
      </c>
      <c r="R225" s="62">
        <f>IF(P225="","",P225-Q225)</f>
        <v/>
      </c>
      <c r="S225" s="57" t="n">
        <v>0.4847</v>
      </c>
      <c r="T225" s="22" t="n"/>
      <c r="U225" s="68" t="n">
        <v>0.1134</v>
      </c>
      <c r="V225" s="68" t="n">
        <v>0.9052</v>
      </c>
      <c r="W225" s="103" t="n">
        <v>181</v>
      </c>
      <c r="X225" s="103" t="n">
        <v>272</v>
      </c>
      <c r="Y225" s="22" t="n"/>
      <c r="Z225" s="104">
        <f>IF(U225="","",W225/U225-W225)</f>
        <v/>
      </c>
      <c r="AA225" s="104">
        <f>IF(U225="","",(W225/U225-W225)*Q225)</f>
        <v/>
      </c>
      <c r="AB225" s="104">
        <f>IF(W225="","",W225*P225)</f>
        <v/>
      </c>
      <c r="AC225" s="86" t="n"/>
      <c r="AD225" s="84" t="inlineStr">
        <is>
          <t>截止日期</t>
        </is>
      </c>
      <c r="AE225" s="85" t="n"/>
    </row>
    <row customHeight="1" hidden="1" ht="14.25" outlineLevel="1" r="226" s="18">
      <c r="A226" s="101" t="n">
        <v>20191226</v>
      </c>
      <c r="B226" s="32" t="n"/>
      <c r="C226" s="33" t="n">
        <v>9</v>
      </c>
      <c r="D226" s="22" t="n"/>
      <c r="E226" s="34" t="n">
        <v>0.2317</v>
      </c>
      <c r="F226" s="35" t="n">
        <v>0.3055</v>
      </c>
      <c r="G226" s="102">
        <f>IF(E226="","",E226*X226)</f>
        <v/>
      </c>
      <c r="H226" s="37" t="n">
        <v>0.407</v>
      </c>
      <c r="I226" s="22" t="n"/>
      <c r="J226" s="53" t="n">
        <v>0.1255</v>
      </c>
      <c r="K226" s="53" t="n">
        <v>0.1625</v>
      </c>
      <c r="L226" s="53" t="n"/>
      <c r="M226" s="53" t="n"/>
      <c r="N226" s="22" t="n"/>
      <c r="O226" s="57" t="n">
        <v>0.7397</v>
      </c>
      <c r="P226" s="57" t="n">
        <v>0.5769</v>
      </c>
      <c r="Q226" s="57" t="n">
        <v>0.5449000000000001</v>
      </c>
      <c r="R226" s="62">
        <f>IF(P226="","",P226-Q226)</f>
        <v/>
      </c>
      <c r="S226" s="57" t="n">
        <v>0.5562</v>
      </c>
      <c r="T226" s="22" t="n"/>
      <c r="U226" s="68" t="n">
        <v>0.0864</v>
      </c>
      <c r="V226" s="68" t="n">
        <v>0.908</v>
      </c>
      <c r="W226" s="103" t="n">
        <v>156</v>
      </c>
      <c r="X226" s="103" t="n">
        <v>246</v>
      </c>
      <c r="Y226" s="22" t="n"/>
      <c r="Z226" s="104">
        <f>IF(U226="","",W226/U226-W226)</f>
        <v/>
      </c>
      <c r="AA226" s="104">
        <f>IF(U226="","",(W226/U226-W226)*Q226)</f>
        <v/>
      </c>
      <c r="AB226" s="104">
        <f>IF(W226="","",W226*P226)</f>
        <v/>
      </c>
      <c r="AC226" s="86" t="n"/>
      <c r="AD226" s="84" t="inlineStr">
        <is>
          <t>截止日期</t>
        </is>
      </c>
      <c r="AE226" s="85" t="n"/>
    </row>
    <row customHeight="1" hidden="1" ht="14.25" outlineLevel="1" r="227" s="18">
      <c r="A227" s="101" t="n">
        <v>20191227</v>
      </c>
      <c r="B227" s="32" t="n"/>
      <c r="C227" s="33" t="n">
        <v>9</v>
      </c>
      <c r="D227" s="22" t="n"/>
      <c r="E227" s="34" t="n">
        <v>0.2367</v>
      </c>
      <c r="F227" s="35" t="n">
        <v>0.2651</v>
      </c>
      <c r="G227" s="102">
        <f>IF(E227="","",E227*X227)</f>
        <v/>
      </c>
      <c r="H227" s="37" t="n">
        <v>0.3627</v>
      </c>
      <c r="I227" s="22" t="n"/>
      <c r="J227" s="53" t="n">
        <v>0.1709</v>
      </c>
      <c r="K227" s="53" t="n">
        <v>0.1506</v>
      </c>
      <c r="L227" s="53" t="n"/>
      <c r="M227" s="53" t="n"/>
      <c r="N227" s="22" t="n"/>
      <c r="O227" s="57" t="n">
        <v>0.6808999999999999</v>
      </c>
      <c r="P227" s="57" t="n">
        <v>0.4722</v>
      </c>
      <c r="Q227" s="57" t="n">
        <v>0.5195</v>
      </c>
      <c r="R227" s="62">
        <f>IF(P227="","",P227-Q227)</f>
        <v/>
      </c>
      <c r="S227" s="57" t="n">
        <v>0.5412</v>
      </c>
      <c r="T227" s="22" t="n"/>
      <c r="U227" s="68" t="n">
        <v>0.08649999999999999</v>
      </c>
      <c r="V227" s="68" t="n">
        <v>0.8693</v>
      </c>
      <c r="W227" s="103" t="n">
        <v>144</v>
      </c>
      <c r="X227" s="103" t="n">
        <v>207</v>
      </c>
      <c r="Y227" s="22" t="n"/>
      <c r="Z227" s="104">
        <f>IF(U227="","",W227/U227-W227)</f>
        <v/>
      </c>
      <c r="AA227" s="104">
        <f>IF(U227="","",(W227/U227-W227)*Q227)</f>
        <v/>
      </c>
      <c r="AB227" s="104">
        <f>IF(W227="","",W227*P227)</f>
        <v/>
      </c>
      <c r="AC227" s="86" t="n"/>
      <c r="AD227" s="84" t="inlineStr">
        <is>
          <t>截止日期</t>
        </is>
      </c>
      <c r="AE227" s="85" t="n"/>
    </row>
    <row customHeight="1" hidden="1" ht="14.25" outlineLevel="1" r="228" s="18">
      <c r="A228" s="101" t="n">
        <v>20191228</v>
      </c>
      <c r="B228" s="32" t="n"/>
      <c r="C228" s="33" t="n">
        <v>10</v>
      </c>
      <c r="D228" s="22" t="n"/>
      <c r="E228" s="34" t="n">
        <v>0.196</v>
      </c>
      <c r="F228" s="35" t="n">
        <v>0.306</v>
      </c>
      <c r="G228" s="102">
        <f>IF(E228="","",E228*X228)</f>
        <v/>
      </c>
      <c r="H228" s="37" t="n">
        <v>0.3134</v>
      </c>
      <c r="I228" s="22" t="n"/>
      <c r="J228" s="53" t="n">
        <v>0.1895</v>
      </c>
      <c r="K228" s="53" t="n">
        <v>0.1698</v>
      </c>
      <c r="L228" s="53" t="n"/>
      <c r="M228" s="53" t="n"/>
      <c r="N228" s="22" t="n"/>
      <c r="O228" s="57" t="n">
        <v>0.68</v>
      </c>
      <c r="P228" s="57" t="n">
        <v>0.4783</v>
      </c>
      <c r="Q228" s="57" t="n">
        <v>0.5075</v>
      </c>
      <c r="R228" s="62">
        <f>IF(P228="","",P228-Q228)</f>
        <v/>
      </c>
      <c r="S228" s="57" t="n">
        <v>0.5286999999999999</v>
      </c>
      <c r="T228" s="22" t="n"/>
      <c r="U228" s="68" t="n">
        <v>0.08989999999999999</v>
      </c>
      <c r="V228" s="68" t="n">
        <v>0.9092</v>
      </c>
      <c r="W228" s="103" t="n">
        <v>115</v>
      </c>
      <c r="X228" s="103" t="n">
        <v>199</v>
      </c>
      <c r="Y228" s="22" t="n"/>
      <c r="Z228" s="104">
        <f>IF(U228="","",W228/U228-W228)</f>
        <v/>
      </c>
      <c r="AA228" s="104">
        <f>IF(U228="","",(W228/U228-W228)*Q228)</f>
        <v/>
      </c>
      <c r="AB228" s="104">
        <f>IF(W228="","",W228*P228)</f>
        <v/>
      </c>
      <c r="AC228" s="86" t="n"/>
      <c r="AD228" s="84" t="inlineStr">
        <is>
          <t>截止日期</t>
        </is>
      </c>
      <c r="AE228" s="85" t="n"/>
    </row>
    <row customHeight="1" hidden="1" ht="14.25" outlineLevel="1" r="229" s="18">
      <c r="A229" s="101" t="n">
        <v>20191229</v>
      </c>
      <c r="B229" s="32" t="n"/>
      <c r="C229" s="33" t="n">
        <v>10</v>
      </c>
      <c r="D229" s="22" t="n"/>
      <c r="E229" s="34" t="n">
        <v>0.1474</v>
      </c>
      <c r="F229" s="35" t="n">
        <v>0.3089</v>
      </c>
      <c r="G229" s="102">
        <f>IF(E229="","",E229*X229)</f>
        <v/>
      </c>
      <c r="H229" s="37" t="n">
        <v>0.3004</v>
      </c>
      <c r="I229" s="22" t="n"/>
      <c r="J229" s="53" t="n">
        <v>0.1573</v>
      </c>
      <c r="K229" s="53" t="n">
        <v>0.1403</v>
      </c>
      <c r="L229" s="53" t="n"/>
      <c r="M229" s="53" t="n"/>
      <c r="N229" s="22" t="n"/>
      <c r="O229" s="57" t="n">
        <v>0.625</v>
      </c>
      <c r="P229" s="57" t="n">
        <v>0.4</v>
      </c>
      <c r="Q229" s="57" t="n">
        <v>0.5211</v>
      </c>
      <c r="R229" s="62">
        <f>IF(P229="","",P229-Q229)</f>
        <v/>
      </c>
      <c r="S229" s="57" t="n">
        <v>0.5623</v>
      </c>
      <c r="T229" s="22" t="n"/>
      <c r="U229" s="68" t="n">
        <v>0.08359999999999999</v>
      </c>
      <c r="V229" s="68" t="n">
        <v>0.9293</v>
      </c>
      <c r="W229" s="103" t="n">
        <v>120</v>
      </c>
      <c r="X229" s="103" t="n">
        <v>190</v>
      </c>
      <c r="Y229" s="22" t="n"/>
      <c r="Z229" s="104">
        <f>IF(U229="","",W229/U229-W229)</f>
        <v/>
      </c>
      <c r="AA229" s="104">
        <f>IF(U229="","",(W229/U229-W229)*Q229)</f>
        <v/>
      </c>
      <c r="AB229" s="104">
        <f>IF(W229="","",W229*P229)</f>
        <v/>
      </c>
      <c r="AC229" s="86" t="n"/>
      <c r="AD229" s="84" t="inlineStr">
        <is>
          <t>截止日期</t>
        </is>
      </c>
      <c r="AE229" s="85" t="n"/>
    </row>
    <row customHeight="1" hidden="1" ht="14.25" outlineLevel="1" r="230" s="18">
      <c r="A230" s="101" t="n">
        <v>20191230</v>
      </c>
      <c r="B230" s="32" t="n"/>
      <c r="C230" s="33" t="n">
        <v>9</v>
      </c>
      <c r="D230" s="22" t="n"/>
      <c r="E230" s="34" t="n">
        <v>0.2074</v>
      </c>
      <c r="F230" s="35" t="n">
        <v>0.3176</v>
      </c>
      <c r="G230" s="102">
        <f>IF(E230="","",E230*X230)</f>
        <v/>
      </c>
      <c r="H230" s="37" t="n">
        <v>0.3284</v>
      </c>
      <c r="I230" s="22" t="n"/>
      <c r="J230" s="53" t="n">
        <v>0.1989</v>
      </c>
      <c r="K230" s="53" t="n">
        <v>0.1481</v>
      </c>
      <c r="L230" s="53" t="n"/>
      <c r="M230" s="53" t="n"/>
      <c r="N230" s="22" t="n"/>
      <c r="O230" s="57" t="n">
        <v>0.8413</v>
      </c>
      <c r="P230" s="57" t="n">
        <v>0.5703</v>
      </c>
      <c r="Q230" s="57" t="n">
        <v>0.4989</v>
      </c>
      <c r="R230" s="62">
        <f>IF(P230="","",P230-Q230)</f>
        <v/>
      </c>
      <c r="S230" s="57" t="n">
        <v>0.5608</v>
      </c>
      <c r="T230" s="22" t="n"/>
      <c r="U230" s="68" t="n">
        <v>0.08500000000000001</v>
      </c>
      <c r="V230" s="68" t="n">
        <v>0.9323</v>
      </c>
      <c r="W230" s="103" t="n">
        <v>128</v>
      </c>
      <c r="X230" s="103" t="n">
        <v>188</v>
      </c>
      <c r="Y230" s="22" t="n"/>
      <c r="Z230" s="104">
        <f>IF(U230="","",W230/U230-W230)</f>
        <v/>
      </c>
      <c r="AA230" s="104">
        <f>IF(U230="","",(W230/U230-W230)*Q230)</f>
        <v/>
      </c>
      <c r="AB230" s="104">
        <f>IF(W230="","",W230*P230)</f>
        <v/>
      </c>
      <c r="AC230" s="86" t="n"/>
      <c r="AD230" s="84" t="inlineStr">
        <is>
          <t>截止日期</t>
        </is>
      </c>
      <c r="AE230" s="85" t="n"/>
    </row>
    <row customHeight="1" hidden="1" ht="14.25" outlineLevel="1" r="231" s="18">
      <c r="A231" s="110" t="n">
        <v>20191231</v>
      </c>
      <c r="B231" s="38" t="n"/>
      <c r="C231" s="39" t="n">
        <v>5</v>
      </c>
      <c r="D231" s="22" t="n"/>
      <c r="E231" s="94" t="n">
        <v>0.2187</v>
      </c>
      <c r="F231" s="40" t="n">
        <v>0.3457</v>
      </c>
      <c r="G231" s="102">
        <f>IF(E231="","",E231*X231)</f>
        <v/>
      </c>
      <c r="H231" s="41" t="n">
        <v>0.2803</v>
      </c>
      <c r="I231" s="22" t="n"/>
      <c r="J231" s="58" t="n">
        <v>0.1433</v>
      </c>
      <c r="K231" s="58" t="n">
        <v>0.1567</v>
      </c>
      <c r="L231" s="58" t="n"/>
      <c r="M231" s="58" t="n"/>
      <c r="N231" s="22" t="n"/>
      <c r="O231" s="59" t="n">
        <v>0.7708</v>
      </c>
      <c r="P231" s="59" t="n">
        <v>0.4556</v>
      </c>
      <c r="Q231" s="59" t="n">
        <v>0.4574</v>
      </c>
      <c r="R231" s="62">
        <f>IF(P231="","",P231-Q231)</f>
        <v/>
      </c>
      <c r="S231" s="59" t="n">
        <v>0.5451</v>
      </c>
      <c r="T231" s="22" t="n"/>
      <c r="U231" s="70" t="n">
        <v>0.1904</v>
      </c>
      <c r="V231" s="70" t="n">
        <v>0.6082</v>
      </c>
      <c r="W231" s="105" t="n">
        <v>248</v>
      </c>
      <c r="X231" s="105" t="n">
        <v>375</v>
      </c>
      <c r="Y231" s="22" t="n"/>
      <c r="Z231" s="104">
        <f>IF(U231="","",W231/U231-W231)</f>
        <v/>
      </c>
      <c r="AA231" s="104">
        <f>IF(U231="","",(W231/U231-W231)*Q231)</f>
        <v/>
      </c>
      <c r="AB231" s="104">
        <f>IF(W231="","",W231*P231)</f>
        <v/>
      </c>
      <c r="AC231" s="87" t="n"/>
      <c r="AD231" s="88" t="inlineStr">
        <is>
          <t>截止日期</t>
        </is>
      </c>
      <c r="AE231" s="89" t="n"/>
    </row>
    <row collapsed="1" customHeight="1" ht="14.25" r="232" s="18">
      <c r="A232" s="106">
        <f>ROUNDDOWN(MOD(A201,10000)/100,0)&amp;"月均值"</f>
        <v/>
      </c>
      <c r="B232" s="43" t="n"/>
      <c r="C232" s="43" t="n"/>
      <c r="D232" s="44" t="n"/>
      <c r="E232" s="45">
        <f>AVERAGE(E201:E231)</f>
        <v/>
      </c>
      <c r="F232" s="45">
        <f>AVERAGE(F201:F231)</f>
        <v/>
      </c>
      <c r="G232" s="45">
        <f>SUM(G201:G231)/SUM(X201:X231)</f>
        <v/>
      </c>
      <c r="H232" s="45">
        <f>AVERAGE(H201:H231)</f>
        <v/>
      </c>
      <c r="I232" s="45" t="n"/>
      <c r="J232" s="45">
        <f>AVERAGE(J201:J231)</f>
        <v/>
      </c>
      <c r="K232" s="45">
        <f>AVERAGE(K201:K231)</f>
        <v/>
      </c>
      <c r="L232" s="45">
        <f>AVERAGE(L201:L231)</f>
        <v/>
      </c>
      <c r="M232" s="45">
        <f>AVERAGE(M201:M231)</f>
        <v/>
      </c>
      <c r="N232" s="45" t="n"/>
      <c r="O232" s="45">
        <f>AVERAGE(O201:O231)</f>
        <v/>
      </c>
      <c r="P232" s="45">
        <f>AVERAGE(P201:P231)</f>
        <v/>
      </c>
      <c r="Q232" s="45">
        <f>AVERAGE(Q201:Q231)</f>
        <v/>
      </c>
      <c r="R232" s="45">
        <f>AVERAGE(R201:R231)</f>
        <v/>
      </c>
      <c r="S232" s="45">
        <f>AVERAGE(S201:S231)</f>
        <v/>
      </c>
      <c r="T232" s="45" t="n"/>
      <c r="U232" s="45">
        <f>AVERAGE(U201:U231)</f>
        <v/>
      </c>
      <c r="V232" s="45">
        <f>AVERAGE(V201:V231)</f>
        <v/>
      </c>
      <c r="W232" s="107">
        <f>AVERAGE(W201:W231)</f>
        <v/>
      </c>
      <c r="X232" s="107">
        <f>AVERAGE(X201:X231)</f>
        <v/>
      </c>
      <c r="Y232" s="44" t="n"/>
      <c r="Z232" s="45" t="inlineStr">
        <is>
          <t>人工</t>
        </is>
      </c>
      <c r="AA232" s="45">
        <f>SUM(AA201:AA231)/SUM(Z201:Z231)</f>
        <v/>
      </c>
      <c r="AB232" s="90" t="inlineStr">
        <is>
          <t>店小蜜</t>
        </is>
      </c>
      <c r="AC232" s="91">
        <f>SUM(AB201:AB231)/SUM(W201:W231)</f>
        <v/>
      </c>
      <c r="AD232" s="92" t="inlineStr">
        <is>
          <t>差值</t>
        </is>
      </c>
      <c r="AE232" s="90" t="n"/>
    </row>
    <row customHeight="1" hidden="1" ht="14.25" r="233" s="18">
      <c r="A233" s="108" t="inlineStr">
        <is>
          <t>本月方差</t>
        </is>
      </c>
      <c r="B233" s="47" t="n"/>
      <c r="C233" s="48" t="n"/>
      <c r="D233" s="49" t="n"/>
      <c r="E233" s="49">
        <f>VARP(E201:E231)</f>
        <v/>
      </c>
      <c r="F233" s="49">
        <f>VARP(F201:F231)</f>
        <v/>
      </c>
      <c r="G233" s="49" t="n"/>
      <c r="H233" s="49" t="n"/>
      <c r="I233" s="49" t="n"/>
      <c r="J233" s="49">
        <f>VARP(J201:J231)</f>
        <v/>
      </c>
      <c r="K233" s="49">
        <f>VARP(K201:K231)</f>
        <v/>
      </c>
      <c r="L233" s="49">
        <f>VARP(L201:L231)</f>
        <v/>
      </c>
      <c r="M233" s="49">
        <f>VARP(M201:M231)</f>
        <v/>
      </c>
      <c r="N233" s="49" t="n"/>
      <c r="O233" s="49">
        <f>VARP(O201:O231)</f>
        <v/>
      </c>
      <c r="P233" s="49">
        <f>VARP(P201:P231)</f>
        <v/>
      </c>
      <c r="Q233" s="49">
        <f>VARP(Q201:Q231)</f>
        <v/>
      </c>
      <c r="R233" s="49">
        <f>VARP(R201:R231)</f>
        <v/>
      </c>
      <c r="S233" s="49">
        <f>VARP(S201:S231)</f>
        <v/>
      </c>
      <c r="T233" s="49" t="n"/>
      <c r="U233" s="49">
        <f>VARP(U201:U231)</f>
        <v/>
      </c>
      <c r="V233" s="49">
        <f>VARP(V201:V231)</f>
        <v/>
      </c>
      <c r="W233" s="109" t="n"/>
      <c r="X233" s="109" t="n"/>
      <c r="Y233" s="49" t="n"/>
      <c r="Z233" s="109" t="n"/>
      <c r="AA233" s="109" t="n"/>
      <c r="AB233" s="109" t="n"/>
      <c r="AC233" s="109" t="n"/>
      <c r="AD233" s="109" t="n"/>
      <c r="AE233" s="109" t="n"/>
    </row>
    <row customHeight="1" hidden="1" ht="14.25" outlineLevel="1" r="234" s="18">
      <c r="A234" s="101" t="n">
        <v>20200101</v>
      </c>
      <c r="B234" s="32" t="n"/>
      <c r="C234" s="33" t="n">
        <v>8</v>
      </c>
      <c r="D234" s="22" t="n"/>
      <c r="E234" s="34" t="n">
        <v>0.2318</v>
      </c>
      <c r="F234" s="35" t="n">
        <v>0.3364</v>
      </c>
      <c r="G234" s="102">
        <f>IF(E234="","",E234*X234)</f>
        <v/>
      </c>
      <c r="H234" s="37" t="n">
        <v>0.3657</v>
      </c>
      <c r="I234" s="22" t="n"/>
      <c r="J234" s="53" t="n">
        <v>0.1511</v>
      </c>
      <c r="K234" s="53" t="n">
        <v>0.1342</v>
      </c>
      <c r="L234" s="53" t="n"/>
      <c r="M234" s="53" t="n"/>
      <c r="N234" s="22" t="n"/>
      <c r="O234" s="57" t="n">
        <v>0.726</v>
      </c>
      <c r="P234" s="57" t="n">
        <v>0.4902</v>
      </c>
      <c r="Q234" s="57" t="n">
        <v>0.5274</v>
      </c>
      <c r="R234" s="62">
        <f>IF(P234="","",P234-Q234)</f>
        <v/>
      </c>
      <c r="S234" s="57" t="n">
        <v>0.3572</v>
      </c>
      <c r="T234" s="22" t="n"/>
      <c r="U234" s="68" t="n">
        <v>0.1266</v>
      </c>
      <c r="V234" s="68" t="n">
        <v>0.7207</v>
      </c>
      <c r="W234" s="103" t="n">
        <v>204</v>
      </c>
      <c r="X234" s="103" t="n">
        <v>289</v>
      </c>
      <c r="Y234" s="22" t="n"/>
      <c r="Z234" s="104">
        <f>IF(U234="","",W234/U234-W234)</f>
        <v/>
      </c>
      <c r="AA234" s="104">
        <f>IF(U234="","",(W234/U234-W234)*Q234)</f>
        <v/>
      </c>
      <c r="AB234" s="104">
        <f>IF(W234="","",W234*P234)</f>
        <v/>
      </c>
      <c r="AC234" s="86" t="n"/>
      <c r="AD234" s="86" t="inlineStr">
        <is>
          <t>截止日期</t>
        </is>
      </c>
      <c r="AE234" s="85" t="n"/>
    </row>
    <row customHeight="1" hidden="1" ht="14.25" outlineLevel="1" r="235" s="18">
      <c r="A235" s="101" t="n">
        <v>20200102</v>
      </c>
      <c r="B235" s="32" t="n"/>
      <c r="C235" s="33" t="n">
        <v>3</v>
      </c>
      <c r="D235" s="22" t="n"/>
      <c r="E235" s="34" t="n">
        <v>0.2181</v>
      </c>
      <c r="F235" s="35" t="n">
        <v>0.2911</v>
      </c>
      <c r="G235" s="102">
        <f>IF(E235="","",E235*X235)</f>
        <v/>
      </c>
      <c r="H235" s="37" t="n">
        <v>0.2824</v>
      </c>
      <c r="I235" s="22" t="n"/>
      <c r="J235" s="53" t="n">
        <v>0.1064</v>
      </c>
      <c r="K235" s="53" t="n">
        <v>0.129</v>
      </c>
      <c r="L235" s="53" t="n"/>
      <c r="M235" s="53" t="n"/>
      <c r="N235" s="22" t="n"/>
      <c r="O235" s="57" t="n">
        <v>0.7761</v>
      </c>
      <c r="P235" s="57" t="n">
        <v>0.388</v>
      </c>
      <c r="Q235" s="57" t="n">
        <v>0.4064</v>
      </c>
      <c r="R235" s="62">
        <f>IF(P235="","",P235-Q235)</f>
        <v/>
      </c>
      <c r="S235" s="57" t="n">
        <v>0.3027</v>
      </c>
      <c r="T235" s="22" t="n"/>
      <c r="U235" s="68" t="n">
        <v>0.1854</v>
      </c>
      <c r="V235" s="68" t="n">
        <v>0.6383</v>
      </c>
      <c r="W235" s="103" t="n">
        <v>317</v>
      </c>
      <c r="X235" s="103" t="n">
        <v>454</v>
      </c>
      <c r="Y235" s="22" t="n"/>
      <c r="Z235" s="104">
        <f>IF(U235="","",W235/U235-W235)</f>
        <v/>
      </c>
      <c r="AA235" s="104">
        <f>IF(U235="","",(W235/U235-W235)*Q235)</f>
        <v/>
      </c>
      <c r="AB235" s="104">
        <f>IF(W235="","",W235*P235)</f>
        <v/>
      </c>
      <c r="AC235" s="86" t="n"/>
      <c r="AD235" s="84" t="inlineStr">
        <is>
          <t>截止日期</t>
        </is>
      </c>
      <c r="AE235" s="85" t="n"/>
    </row>
    <row customHeight="1" hidden="1" ht="14.25" outlineLevel="1" r="236" s="18">
      <c r="A236" s="101" t="n">
        <v>20200103</v>
      </c>
      <c r="B236" s="32" t="n"/>
      <c r="C236" s="33" t="n">
        <v>12</v>
      </c>
      <c r="D236" s="22" t="n"/>
      <c r="E236" s="34" t="n">
        <v>0.224</v>
      </c>
      <c r="F236" s="35" t="n">
        <v>0.3051</v>
      </c>
      <c r="G236" s="102">
        <f>IF(E236="","",E236*X236)</f>
        <v/>
      </c>
      <c r="H236" s="37" t="n">
        <v>0.2121</v>
      </c>
      <c r="I236" s="22" t="n"/>
      <c r="J236" s="53" t="n">
        <v>0.1257</v>
      </c>
      <c r="K236" s="53" t="n">
        <v>0.1604</v>
      </c>
      <c r="L236" s="53" t="n"/>
      <c r="M236" s="53" t="n"/>
      <c r="N236" s="22" t="n"/>
      <c r="O236" s="57" t="n">
        <v>0.625</v>
      </c>
      <c r="P236" s="57" t="n">
        <v>0.3231</v>
      </c>
      <c r="Q236" s="57" t="n">
        <v>0.3147</v>
      </c>
      <c r="R236" s="62">
        <f>IF(P236="","",P236-Q236)</f>
        <v/>
      </c>
      <c r="S236" s="57" t="n">
        <v>0.2957</v>
      </c>
      <c r="T236" s="22" t="n"/>
      <c r="U236" s="68" t="n">
        <v>0.089</v>
      </c>
      <c r="V236" s="68" t="n">
        <v>0.6405</v>
      </c>
      <c r="W236" s="103" t="n">
        <v>130</v>
      </c>
      <c r="X236" s="103" t="n">
        <v>192</v>
      </c>
      <c r="Y236" s="22" t="n"/>
      <c r="Z236" s="104">
        <f>IF(U236="","",W236/U236-W236)</f>
        <v/>
      </c>
      <c r="AA236" s="104">
        <f>IF(U236="","",(W236/U236-W236)*Q236)</f>
        <v/>
      </c>
      <c r="AB236" s="104">
        <f>IF(W236="","",W236*P236)</f>
        <v/>
      </c>
      <c r="AC236" s="86" t="n"/>
      <c r="AD236" s="84" t="inlineStr">
        <is>
          <t>截止日期</t>
        </is>
      </c>
      <c r="AE236" s="85" t="n"/>
    </row>
    <row customHeight="1" hidden="1" ht="14.25" outlineLevel="1" r="237" s="18">
      <c r="A237" s="101" t="n">
        <v>20200104</v>
      </c>
      <c r="B237" s="32" t="n"/>
      <c r="C237" s="33" t="n">
        <v>20</v>
      </c>
      <c r="D237" s="22" t="n"/>
      <c r="E237" s="34" t="n">
        <v>0.2195</v>
      </c>
      <c r="F237" s="35" t="n">
        <v>0.3055</v>
      </c>
      <c r="G237" s="102">
        <f>IF(E237="","",E237*X237)</f>
        <v/>
      </c>
      <c r="H237" s="37" t="n">
        <v>0.2195</v>
      </c>
      <c r="I237" s="22" t="n"/>
      <c r="J237" s="53" t="n">
        <v>0.1203</v>
      </c>
      <c r="K237" s="53" t="n">
        <v>0.147</v>
      </c>
      <c r="L237" s="53" t="n"/>
      <c r="M237" s="53" t="n"/>
      <c r="N237" s="22" t="n"/>
      <c r="O237" s="57" t="n">
        <v>0.6176</v>
      </c>
      <c r="P237" s="57" t="n">
        <v>0.3304</v>
      </c>
      <c r="Q237" s="57" t="n">
        <v>0.308</v>
      </c>
      <c r="R237" s="62">
        <f>IF(P237="","",P237-Q237)</f>
        <v/>
      </c>
      <c r="S237" s="57" t="n">
        <v>0.2921</v>
      </c>
      <c r="T237" s="22" t="n"/>
      <c r="U237" s="68" t="n">
        <v>0.07820000000000001</v>
      </c>
      <c r="V237" s="68" t="n">
        <v>0.6753</v>
      </c>
      <c r="W237" s="103" t="n">
        <v>115</v>
      </c>
      <c r="X237" s="103" t="n">
        <v>164</v>
      </c>
      <c r="Y237" s="22" t="n"/>
      <c r="Z237" s="104">
        <f>IF(U237="","",W237/U237-W237)</f>
        <v/>
      </c>
      <c r="AA237" s="104">
        <f>IF(U237="","",(W237/U237-W237)*Q237)</f>
        <v/>
      </c>
      <c r="AB237" s="104">
        <f>IF(W237="","",W237*P237)</f>
        <v/>
      </c>
      <c r="AC237" s="86" t="n"/>
      <c r="AD237" s="84" t="inlineStr">
        <is>
          <t>截止日期</t>
        </is>
      </c>
      <c r="AE237" s="85" t="n"/>
    </row>
    <row customHeight="1" hidden="1" ht="14.25" outlineLevel="1" r="238" s="18">
      <c r="A238" s="101" t="n">
        <v>20200105</v>
      </c>
      <c r="B238" s="32" t="n"/>
      <c r="C238" s="33" t="n">
        <v>23</v>
      </c>
      <c r="D238" s="22" t="n"/>
      <c r="E238" s="34" t="n">
        <v>0.1534</v>
      </c>
      <c r="F238" s="35" t="n">
        <v>0.3278</v>
      </c>
      <c r="G238" s="102">
        <f>IF(E238="","",E238*X238)</f>
        <v/>
      </c>
      <c r="H238" s="37" t="n">
        <v>0.1845</v>
      </c>
      <c r="I238" s="22" t="n"/>
      <c r="J238" s="53" t="n">
        <v>0.12</v>
      </c>
      <c r="K238" s="53" t="n">
        <v>0.1458</v>
      </c>
      <c r="L238" s="53" t="n"/>
      <c r="M238" s="53" t="n"/>
      <c r="N238" s="22" t="n"/>
      <c r="O238" s="57" t="n">
        <v>0.8947000000000001</v>
      </c>
      <c r="P238" s="57" t="n">
        <v>0.275</v>
      </c>
      <c r="Q238" s="57" t="n">
        <v>0.1625</v>
      </c>
      <c r="R238" s="62">
        <f>IF(P238="","",P238-Q238)</f>
        <v/>
      </c>
      <c r="S238" s="57" t="n">
        <v>0.1934</v>
      </c>
      <c r="T238" s="22" t="n"/>
      <c r="U238" s="68" t="n">
        <v>0.0667</v>
      </c>
      <c r="V238" s="68" t="n">
        <v>0.8624000000000001</v>
      </c>
      <c r="W238" s="103" t="n">
        <v>120</v>
      </c>
      <c r="X238" s="103" t="n">
        <v>163</v>
      </c>
      <c r="Y238" s="22" t="n"/>
      <c r="Z238" s="104">
        <f>IF(U238="","",W238/U238-W238)</f>
        <v/>
      </c>
      <c r="AA238" s="104">
        <f>IF(U238="","",(W238/U238-W238)*Q238)</f>
        <v/>
      </c>
      <c r="AB238" s="104">
        <f>IF(W238="","",W238*P238)</f>
        <v/>
      </c>
      <c r="AC238" s="86" t="n"/>
      <c r="AD238" s="84" t="inlineStr">
        <is>
          <t>截止日期</t>
        </is>
      </c>
      <c r="AE238" s="85" t="n"/>
    </row>
    <row customHeight="1" hidden="1" ht="14.25" outlineLevel="1" r="239" s="18">
      <c r="A239" s="101" t="n">
        <v>20200106</v>
      </c>
      <c r="B239" s="32" t="n"/>
      <c r="C239" s="33" t="n">
        <v>7</v>
      </c>
      <c r="D239" s="22" t="n"/>
      <c r="E239" s="34" t="n">
        <v>0.2097</v>
      </c>
      <c r="F239" s="35" t="n">
        <v>0.3186</v>
      </c>
      <c r="G239" s="102">
        <f>IF(E239="","",E239*X239)</f>
        <v/>
      </c>
      <c r="H239" s="37" t="n">
        <v>0.497</v>
      </c>
      <c r="I239" s="22" t="n"/>
      <c r="J239" s="53" t="n">
        <v>0.1294</v>
      </c>
      <c r="K239" s="53" t="n">
        <v>0.1083</v>
      </c>
      <c r="L239" s="53" t="n"/>
      <c r="M239" s="53" t="n"/>
      <c r="N239" s="22" t="n"/>
      <c r="O239" s="57" t="n">
        <v>0.8364</v>
      </c>
      <c r="P239" s="57" t="n">
        <v>0.635</v>
      </c>
      <c r="Q239" s="57" t="n">
        <v>0.5573</v>
      </c>
      <c r="R239" s="62">
        <f>IF(P239="","",P239-Q239)</f>
        <v/>
      </c>
      <c r="S239" s="57" t="n">
        <v>0.3653</v>
      </c>
      <c r="T239" s="22" t="n"/>
      <c r="U239" s="68" t="n">
        <v>0.1092</v>
      </c>
      <c r="V239" s="68" t="n">
        <v>0.8149</v>
      </c>
      <c r="W239" s="103" t="n">
        <v>274</v>
      </c>
      <c r="X239" s="103" t="n">
        <v>496</v>
      </c>
      <c r="Y239" s="22" t="n"/>
      <c r="Z239" s="104">
        <f>IF(U239="","",W239/U239-W239)</f>
        <v/>
      </c>
      <c r="AA239" s="104">
        <f>IF(U239="","",(W239/U239-W239)*Q239)</f>
        <v/>
      </c>
      <c r="AB239" s="104">
        <f>IF(W239="","",W239*P239)</f>
        <v/>
      </c>
      <c r="AC239" s="86" t="n"/>
      <c r="AD239" s="84" t="inlineStr">
        <is>
          <t>截止日期</t>
        </is>
      </c>
      <c r="AE239" s="85" t="n"/>
    </row>
    <row customHeight="1" hidden="1" ht="14.25" outlineLevel="1" r="240" s="18">
      <c r="A240" s="101" t="n">
        <v>20200107</v>
      </c>
      <c r="B240" s="32" t="n"/>
      <c r="C240" s="33" t="n">
        <v>16</v>
      </c>
      <c r="D240" s="22" t="n"/>
      <c r="E240" s="34" t="n">
        <v>0.2113</v>
      </c>
      <c r="F240" s="35" t="n">
        <v>0.3057</v>
      </c>
      <c r="G240" s="102">
        <f>IF(E240="","",E240*X240)</f>
        <v/>
      </c>
      <c r="H240" s="37" t="n">
        <v>0.3269</v>
      </c>
      <c r="I240" s="22" t="n"/>
      <c r="J240" s="53" t="n">
        <v>0.1805</v>
      </c>
      <c r="K240" s="53" t="n">
        <v>0.1188</v>
      </c>
      <c r="L240" s="53" t="n"/>
      <c r="M240" s="53" t="n"/>
      <c r="N240" s="22" t="n"/>
      <c r="O240" s="57" t="n">
        <v>0.7143</v>
      </c>
      <c r="P240" s="57" t="n">
        <v>0.5</v>
      </c>
      <c r="Q240" s="57" t="n">
        <v>0.5041</v>
      </c>
      <c r="R240" s="62">
        <f>IF(P240="","",P240-Q240)</f>
        <v/>
      </c>
      <c r="S240" s="57" t="n">
        <v>0.2725</v>
      </c>
      <c r="T240" s="22" t="n"/>
      <c r="U240" s="68" t="n">
        <v>0.0873</v>
      </c>
      <c r="V240" s="68" t="n">
        <v>0.8122</v>
      </c>
      <c r="W240" s="103" t="n">
        <v>186</v>
      </c>
      <c r="X240" s="103" t="n">
        <v>284</v>
      </c>
      <c r="Y240" s="22" t="n"/>
      <c r="Z240" s="104">
        <f>IF(U240="","",W240/U240-W240)</f>
        <v/>
      </c>
      <c r="AA240" s="104">
        <f>IF(U240="","",(W240/U240-W240)*Q240)</f>
        <v/>
      </c>
      <c r="AB240" s="104">
        <f>IF(W240="","",W240*P240)</f>
        <v/>
      </c>
      <c r="AC240" s="86" t="n"/>
      <c r="AD240" s="84" t="inlineStr">
        <is>
          <t>截止日期</t>
        </is>
      </c>
      <c r="AE240" s="85" t="n"/>
    </row>
    <row customHeight="1" hidden="1" ht="14.25" outlineLevel="1" r="241" s="18">
      <c r="A241" s="101" t="n">
        <v>20200108</v>
      </c>
      <c r="B241" s="32" t="n"/>
      <c r="C241" s="33" t="n">
        <v>8</v>
      </c>
      <c r="D241" s="22" t="n"/>
      <c r="E241" s="34" t="n">
        <v>0.1661</v>
      </c>
      <c r="F241" s="35" t="n">
        <v>0.3129</v>
      </c>
      <c r="G241" s="102">
        <f>IF(E241="","",E241*X241)</f>
        <v/>
      </c>
      <c r="H241" s="37" t="n">
        <v>0.29</v>
      </c>
      <c r="I241" s="22" t="n"/>
      <c r="J241" s="53" t="n">
        <v>0.1459</v>
      </c>
      <c r="K241" s="53" t="n">
        <v>0.1201</v>
      </c>
      <c r="L241" s="53" t="n"/>
      <c r="M241" s="53" t="n"/>
      <c r="N241" s="22" t="n"/>
      <c r="O241" s="57" t="n">
        <v>0.7010999999999999</v>
      </c>
      <c r="P241" s="57" t="n">
        <v>0.4835</v>
      </c>
      <c r="Q241" s="57" t="n">
        <v>0.4916</v>
      </c>
      <c r="R241" s="62">
        <f>IF(P241="","",P241-Q241)</f>
        <v/>
      </c>
      <c r="S241" s="57" t="n">
        <v>0.2923</v>
      </c>
      <c r="T241" s="22" t="n"/>
      <c r="U241" s="68" t="n">
        <v>0.0844</v>
      </c>
      <c r="V241" s="68" t="n">
        <v>0.8478</v>
      </c>
      <c r="W241" s="103" t="n">
        <v>182</v>
      </c>
      <c r="X241" s="103" t="n">
        <v>295</v>
      </c>
      <c r="Y241" s="22" t="n"/>
      <c r="Z241" s="104">
        <f>IF(U241="","",W241/U241-W241)</f>
        <v/>
      </c>
      <c r="AA241" s="104">
        <f>IF(U241="","",(W241/U241-W241)*Q241)</f>
        <v/>
      </c>
      <c r="AB241" s="104">
        <f>IF(W241="","",W241*P241)</f>
        <v/>
      </c>
      <c r="AC241" s="86" t="n"/>
      <c r="AD241" s="84" t="inlineStr">
        <is>
          <t>截止日期</t>
        </is>
      </c>
      <c r="AE241" s="85" t="n"/>
    </row>
    <row customHeight="1" hidden="1" ht="14.25" outlineLevel="1" r="242" s="18">
      <c r="A242" s="101" t="n">
        <v>20200109</v>
      </c>
      <c r="B242" s="32" t="n"/>
      <c r="C242" s="33" t="n">
        <v>12</v>
      </c>
      <c r="D242" s="22" t="n"/>
      <c r="E242" s="34" t="n">
        <v>0.1563</v>
      </c>
      <c r="F242" s="35" t="n">
        <v>0.3219</v>
      </c>
      <c r="G242" s="102">
        <f>IF(E242="","",E242*X242)</f>
        <v/>
      </c>
      <c r="H242" s="37" t="n">
        <v>0.283</v>
      </c>
      <c r="I242" s="22" t="n"/>
      <c r="J242" s="53" t="n">
        <v>0.1697</v>
      </c>
      <c r="K242" s="53" t="n">
        <v>0.1224</v>
      </c>
      <c r="L242" s="53" t="n"/>
      <c r="M242" s="53" t="n"/>
      <c r="N242" s="22" t="n"/>
      <c r="O242" s="57" t="n">
        <v>0.6957</v>
      </c>
      <c r="P242" s="57" t="n">
        <v>0.4588</v>
      </c>
      <c r="Q242" s="57" t="n">
        <v>0.5008</v>
      </c>
      <c r="R242" s="62">
        <f>IF(P242="","",P242-Q242)</f>
        <v/>
      </c>
      <c r="S242" s="57" t="n">
        <v>0.3015</v>
      </c>
      <c r="T242" s="22" t="n"/>
      <c r="U242" s="68" t="n">
        <v>0.08599999999999999</v>
      </c>
      <c r="V242" s="68" t="n">
        <v>0.8343</v>
      </c>
      <c r="W242" s="103" t="n">
        <v>170</v>
      </c>
      <c r="X242" s="103" t="n">
        <v>288</v>
      </c>
      <c r="Y242" s="22" t="n"/>
      <c r="Z242" s="104">
        <f>IF(U242="","",W242/U242-W242)</f>
        <v/>
      </c>
      <c r="AA242" s="104">
        <f>IF(U242="","",(W242/U242-W242)*Q242)</f>
        <v/>
      </c>
      <c r="AB242" s="104">
        <f>IF(W242="","",W242*P242)</f>
        <v/>
      </c>
      <c r="AC242" s="86" t="n"/>
      <c r="AD242" s="84" t="inlineStr">
        <is>
          <t>截止日期</t>
        </is>
      </c>
      <c r="AE242" s="85" t="n"/>
    </row>
    <row customHeight="1" hidden="1" ht="14.25" outlineLevel="1" r="243" s="18">
      <c r="A243" s="101" t="n">
        <v>20200110</v>
      </c>
      <c r="B243" s="32" t="n"/>
      <c r="C243" s="33" t="n">
        <v>11</v>
      </c>
      <c r="D243" s="22" t="n"/>
      <c r="E243" s="34" t="n">
        <v>0.1994</v>
      </c>
      <c r="F243" s="35" t="n">
        <v>0.3307</v>
      </c>
      <c r="G243" s="102">
        <f>IF(E243="","",E243*X243)</f>
        <v/>
      </c>
      <c r="H243" s="37" t="n">
        <v>0.3008</v>
      </c>
      <c r="I243" s="22" t="n"/>
      <c r="J243" s="53" t="n">
        <v>0.1514</v>
      </c>
      <c r="K243" s="53" t="n">
        <v>0.1518</v>
      </c>
      <c r="L243" s="53" t="n"/>
      <c r="M243" s="53" t="n"/>
      <c r="N243" s="22" t="n"/>
      <c r="O243" s="57" t="n">
        <v>0.7294</v>
      </c>
      <c r="P243" s="57" t="n">
        <v>0.4851</v>
      </c>
      <c r="Q243" s="57" t="n">
        <v>0.5291</v>
      </c>
      <c r="R243" s="62">
        <f>IF(P243="","",P243-Q243)</f>
        <v/>
      </c>
      <c r="S243" s="57" t="n">
        <v>0.3756</v>
      </c>
      <c r="T243" s="22" t="n"/>
      <c r="U243" s="68" t="n">
        <v>0.09710000000000001</v>
      </c>
      <c r="V243" s="68" t="n">
        <v>0.7363</v>
      </c>
      <c r="W243" s="103" t="n">
        <v>202</v>
      </c>
      <c r="X243" s="103" t="n">
        <v>331</v>
      </c>
      <c r="Y243" s="22" t="n"/>
      <c r="Z243" s="104">
        <f>IF(U243="","",W243/U243-W243)</f>
        <v/>
      </c>
      <c r="AA243" s="104">
        <f>IF(U243="","",(W243/U243-W243)*Q243)</f>
        <v/>
      </c>
      <c r="AB243" s="104">
        <f>IF(W243="","",W243*P243)</f>
        <v/>
      </c>
      <c r="AC243" s="86" t="n"/>
      <c r="AD243" s="84" t="inlineStr">
        <is>
          <t>截止日期</t>
        </is>
      </c>
      <c r="AE243" s="85" t="n"/>
    </row>
    <row customHeight="1" hidden="1" ht="14.25" outlineLevel="1" r="244" s="18">
      <c r="A244" s="101" t="n">
        <v>20200111</v>
      </c>
      <c r="B244" s="32" t="n"/>
      <c r="C244" s="33" t="n">
        <v>10</v>
      </c>
      <c r="D244" s="22" t="n"/>
      <c r="E244" s="34" t="n">
        <v>0.2013</v>
      </c>
      <c r="F244" s="35" t="n">
        <v>0.2996</v>
      </c>
      <c r="G244" s="102">
        <f>IF(E244="","",E244*X244)</f>
        <v/>
      </c>
      <c r="H244" s="37" t="n">
        <v>0.3191</v>
      </c>
      <c r="I244" s="22" t="n"/>
      <c r="J244" s="53" t="n">
        <v>0.1271</v>
      </c>
      <c r="K244" s="53" t="n">
        <v>0.1649</v>
      </c>
      <c r="L244" s="53" t="n"/>
      <c r="M244" s="53" t="n"/>
      <c r="N244" s="22" t="n"/>
      <c r="O244" s="57" t="n">
        <v>0.8286</v>
      </c>
      <c r="P244" s="57" t="n">
        <v>0.5494</v>
      </c>
      <c r="Q244" s="57" t="n">
        <v>0.5175999999999999</v>
      </c>
      <c r="R244" s="62">
        <f>IF(P244="","",P244-Q244)</f>
        <v/>
      </c>
      <c r="S244" s="57" t="n">
        <v>0.3189</v>
      </c>
      <c r="T244" s="22" t="n"/>
      <c r="U244" s="68" t="n">
        <v>0.0911</v>
      </c>
      <c r="V244" s="68" t="n">
        <v>0.8148</v>
      </c>
      <c r="W244" s="103" t="n">
        <v>162</v>
      </c>
      <c r="X244" s="103" t="n">
        <v>308</v>
      </c>
      <c r="Y244" s="22" t="n"/>
      <c r="Z244" s="104">
        <f>IF(U244="","",W244/U244-W244)</f>
        <v/>
      </c>
      <c r="AA244" s="104">
        <f>IF(U244="","",(W244/U244-W244)*Q244)</f>
        <v/>
      </c>
      <c r="AB244" s="104">
        <f>IF(W244="","",W244*P244)</f>
        <v/>
      </c>
      <c r="AC244" s="86" t="n"/>
      <c r="AD244" s="84" t="inlineStr">
        <is>
          <t>截止日期</t>
        </is>
      </c>
      <c r="AE244" s="85" t="n"/>
    </row>
    <row customHeight="1" hidden="1" ht="14.25" outlineLevel="1" r="245" s="18">
      <c r="A245" s="101" t="n">
        <v>20200112</v>
      </c>
      <c r="B245" s="32" t="n"/>
      <c r="C245" s="33" t="n">
        <v>10</v>
      </c>
      <c r="D245" s="22" t="n"/>
      <c r="E245" s="34" t="n">
        <v>0.1837</v>
      </c>
      <c r="F245" s="35" t="n">
        <v>0.3131</v>
      </c>
      <c r="G245" s="102">
        <f>IF(E245="","",E245*X245)</f>
        <v/>
      </c>
      <c r="H245" s="37" t="n">
        <v>0.31</v>
      </c>
      <c r="I245" s="22" t="n"/>
      <c r="J245" s="53" t="n">
        <v>0.1808</v>
      </c>
      <c r="K245" s="53" t="n">
        <v>0.1872</v>
      </c>
      <c r="L245" s="53" t="n"/>
      <c r="M245" s="53" t="n"/>
      <c r="N245" s="22" t="n"/>
      <c r="O245" s="57" t="n">
        <v>0.7</v>
      </c>
      <c r="P245" s="57" t="n">
        <v>0.4749</v>
      </c>
      <c r="Q245" s="57" t="n">
        <v>0.5214</v>
      </c>
      <c r="R245" s="62">
        <f>IF(P245="","",P245-Q245)</f>
        <v/>
      </c>
      <c r="S245" s="57" t="n">
        <v>0.3777</v>
      </c>
      <c r="T245" s="22" t="n"/>
      <c r="U245" s="68" t="n">
        <v>0.08840000000000001</v>
      </c>
      <c r="V245" s="68" t="n">
        <v>0.7427</v>
      </c>
      <c r="W245" s="103" t="n">
        <v>179</v>
      </c>
      <c r="X245" s="103" t="n">
        <v>294</v>
      </c>
      <c r="Y245" s="22" t="n"/>
      <c r="Z245" s="104">
        <f>IF(U245="","",W245/U245-W245)</f>
        <v/>
      </c>
      <c r="AA245" s="104">
        <f>IF(U245="","",(W245/U245-W245)*Q245)</f>
        <v/>
      </c>
      <c r="AB245" s="104">
        <f>IF(W245="","",W245*P245)</f>
        <v/>
      </c>
      <c r="AC245" s="86" t="n"/>
      <c r="AD245" s="84" t="inlineStr">
        <is>
          <t>截止日期</t>
        </is>
      </c>
      <c r="AE245" s="85" t="n"/>
    </row>
    <row customHeight="1" hidden="1" ht="14.25" outlineLevel="1" r="246" s="18">
      <c r="A246" s="101" t="n">
        <v>20200113</v>
      </c>
      <c r="B246" s="32" t="n"/>
      <c r="C246" s="33" t="n">
        <v>10</v>
      </c>
      <c r="D246" s="22" t="n"/>
      <c r="E246" s="34" t="n">
        <v>0.169</v>
      </c>
      <c r="F246" s="35" t="n">
        <v>0.3149</v>
      </c>
      <c r="G246" s="102">
        <f>IF(E246="","",E246*X246)</f>
        <v/>
      </c>
      <c r="H246" s="37" t="n">
        <v>0.3571</v>
      </c>
      <c r="I246" s="22" t="n"/>
      <c r="J246" s="53" t="n">
        <v>0.2518</v>
      </c>
      <c r="K246" s="53" t="n">
        <v>0.2015</v>
      </c>
      <c r="L246" s="53" t="n"/>
      <c r="M246" s="53" t="n"/>
      <c r="N246" s="22" t="n"/>
      <c r="O246" s="57" t="n">
        <v>0.7778</v>
      </c>
      <c r="P246" s="57" t="n">
        <v>0.5397</v>
      </c>
      <c r="Q246" s="57" t="n">
        <v>0.5155</v>
      </c>
      <c r="R246" s="62">
        <f>IF(P246="","",P246-Q246)</f>
        <v/>
      </c>
      <c r="S246" s="57" t="n">
        <v>0.3106</v>
      </c>
      <c r="T246" s="22" t="n"/>
      <c r="U246" s="68" t="n">
        <v>0.0876</v>
      </c>
      <c r="V246" s="68" t="n">
        <v>0.8015</v>
      </c>
      <c r="W246" s="103" t="n">
        <v>189</v>
      </c>
      <c r="X246" s="103" t="n">
        <v>290</v>
      </c>
      <c r="Y246" s="22" t="n"/>
      <c r="Z246" s="104">
        <f>IF(U246="","",W246/U246-W246)</f>
        <v/>
      </c>
      <c r="AA246" s="104">
        <f>IF(U246="","",(W246/U246-W246)*Q246)</f>
        <v/>
      </c>
      <c r="AB246" s="104">
        <f>IF(W246="","",W246*P246)</f>
        <v/>
      </c>
      <c r="AC246" s="86" t="n"/>
      <c r="AD246" s="84" t="inlineStr">
        <is>
          <t>截止日期</t>
        </is>
      </c>
      <c r="AE246" s="85" t="n"/>
    </row>
    <row customHeight="1" hidden="1" ht="14.25" outlineLevel="1" r="247" s="18">
      <c r="A247" s="101" t="n">
        <v>20200114</v>
      </c>
      <c r="B247" s="32" t="n"/>
      <c r="C247" s="33" t="n">
        <v>11</v>
      </c>
      <c r="D247" s="22" t="n"/>
      <c r="E247" s="34" t="n">
        <v>0.1491</v>
      </c>
      <c r="F247" s="35" t="n">
        <v>0.2918</v>
      </c>
      <c r="G247" s="102">
        <f>IF(E247="","",E247*X247)</f>
        <v/>
      </c>
      <c r="H247" s="37" t="n">
        <v>0.3148</v>
      </c>
      <c r="I247" s="22" t="n"/>
      <c r="J247" s="53" t="n">
        <v>0.1765</v>
      </c>
      <c r="K247" s="53" t="n">
        <v>0.2299</v>
      </c>
      <c r="L247" s="53" t="n"/>
      <c r="M247" s="53" t="n"/>
      <c r="N247" s="22" t="n"/>
      <c r="O247" s="57" t="n">
        <v>0.7564</v>
      </c>
      <c r="P247" s="57" t="n">
        <v>0.4923</v>
      </c>
      <c r="Q247" s="57" t="n">
        <v>0.5396</v>
      </c>
      <c r="R247" s="62">
        <f>IF(P247="","",P247-Q247)</f>
        <v/>
      </c>
      <c r="S247" s="57" t="n">
        <v>0.3412</v>
      </c>
      <c r="T247" s="22" t="n"/>
      <c r="U247" s="68" t="n">
        <v>0.093</v>
      </c>
      <c r="V247" s="68" t="n">
        <v>0.804</v>
      </c>
      <c r="W247" s="103" t="n">
        <v>195</v>
      </c>
      <c r="X247" s="103" t="n">
        <v>322</v>
      </c>
      <c r="Y247" s="22" t="n"/>
      <c r="Z247" s="104">
        <f>IF(U247="","",W247/U247-W247)</f>
        <v/>
      </c>
      <c r="AA247" s="104">
        <f>IF(U247="","",(W247/U247-W247)*Q247)</f>
        <v/>
      </c>
      <c r="AB247" s="104">
        <f>IF(W247="","",W247*P247)</f>
        <v/>
      </c>
      <c r="AC247" s="86" t="n"/>
      <c r="AD247" s="84" t="inlineStr">
        <is>
          <t>截止日期</t>
        </is>
      </c>
      <c r="AE247" s="85" t="n"/>
    </row>
    <row customHeight="1" hidden="1" ht="14.25" outlineLevel="1" r="248" s="18">
      <c r="A248" s="101" t="n">
        <v>20200115</v>
      </c>
      <c r="B248" s="32" t="n"/>
      <c r="C248" s="33" t="n">
        <v>11</v>
      </c>
      <c r="D248" s="22" t="n"/>
      <c r="E248" s="34" t="n">
        <v>0.2273</v>
      </c>
      <c r="F248" s="35" t="n">
        <v>0.283</v>
      </c>
      <c r="G248" s="102">
        <f>IF(E248="","",E248*X248)</f>
        <v/>
      </c>
      <c r="H248" s="37" t="n">
        <v>0.3936</v>
      </c>
      <c r="I248" s="22" t="n"/>
      <c r="J248" s="53" t="n">
        <v>0.1759</v>
      </c>
      <c r="K248" s="53" t="n">
        <v>0.2339</v>
      </c>
      <c r="L248" s="53" t="n"/>
      <c r="M248" s="53" t="n"/>
      <c r="N248" s="22" t="n"/>
      <c r="O248" s="57" t="n">
        <v>0.6237</v>
      </c>
      <c r="P248" s="57" t="n">
        <v>0.4769</v>
      </c>
      <c r="Q248" s="57" t="n">
        <v>0.5261</v>
      </c>
      <c r="R248" s="62">
        <f>IF(P248="","",P248-Q248)</f>
        <v/>
      </c>
      <c r="S248" s="57" t="n">
        <v>0.3475</v>
      </c>
      <c r="T248" s="22" t="n"/>
      <c r="U248" s="68" t="n">
        <v>0.09130000000000001</v>
      </c>
      <c r="V248" s="68" t="n">
        <v>0.8489</v>
      </c>
      <c r="W248" s="103" t="n">
        <v>195</v>
      </c>
      <c r="X248" s="103" t="n">
        <v>308</v>
      </c>
      <c r="Y248" s="22" t="n"/>
      <c r="Z248" s="104">
        <f>IF(U248="","",W248/U248-W248)</f>
        <v/>
      </c>
      <c r="AA248" s="104">
        <f>IF(U248="","",(W248/U248-W248)*Q248)</f>
        <v/>
      </c>
      <c r="AB248" s="104">
        <f>IF(W248="","",W248*P248)</f>
        <v/>
      </c>
      <c r="AC248" s="86" t="n"/>
      <c r="AD248" s="84" t="inlineStr">
        <is>
          <t>截止日期</t>
        </is>
      </c>
      <c r="AE248" s="85" t="n"/>
    </row>
    <row customHeight="1" hidden="1" ht="14.25" outlineLevel="1" r="249" s="18">
      <c r="A249" s="101" t="n">
        <v>20200116</v>
      </c>
      <c r="B249" s="32" t="n"/>
      <c r="C249" s="33" t="n">
        <v>19</v>
      </c>
      <c r="D249" s="22" t="n"/>
      <c r="E249" s="34" t="n">
        <v>0.2367</v>
      </c>
      <c r="F249" s="35" t="n">
        <v>0.2812</v>
      </c>
      <c r="G249" s="102">
        <f>IF(E249="","",E249*X249)</f>
        <v/>
      </c>
      <c r="H249" s="37" t="n">
        <v>0.2626</v>
      </c>
      <c r="I249" s="22" t="n"/>
      <c r="J249" s="53" t="n">
        <v>0.2546</v>
      </c>
      <c r="K249" s="53" t="n">
        <v>0.267</v>
      </c>
      <c r="L249" s="53" t="n"/>
      <c r="M249" s="53" t="n"/>
      <c r="N249" s="22" t="n"/>
      <c r="O249" s="57" t="n">
        <v>0.8381999999999999</v>
      </c>
      <c r="P249" s="57" t="n">
        <v>0.5029</v>
      </c>
      <c r="Q249" s="57" t="n">
        <v>0.5555</v>
      </c>
      <c r="R249" s="62">
        <f>IF(P249="","",P249-Q249)</f>
        <v/>
      </c>
      <c r="S249" s="57" t="n">
        <v>0.3059</v>
      </c>
      <c r="T249" s="22" t="n"/>
      <c r="U249" s="68" t="n">
        <v>0.0828</v>
      </c>
      <c r="V249" s="68" t="n">
        <v>0.8692</v>
      </c>
      <c r="W249" s="103" t="n">
        <v>173</v>
      </c>
      <c r="X249" s="103" t="n">
        <v>283</v>
      </c>
      <c r="Y249" s="22" t="n"/>
      <c r="Z249" s="104">
        <f>IF(U249="","",W249/U249-W249)</f>
        <v/>
      </c>
      <c r="AA249" s="104">
        <f>IF(U249="","",(W249/U249-W249)*Q249)</f>
        <v/>
      </c>
      <c r="AB249" s="104">
        <f>IF(W249="","",W249*P249)</f>
        <v/>
      </c>
      <c r="AC249" s="86" t="n"/>
      <c r="AD249" s="84" t="inlineStr">
        <is>
          <t>截止日期</t>
        </is>
      </c>
      <c r="AE249" s="85" t="n"/>
    </row>
    <row customHeight="1" hidden="1" ht="14.25" outlineLevel="1" r="250" s="18">
      <c r="A250" s="101" t="n">
        <v>20200117</v>
      </c>
      <c r="B250" s="32" t="n"/>
      <c r="C250" s="33" t="n">
        <v>12</v>
      </c>
      <c r="D250" s="22" t="n"/>
      <c r="E250" s="34" t="n">
        <v>0.1533</v>
      </c>
      <c r="F250" s="35" t="n">
        <v>0.3258</v>
      </c>
      <c r="G250" s="102">
        <f>IF(E250="","",E250*X250)</f>
        <v/>
      </c>
      <c r="H250" s="37" t="n">
        <v>0.2297</v>
      </c>
      <c r="I250" s="22" t="n"/>
      <c r="J250" s="53" t="n">
        <v>0.2391</v>
      </c>
      <c r="K250" s="53" t="n">
        <v>0.2186</v>
      </c>
      <c r="L250" s="53" t="n"/>
      <c r="M250" s="53" t="n"/>
      <c r="N250" s="22" t="n"/>
      <c r="O250" s="57" t="n">
        <v>0.7945</v>
      </c>
      <c r="P250" s="57" t="n">
        <v>0.4884</v>
      </c>
      <c r="Q250" s="57" t="n">
        <v>0.5246</v>
      </c>
      <c r="R250" s="62">
        <f>IF(P250="","",P250-Q250)</f>
        <v/>
      </c>
      <c r="S250" s="57" t="n">
        <v>0.357</v>
      </c>
      <c r="T250" s="22" t="n"/>
      <c r="U250" s="68" t="n">
        <v>0.0999</v>
      </c>
      <c r="V250" s="68" t="n">
        <v>0.8842</v>
      </c>
      <c r="W250" s="103" t="n">
        <v>172</v>
      </c>
      <c r="X250" s="103" t="n">
        <v>287</v>
      </c>
      <c r="Y250" s="22" t="n"/>
      <c r="Z250" s="104">
        <f>IF(U250="","",W250/U250-W250)</f>
        <v/>
      </c>
      <c r="AA250" s="104">
        <f>IF(U250="","",(W250/U250-W250)*Q250)</f>
        <v/>
      </c>
      <c r="AB250" s="104">
        <f>IF(W250="","",W250*P250)</f>
        <v/>
      </c>
      <c r="AC250" s="86" t="n"/>
      <c r="AD250" s="84" t="inlineStr">
        <is>
          <t>截止日期</t>
        </is>
      </c>
      <c r="AE250" s="85" t="n"/>
    </row>
    <row customHeight="1" hidden="1" ht="14.25" outlineLevel="1" r="251" s="18">
      <c r="A251" s="101" t="n">
        <v>20200118</v>
      </c>
      <c r="B251" s="32" t="n"/>
      <c r="C251" s="33" t="n">
        <v>13</v>
      </c>
      <c r="D251" s="22" t="n"/>
      <c r="E251" s="34" t="n">
        <v>0.1577</v>
      </c>
      <c r="F251" s="35" t="n">
        <v>0.3186</v>
      </c>
      <c r="G251" s="102">
        <f>IF(E251="","",E251*X251)</f>
        <v/>
      </c>
      <c r="H251" s="37" t="n">
        <v>0.1772</v>
      </c>
      <c r="I251" s="22" t="n"/>
      <c r="J251" s="53" t="n">
        <v>0.3223</v>
      </c>
      <c r="K251" s="53" t="n">
        <v>0.242</v>
      </c>
      <c r="L251" s="53" t="n"/>
      <c r="M251" s="53" t="n"/>
      <c r="N251" s="22" t="n"/>
      <c r="O251" s="57" t="n">
        <v>0.7561</v>
      </c>
      <c r="P251" s="57" t="n">
        <v>0.5132</v>
      </c>
      <c r="Q251" s="57" t="n">
        <v>0.5182</v>
      </c>
      <c r="R251" s="62">
        <f>IF(P251="","",P251-Q251)</f>
        <v/>
      </c>
      <c r="S251" s="57" t="n">
        <v>0.2528</v>
      </c>
      <c r="T251" s="22" t="n"/>
      <c r="U251" s="68" t="n">
        <v>0.09370000000000001</v>
      </c>
      <c r="V251" s="68" t="n">
        <v>0.856</v>
      </c>
      <c r="W251" s="103" t="n">
        <v>152</v>
      </c>
      <c r="X251" s="103" t="n">
        <v>241</v>
      </c>
      <c r="Y251" s="22" t="n"/>
      <c r="Z251" s="104">
        <f>IF(U251="","",W251/U251-W251)</f>
        <v/>
      </c>
      <c r="AA251" s="104">
        <f>IF(U251="","",(W251/U251-W251)*Q251)</f>
        <v/>
      </c>
      <c r="AB251" s="104">
        <f>IF(W251="","",W251*P251)</f>
        <v/>
      </c>
      <c r="AC251" s="86" t="n"/>
      <c r="AD251" s="84" t="inlineStr">
        <is>
          <t>截止日期</t>
        </is>
      </c>
      <c r="AE251" s="85" t="n"/>
    </row>
    <row customHeight="1" hidden="1" ht="14.25" outlineLevel="1" r="252" s="18">
      <c r="A252" s="101" t="n">
        <v>20200119</v>
      </c>
      <c r="B252" s="32" t="n"/>
      <c r="C252" s="33" t="n">
        <v>11</v>
      </c>
      <c r="D252" s="22" t="n"/>
      <c r="E252" s="34" t="n">
        <v>0.1681</v>
      </c>
      <c r="F252" s="35" t="n">
        <v>0.3419</v>
      </c>
      <c r="G252" s="102">
        <f>IF(E252="","",E252*X252)</f>
        <v/>
      </c>
      <c r="H252" s="37" t="n">
        <v>0.1803</v>
      </c>
      <c r="I252" s="22" t="n"/>
      <c r="J252" s="53" t="n">
        <v>0.2621</v>
      </c>
      <c r="K252" s="53" t="n">
        <v>0.2281</v>
      </c>
      <c r="L252" s="53" t="n"/>
      <c r="M252" s="53" t="n"/>
      <c r="N252" s="22" t="n"/>
      <c r="O252" s="57" t="n">
        <v>0.7885</v>
      </c>
      <c r="P252" s="57" t="n">
        <v>0.4122</v>
      </c>
      <c r="Q252" s="57" t="n">
        <v>0.4677</v>
      </c>
      <c r="R252" s="62">
        <f>IF(P252="","",P252-Q252)</f>
        <v/>
      </c>
      <c r="S252" s="57" t="n">
        <v>0.2094</v>
      </c>
      <c r="T252" s="22" t="n"/>
      <c r="U252" s="68" t="n">
        <v>0.0963</v>
      </c>
      <c r="V252" s="68" t="n">
        <v>0.9251</v>
      </c>
      <c r="W252" s="103" t="n">
        <v>131</v>
      </c>
      <c r="X252" s="103" t="n">
        <v>226</v>
      </c>
      <c r="Y252" s="22" t="n"/>
      <c r="Z252" s="104">
        <f>IF(U252="","",W252/U252-W252)</f>
        <v/>
      </c>
      <c r="AA252" s="104">
        <f>IF(U252="","",(W252/U252-W252)*Q252)</f>
        <v/>
      </c>
      <c r="AB252" s="104">
        <f>IF(W252="","",W252*P252)</f>
        <v/>
      </c>
      <c r="AC252" s="86" t="n"/>
      <c r="AD252" s="84" t="inlineStr">
        <is>
          <t>截止日期</t>
        </is>
      </c>
      <c r="AE252" s="85" t="n"/>
    </row>
    <row customHeight="1" hidden="1" ht="14.25" outlineLevel="1" r="253" s="18">
      <c r="A253" s="101" t="n">
        <v>20200120</v>
      </c>
      <c r="B253" s="32" t="n"/>
      <c r="C253" s="33" t="n">
        <v>16</v>
      </c>
      <c r="D253" s="22" t="n"/>
      <c r="E253" s="34" t="n">
        <v>0.1779</v>
      </c>
      <c r="F253" s="35" t="n">
        <v>0.3191</v>
      </c>
      <c r="G253" s="102">
        <f>IF(E253="","",E253*X253)</f>
        <v/>
      </c>
      <c r="H253" s="37" t="n">
        <v>0.1471</v>
      </c>
      <c r="I253" s="22" t="n"/>
      <c r="J253" s="53" t="n">
        <v>0.2434</v>
      </c>
      <c r="K253" s="53" t="n">
        <v>0.2454</v>
      </c>
      <c r="L253" s="53" t="n"/>
      <c r="M253" s="53" t="n"/>
      <c r="N253" s="22" t="n"/>
      <c r="O253" s="57" t="n">
        <v>0.775</v>
      </c>
      <c r="P253" s="57" t="n">
        <v>0.4536</v>
      </c>
      <c r="Q253" s="57" t="n">
        <v>0.4527</v>
      </c>
      <c r="R253" s="62">
        <f>IF(P253="","",P253-Q253)</f>
        <v/>
      </c>
      <c r="S253" s="57" t="n">
        <v>0.215</v>
      </c>
      <c r="T253" s="22" t="n"/>
      <c r="U253" s="68" t="n">
        <v>0.0895</v>
      </c>
      <c r="V253" s="68" t="n">
        <v>0.8469</v>
      </c>
      <c r="W253" s="103" t="n">
        <v>97</v>
      </c>
      <c r="X253" s="103" t="n">
        <v>163</v>
      </c>
      <c r="Y253" s="22" t="n"/>
      <c r="Z253" s="104">
        <f>IF(U253="","",W253/U253-W253)</f>
        <v/>
      </c>
      <c r="AA253" s="104">
        <f>IF(U253="","",(W253/U253-W253)*Q253)</f>
        <v/>
      </c>
      <c r="AB253" s="104">
        <f>IF(W253="","",W253*P253)</f>
        <v/>
      </c>
      <c r="AC253" s="86" t="n"/>
      <c r="AD253" s="84" t="inlineStr">
        <is>
          <t>截止日期</t>
        </is>
      </c>
      <c r="AE253" s="85" t="n"/>
    </row>
    <row customHeight="1" hidden="1" ht="14.25" outlineLevel="1" r="254" s="18">
      <c r="A254" s="101" t="n">
        <v>20200121</v>
      </c>
      <c r="B254" s="32" t="n"/>
      <c r="C254" s="33" t="n">
        <v>15</v>
      </c>
      <c r="D254" s="22" t="n"/>
      <c r="E254" s="34" t="n">
        <v>0.08500000000000001</v>
      </c>
      <c r="F254" s="35" t="n">
        <v>0.3205</v>
      </c>
      <c r="G254" s="102">
        <f>IF(E254="","",E254*X254)</f>
        <v/>
      </c>
      <c r="H254" s="37" t="n">
        <v>0.2857</v>
      </c>
      <c r="I254" s="22" t="n"/>
      <c r="J254" s="53" t="n">
        <v>0.2483</v>
      </c>
      <c r="K254" s="53" t="n">
        <v>0.2428</v>
      </c>
      <c r="L254" s="53" t="n"/>
      <c r="M254" s="53" t="n"/>
      <c r="N254" s="22" t="n"/>
      <c r="O254" s="57" t="n">
        <v>0.7179</v>
      </c>
      <c r="P254" s="57" t="n">
        <v>0.3458</v>
      </c>
      <c r="Q254" s="57" t="n">
        <v>0.4105</v>
      </c>
      <c r="R254" s="62">
        <f>IF(P254="","",P254-Q254)</f>
        <v/>
      </c>
      <c r="S254" s="57" t="n">
        <v>0.2377</v>
      </c>
      <c r="T254" s="22" t="n"/>
      <c r="U254" s="68" t="n">
        <v>0.1052</v>
      </c>
      <c r="V254" s="68" t="n">
        <v>0.8639</v>
      </c>
      <c r="W254" s="103" t="n">
        <v>107</v>
      </c>
      <c r="X254" s="103" t="n">
        <v>153</v>
      </c>
      <c r="Y254" s="22" t="n"/>
      <c r="Z254" s="104">
        <f>IF(U254="","",W254/U254-W254)</f>
        <v/>
      </c>
      <c r="AA254" s="104">
        <f>IF(U254="","",(W254/U254-W254)*Q254)</f>
        <v/>
      </c>
      <c r="AB254" s="104">
        <f>IF(W254="","",W254*P254)</f>
        <v/>
      </c>
      <c r="AC254" s="86" t="n"/>
      <c r="AD254" s="84" t="inlineStr">
        <is>
          <t>截止日期</t>
        </is>
      </c>
      <c r="AE254" s="85" t="n"/>
    </row>
    <row customHeight="1" hidden="1" ht="14.25" outlineLevel="1" r="255" s="18">
      <c r="A255" s="101" t="n">
        <v>20200122</v>
      </c>
      <c r="B255" s="32" t="n"/>
      <c r="C255" s="33" t="n">
        <v>1</v>
      </c>
      <c r="D255" s="22" t="n"/>
      <c r="E255" s="34" t="n">
        <v>0.1866</v>
      </c>
      <c r="F255" s="35" t="n">
        <v>0.2518</v>
      </c>
      <c r="G255" s="102">
        <f>IF(E255="","",E255*X255)</f>
        <v/>
      </c>
      <c r="H255" s="37" t="n">
        <v>0.4857</v>
      </c>
      <c r="I255" s="22" t="n"/>
      <c r="J255" s="53" t="n">
        <v>0.2632</v>
      </c>
      <c r="K255" s="53" t="n">
        <v>0.2476</v>
      </c>
      <c r="L255" s="53" t="n"/>
      <c r="M255" s="53" t="n"/>
      <c r="N255" s="22" t="n"/>
      <c r="O255" s="57" t="n">
        <v>0.3717</v>
      </c>
      <c r="P255" s="57" t="n">
        <v>0.3664</v>
      </c>
      <c r="Q255" s="57" t="n">
        <v>0.4113</v>
      </c>
      <c r="R255" s="62">
        <f>IF(P255="","",P255-Q255)</f>
        <v/>
      </c>
      <c r="S255" s="57" t="n">
        <v>0.29</v>
      </c>
      <c r="T255" s="22" t="n"/>
      <c r="U255" s="68" t="n">
        <v>0.6327</v>
      </c>
      <c r="V255" s="68" t="n">
        <v>0.8032</v>
      </c>
      <c r="W255" s="103" t="n">
        <v>524</v>
      </c>
      <c r="X255" s="103" t="n">
        <v>777</v>
      </c>
      <c r="Y255" s="22" t="n"/>
      <c r="Z255" s="104">
        <f>IF(U255="","",W255/U255-W255)</f>
        <v/>
      </c>
      <c r="AA255" s="104">
        <f>IF(U255="","",(W255/U255-W255)*Q255)</f>
        <v/>
      </c>
      <c r="AB255" s="104">
        <f>IF(W255="","",W255*P255)</f>
        <v/>
      </c>
      <c r="AC255" s="86" t="n"/>
      <c r="AD255" s="84" t="inlineStr">
        <is>
          <t>截止日期</t>
        </is>
      </c>
      <c r="AE255" s="85" t="n"/>
    </row>
    <row customHeight="1" hidden="1" ht="14.25" outlineLevel="1" r="256" s="18">
      <c r="A256" s="101" t="n">
        <v>20200123</v>
      </c>
      <c r="B256" s="32" t="n"/>
      <c r="C256" s="33" t="n">
        <v>3</v>
      </c>
      <c r="D256" s="22" t="n"/>
      <c r="E256" s="34" t="n">
        <v>0.2225</v>
      </c>
      <c r="F256" s="35" t="n">
        <v>0.2707</v>
      </c>
      <c r="G256" s="102">
        <f>IF(E256="","",E256*X256)</f>
        <v/>
      </c>
      <c r="H256" s="37" t="n">
        <v>0.2393</v>
      </c>
      <c r="I256" s="22" t="n"/>
      <c r="J256" s="53" t="n">
        <v>0.2885</v>
      </c>
      <c r="K256" s="53" t="n">
        <v>0.2934</v>
      </c>
      <c r="L256" s="53" t="n"/>
      <c r="M256" s="53" t="n"/>
      <c r="N256" s="22" t="n"/>
      <c r="O256" s="57" t="n">
        <v>0.4045</v>
      </c>
      <c r="P256" s="57" t="n">
        <v>0.4143</v>
      </c>
      <c r="Q256" s="57" t="n">
        <v>0.4217</v>
      </c>
      <c r="R256" s="62">
        <f>IF(P256="","",P256-Q256)</f>
        <v/>
      </c>
      <c r="S256" s="57" t="n">
        <v>0.265</v>
      </c>
      <c r="T256" s="22" t="n"/>
      <c r="U256" s="68" t="n">
        <v>0.403</v>
      </c>
      <c r="V256" s="68" t="n">
        <v>0.7632</v>
      </c>
      <c r="W256" s="103" t="n">
        <v>251</v>
      </c>
      <c r="X256" s="103" t="n">
        <v>382</v>
      </c>
      <c r="Y256" s="22" t="n"/>
      <c r="Z256" s="104">
        <f>IF(U256="","",W256/U256-W256)</f>
        <v/>
      </c>
      <c r="AA256" s="104">
        <f>IF(U256="","",(W256/U256-W256)*Q256)</f>
        <v/>
      </c>
      <c r="AB256" s="104">
        <f>IF(W256="","",W256*P256)</f>
        <v/>
      </c>
      <c r="AC256" s="86" t="n"/>
      <c r="AD256" s="84" t="inlineStr">
        <is>
          <t>截止日期</t>
        </is>
      </c>
      <c r="AE256" s="85" t="n"/>
    </row>
    <row customHeight="1" hidden="1" ht="14.25" outlineLevel="1" r="257" s="18">
      <c r="A257" s="101" t="n">
        <v>20200124</v>
      </c>
      <c r="B257" s="32" t="n"/>
      <c r="C257" s="33" t="n">
        <v>5</v>
      </c>
      <c r="D257" s="22" t="n"/>
      <c r="E257" s="34" t="n">
        <v>0.1852</v>
      </c>
      <c r="F257" s="35" t="n">
        <v>0.2507</v>
      </c>
      <c r="G257" s="102">
        <f>IF(E257="","",E257*X257)</f>
        <v/>
      </c>
      <c r="H257" s="37" t="n">
        <v>0.3231</v>
      </c>
      <c r="I257" s="22" t="n"/>
      <c r="J257" s="53" t="n">
        <v>0.2901</v>
      </c>
      <c r="K257" s="53" t="n">
        <v>0.2919</v>
      </c>
      <c r="L257" s="53" t="n"/>
      <c r="M257" s="53" t="n"/>
      <c r="N257" s="22" t="n"/>
      <c r="O257" s="57" t="n">
        <v>0.4903</v>
      </c>
      <c r="P257" s="57" t="n">
        <v>0.3858</v>
      </c>
      <c r="Q257" s="57" t="n">
        <v>0.3438</v>
      </c>
      <c r="R257" s="62">
        <f>IF(P257="","",P257-Q257)</f>
        <v/>
      </c>
      <c r="S257" s="57" t="n">
        <v>0.1704</v>
      </c>
      <c r="T257" s="22" t="n"/>
      <c r="U257" s="68" t="n">
        <v>0.4737</v>
      </c>
      <c r="V257" s="68" t="n">
        <v>0.7984</v>
      </c>
      <c r="W257" s="103" t="n">
        <v>267</v>
      </c>
      <c r="X257" s="103" t="n">
        <v>378</v>
      </c>
      <c r="Y257" s="22" t="n"/>
      <c r="Z257" s="104">
        <f>IF(U257="","",W257/U257-W257)</f>
        <v/>
      </c>
      <c r="AA257" s="104">
        <f>IF(U257="","",(W257/U257-W257)*Q257)</f>
        <v/>
      </c>
      <c r="AB257" s="104">
        <f>IF(W257="","",W257*P257)</f>
        <v/>
      </c>
      <c r="AC257" s="86" t="n"/>
      <c r="AD257" s="84" t="inlineStr">
        <is>
          <t>截止日期</t>
        </is>
      </c>
      <c r="AE257" s="85" t="n"/>
    </row>
    <row customHeight="1" hidden="1" ht="14.25" outlineLevel="1" r="258" s="18">
      <c r="A258" s="101" t="n">
        <v>20200125</v>
      </c>
      <c r="B258" s="32" t="n"/>
      <c r="C258" s="33" t="n">
        <v>1</v>
      </c>
      <c r="D258" s="22" t="n"/>
      <c r="E258" s="34" t="n">
        <v>0.2074</v>
      </c>
      <c r="F258" s="35" t="n">
        <v>0.224</v>
      </c>
      <c r="G258" s="102">
        <f>IF(E258="","",E258*X258)</f>
        <v/>
      </c>
      <c r="H258" s="37" t="n">
        <v>0.3429</v>
      </c>
      <c r="I258" s="22" t="n"/>
      <c r="J258" s="53" t="n">
        <v>0.3519</v>
      </c>
      <c r="K258" s="53" t="n">
        <v>0.3312</v>
      </c>
      <c r="L258" s="53" t="n"/>
      <c r="M258" s="53" t="n"/>
      <c r="N258" s="22" t="n"/>
      <c r="O258" s="57" t="n">
        <v>0.3541</v>
      </c>
      <c r="P258" s="57" t="n">
        <v>0.3533</v>
      </c>
      <c r="Q258" s="57" t="n">
        <v>0.3768</v>
      </c>
      <c r="R258" s="62">
        <f>IF(P258="","",P258-Q258)</f>
        <v/>
      </c>
      <c r="S258" s="57" t="n">
        <v>0.2617</v>
      </c>
      <c r="T258" s="22" t="n"/>
      <c r="U258" s="68" t="n">
        <v>0.8352000000000001</v>
      </c>
      <c r="V258" s="68" t="n">
        <v>0.7763</v>
      </c>
      <c r="W258" s="103" t="n">
        <v>433</v>
      </c>
      <c r="X258" s="103" t="n">
        <v>593</v>
      </c>
      <c r="Y258" s="22" t="n"/>
      <c r="Z258" s="104">
        <f>IF(U258="","",W258/U258-W258)</f>
        <v/>
      </c>
      <c r="AA258" s="104">
        <f>IF(U258="","",(W258/U258-W258)*Q258)</f>
        <v/>
      </c>
      <c r="AB258" s="104">
        <f>IF(W258="","",W258*P258)</f>
        <v/>
      </c>
      <c r="AC258" s="86" t="n"/>
      <c r="AD258" s="84" t="inlineStr">
        <is>
          <t>截止日期</t>
        </is>
      </c>
      <c r="AE258" s="85" t="n"/>
    </row>
    <row customHeight="1" hidden="1" ht="14.25" outlineLevel="1" r="259" s="18">
      <c r="A259" s="101" t="n">
        <v>20200126</v>
      </c>
      <c r="B259" s="32" t="n"/>
      <c r="C259" s="33" t="n">
        <v>1</v>
      </c>
      <c r="D259" s="22" t="n"/>
      <c r="E259" s="34" t="n">
        <v>0.2226</v>
      </c>
      <c r="F259" s="35" t="n">
        <v>0.2622</v>
      </c>
      <c r="G259" s="102">
        <f>IF(E259="","",E259*X259)</f>
        <v/>
      </c>
      <c r="H259" s="37" t="n">
        <v>0.3976</v>
      </c>
      <c r="I259" s="22" t="n"/>
      <c r="J259" s="53" t="n">
        <v>0.2991</v>
      </c>
      <c r="K259" s="53" t="n">
        <v>0.2766</v>
      </c>
      <c r="L259" s="53" t="n"/>
      <c r="M259" s="53" t="n"/>
      <c r="N259" s="22" t="n"/>
      <c r="O259" s="57" t="n">
        <v>0.4313</v>
      </c>
      <c r="P259" s="57" t="n">
        <v>0.4211</v>
      </c>
      <c r="Q259" s="57" t="n">
        <v>0.3404</v>
      </c>
      <c r="R259" s="62">
        <f>IF(P259="","",P259-Q259)</f>
        <v/>
      </c>
      <c r="S259" s="57" t="n">
        <v>0.263</v>
      </c>
      <c r="T259" s="22" t="n"/>
      <c r="U259" s="68" t="n">
        <v>0.8319</v>
      </c>
      <c r="V259" s="68" t="n">
        <v>0.8631</v>
      </c>
      <c r="W259" s="103" t="n">
        <v>418</v>
      </c>
      <c r="X259" s="103" t="n">
        <v>584</v>
      </c>
      <c r="Y259" s="22" t="n"/>
      <c r="Z259" s="104">
        <f>IF(U259="","",W259/U259-W259)</f>
        <v/>
      </c>
      <c r="AA259" s="104">
        <f>IF(U259="","",(W259/U259-W259)*Q259)</f>
        <v/>
      </c>
      <c r="AB259" s="104">
        <f>IF(W259="","",W259*P259)</f>
        <v/>
      </c>
      <c r="AC259" s="86" t="n"/>
      <c r="AD259" s="84" t="inlineStr">
        <is>
          <t>截止日期</t>
        </is>
      </c>
      <c r="AE259" s="85" t="n"/>
    </row>
    <row customHeight="1" hidden="1" ht="14.25" outlineLevel="1" r="260" s="18">
      <c r="A260" s="101" t="n">
        <v>20200127</v>
      </c>
      <c r="B260" s="32" t="n"/>
      <c r="C260" s="33" t="n">
        <v>2</v>
      </c>
      <c r="D260" s="22" t="n"/>
      <c r="E260" s="34" t="n">
        <v>0.2091</v>
      </c>
      <c r="F260" s="35" t="n">
        <v>0.2188</v>
      </c>
      <c r="G260" s="102">
        <f>IF(E260="","",E260*X260)</f>
        <v/>
      </c>
      <c r="H260" s="37" t="n">
        <v>0.4231</v>
      </c>
      <c r="I260" s="22" t="n"/>
      <c r="J260" s="53" t="n">
        <v>0.2808</v>
      </c>
      <c r="K260" s="53" t="n">
        <v>0.2623</v>
      </c>
      <c r="L260" s="53" t="n"/>
      <c r="M260" s="53" t="n"/>
      <c r="N260" s="22" t="n"/>
      <c r="O260" s="57" t="n">
        <v>0.3775</v>
      </c>
      <c r="P260" s="57" t="n">
        <v>0.3876</v>
      </c>
      <c r="Q260" s="57" t="n">
        <v>0.3889</v>
      </c>
      <c r="R260" s="62">
        <f>IF(P260="","",P260-Q260)</f>
        <v/>
      </c>
      <c r="S260" s="57" t="n">
        <v>0.2774</v>
      </c>
      <c r="T260" s="22" t="n"/>
      <c r="U260" s="68" t="n">
        <v>0.8408</v>
      </c>
      <c r="V260" s="68" t="n">
        <v>0.9403</v>
      </c>
      <c r="W260" s="103" t="n">
        <v>485</v>
      </c>
      <c r="X260" s="103" t="n">
        <v>660</v>
      </c>
      <c r="Y260" s="22" t="n"/>
      <c r="Z260" s="104">
        <f>IF(U260="","",W260/U260-W260)</f>
        <v/>
      </c>
      <c r="AA260" s="104">
        <f>IF(U260="","",(W260/U260-W260)*Q260)</f>
        <v/>
      </c>
      <c r="AB260" s="104">
        <f>IF(W260="","",W260*P260)</f>
        <v/>
      </c>
      <c r="AC260" s="86" t="n"/>
      <c r="AD260" s="84" t="inlineStr">
        <is>
          <t>截止日期</t>
        </is>
      </c>
      <c r="AE260" s="85" t="n"/>
    </row>
    <row customHeight="1" hidden="1" ht="14.25" outlineLevel="1" r="261" s="18">
      <c r="A261" s="101" t="n">
        <v>20200128</v>
      </c>
      <c r="B261" s="32" t="n"/>
      <c r="C261" s="33" t="n">
        <v>2</v>
      </c>
      <c r="D261" s="22" t="n"/>
      <c r="E261" s="34" t="n">
        <v>0.2028</v>
      </c>
      <c r="F261" s="35" t="n">
        <v>0.2086</v>
      </c>
      <c r="G261" s="102">
        <f>IF(E261="","",E261*X261)</f>
        <v/>
      </c>
      <c r="H261" s="37" t="n">
        <v>0.3636</v>
      </c>
      <c r="I261" s="22" t="n"/>
      <c r="J261" s="53" t="n">
        <v>0.2976</v>
      </c>
      <c r="K261" s="53" t="n">
        <v>0.2827</v>
      </c>
      <c r="L261" s="53" t="n"/>
      <c r="M261" s="53" t="n"/>
      <c r="N261" s="22" t="n"/>
      <c r="O261" s="57" t="n">
        <v>0.3629</v>
      </c>
      <c r="P261" s="57" t="n">
        <v>0.3737</v>
      </c>
      <c r="Q261" s="57" t="n">
        <v>0.3333</v>
      </c>
      <c r="R261" s="62">
        <f>IF(P261="","",P261-Q261)</f>
        <v/>
      </c>
      <c r="S261" s="57" t="n">
        <v>0.2571</v>
      </c>
      <c r="T261" s="22" t="n"/>
      <c r="U261" s="68" t="n">
        <v>0.8449</v>
      </c>
      <c r="V261" s="68" t="n">
        <v>0.9316</v>
      </c>
      <c r="W261" s="103" t="n">
        <v>570</v>
      </c>
      <c r="X261" s="103" t="n">
        <v>779</v>
      </c>
      <c r="Y261" s="22" t="n"/>
      <c r="Z261" s="104">
        <f>IF(U261="","",W261/U261-W261)</f>
        <v/>
      </c>
      <c r="AA261" s="104">
        <f>IF(U261="","",(W261/U261-W261)*Q261)</f>
        <v/>
      </c>
      <c r="AB261" s="104">
        <f>IF(W261="","",W261*P261)</f>
        <v/>
      </c>
      <c r="AC261" s="86" t="n"/>
      <c r="AD261" s="84" t="inlineStr">
        <is>
          <t>截止日期</t>
        </is>
      </c>
      <c r="AE261" s="85" t="n"/>
    </row>
    <row customHeight="1" hidden="1" ht="14.25" outlineLevel="1" r="262" s="18">
      <c r="A262" s="101" t="n">
        <v>20200129</v>
      </c>
      <c r="B262" s="32" t="n"/>
      <c r="C262" s="33" t="n">
        <v>4</v>
      </c>
      <c r="D262" s="22" t="n"/>
      <c r="E262" s="34" t="n">
        <v>0.1852</v>
      </c>
      <c r="F262" s="35" t="n">
        <v>0.2033</v>
      </c>
      <c r="G262" s="102">
        <f>IF(E262="","",E262*X262)</f>
        <v/>
      </c>
      <c r="H262" s="37" t="n">
        <v>0.3882</v>
      </c>
      <c r="I262" s="22" t="n"/>
      <c r="J262" s="53" t="inlineStr">
        <is>
          <t>29.58%</t>
        </is>
      </c>
      <c r="K262" s="53" t="n">
        <v>0.275</v>
      </c>
      <c r="L262" s="53" t="n"/>
      <c r="M262" s="53" t="n"/>
      <c r="N262" s="22" t="n"/>
      <c r="O262" s="57" t="n">
        <v>0.3779</v>
      </c>
      <c r="P262" s="57" t="n">
        <v>0.3797</v>
      </c>
      <c r="Q262" s="57" t="n">
        <v>0.2104</v>
      </c>
      <c r="R262" s="62">
        <f>IF(P262="","",P262-Q262)</f>
        <v/>
      </c>
      <c r="S262" s="57" t="n">
        <v>0.2575</v>
      </c>
      <c r="T262" s="22" t="n"/>
      <c r="U262" s="68" t="n">
        <v>0.4678</v>
      </c>
      <c r="V262" s="68" t="n">
        <v>0.9041</v>
      </c>
      <c r="W262" s="103" t="n">
        <v>553</v>
      </c>
      <c r="X262" s="103" t="n">
        <v>756</v>
      </c>
      <c r="Y262" s="22" t="n"/>
      <c r="Z262" s="104">
        <f>IF(U262="","",W262/U262-W262)</f>
        <v/>
      </c>
      <c r="AA262" s="104">
        <f>IF(U262="","",(W262/U262-W262)*Q262)</f>
        <v/>
      </c>
      <c r="AB262" s="104">
        <f>IF(W262="","",W262*P262)</f>
        <v/>
      </c>
      <c r="AC262" s="86" t="n"/>
      <c r="AD262" s="84" t="inlineStr">
        <is>
          <t>截止日期</t>
        </is>
      </c>
      <c r="AE262" s="85" t="n"/>
    </row>
    <row customHeight="1" hidden="1" ht="14.25" outlineLevel="1" r="263" s="18">
      <c r="A263" s="101" t="n">
        <v>20200130</v>
      </c>
      <c r="B263" s="32" t="n"/>
      <c r="C263" s="33" t="n">
        <v>6</v>
      </c>
      <c r="D263" s="22" t="n"/>
      <c r="E263" s="34" t="n">
        <v>0.2092</v>
      </c>
      <c r="F263" s="35" t="n">
        <v>0.2029</v>
      </c>
      <c r="G263" s="102">
        <f>IF(E263="","",E263*X263)</f>
        <v/>
      </c>
      <c r="H263" s="37" t="n">
        <v>0.4088</v>
      </c>
      <c r="I263" s="22" t="n"/>
      <c r="J263" s="53" t="n">
        <v>0.2888</v>
      </c>
      <c r="K263" s="53" t="n">
        <v>0.2776</v>
      </c>
      <c r="L263" s="53" t="n"/>
      <c r="M263" s="53" t="n"/>
      <c r="N263" s="22" t="n"/>
      <c r="O263" s="57" t="n">
        <v>0.4053</v>
      </c>
      <c r="P263" s="57" t="n">
        <v>0.4088</v>
      </c>
      <c r="Q263" s="57" t="n">
        <v>0.4268</v>
      </c>
      <c r="R263" s="62">
        <f>IF(P263="","",P263-Q263)</f>
        <v/>
      </c>
      <c r="S263" s="57" t="n">
        <v>0.2599</v>
      </c>
      <c r="T263" s="22" t="n"/>
      <c r="U263" s="68" t="n">
        <v>0.4245</v>
      </c>
      <c r="V263" s="68" t="n">
        <v>0.8943</v>
      </c>
      <c r="W263" s="103" t="n">
        <v>340</v>
      </c>
      <c r="X263" s="103" t="n">
        <v>478</v>
      </c>
      <c r="Y263" s="22" t="n"/>
      <c r="Z263" s="104">
        <f>IF(U263="","",W263/U263-W263)</f>
        <v/>
      </c>
      <c r="AA263" s="104">
        <f>IF(U263="","",(W263/U263-W263)*Q263)</f>
        <v/>
      </c>
      <c r="AB263" s="104">
        <f>IF(W263="","",W263*P263)</f>
        <v/>
      </c>
      <c r="AC263" s="86" t="n"/>
      <c r="AD263" s="84" t="inlineStr">
        <is>
          <t>截止日期</t>
        </is>
      </c>
      <c r="AE263" s="85" t="n"/>
    </row>
    <row customHeight="1" hidden="1" ht="14.25" outlineLevel="1" r="264" s="18">
      <c r="A264" s="110" t="n">
        <v>20200131</v>
      </c>
      <c r="B264" s="38" t="n"/>
      <c r="C264" s="39" t="n">
        <v>29</v>
      </c>
      <c r="D264" s="22" t="n"/>
      <c r="E264" s="94" t="n">
        <v>0.1685</v>
      </c>
      <c r="F264" s="40" t="n">
        <v>0.3142</v>
      </c>
      <c r="G264" s="102">
        <f>IF(E264="","",E264*X264)</f>
        <v/>
      </c>
      <c r="H264" s="41" t="n">
        <v>0.2826</v>
      </c>
      <c r="I264" s="22" t="n"/>
      <c r="J264" s="58" t="n">
        <v>0.2099</v>
      </c>
      <c r="K264" s="58" t="n">
        <v>0.228</v>
      </c>
      <c r="L264" s="58" t="n"/>
      <c r="M264" s="58" t="n"/>
      <c r="N264" s="22" t="n"/>
      <c r="O264" s="59" t="n">
        <v>0.5833</v>
      </c>
      <c r="P264" s="59" t="n">
        <v>0.3433</v>
      </c>
      <c r="Q264" s="59" t="n">
        <v>0.4275</v>
      </c>
      <c r="R264" s="62">
        <f>IF(P264="","",P264-Q264)</f>
        <v/>
      </c>
      <c r="S264" s="59" t="n">
        <v>0.1979</v>
      </c>
      <c r="T264" s="22" t="n"/>
      <c r="U264" s="70" t="n">
        <v>0.07969999999999999</v>
      </c>
      <c r="V264" s="70" t="n">
        <v>0.8018</v>
      </c>
      <c r="W264" s="105" t="n">
        <v>67</v>
      </c>
      <c r="X264" s="105" t="n">
        <v>89</v>
      </c>
      <c r="Y264" s="22" t="n"/>
      <c r="Z264" s="104">
        <f>IF(U264="","",W264/U264-W264)</f>
        <v/>
      </c>
      <c r="AA264" s="104">
        <f>IF(U264="","",(W264/U264-W264)*Q264)</f>
        <v/>
      </c>
      <c r="AB264" s="104">
        <f>IF(W264="","",W264*P264)</f>
        <v/>
      </c>
      <c r="AC264" s="87" t="n"/>
      <c r="AD264" s="88" t="inlineStr">
        <is>
          <t>截止日期</t>
        </is>
      </c>
      <c r="AE264" s="89" t="n"/>
    </row>
    <row collapsed="1" customHeight="1" ht="14.25" r="265" s="18">
      <c r="A265" s="106">
        <f>ROUNDDOWN(MOD(A234,10000)/100,0)&amp;"月均值"</f>
        <v/>
      </c>
      <c r="B265" s="43" t="n"/>
      <c r="C265" s="43" t="n"/>
      <c r="D265" s="44" t="n"/>
      <c r="E265" s="45">
        <f>AVERAGE(E234:E264)</f>
        <v/>
      </c>
      <c r="F265" s="45">
        <f>AVERAGE(F234:F264)</f>
        <v/>
      </c>
      <c r="G265" s="45">
        <f>SUM(G234:G264)/SUM(X234:X264)</f>
        <v/>
      </c>
      <c r="H265" s="45">
        <f>AVERAGE(H234:H264)</f>
        <v/>
      </c>
      <c r="I265" s="45" t="n"/>
      <c r="J265" s="45">
        <f>AVERAGE(J234:J264)</f>
        <v/>
      </c>
      <c r="K265" s="45">
        <f>AVERAGE(K234:K264)</f>
        <v/>
      </c>
      <c r="L265" s="45">
        <f>AVERAGE(L234:L264)</f>
        <v/>
      </c>
      <c r="M265" s="45">
        <f>AVERAGE(M234:M264)</f>
        <v/>
      </c>
      <c r="N265" s="45" t="n"/>
      <c r="O265" s="45">
        <f>AVERAGE(O234:O264)</f>
        <v/>
      </c>
      <c r="P265" s="45">
        <f>AVERAGE(P234:P264)</f>
        <v/>
      </c>
      <c r="Q265" s="45">
        <f>AVERAGE(Q234:Q264)</f>
        <v/>
      </c>
      <c r="R265" s="45">
        <f>AVERAGE(R234:R264)</f>
        <v/>
      </c>
      <c r="S265" s="45">
        <f>AVERAGE(S234:S264)</f>
        <v/>
      </c>
      <c r="T265" s="45" t="n"/>
      <c r="U265" s="45">
        <f>AVERAGE(U234:U264)</f>
        <v/>
      </c>
      <c r="V265" s="45">
        <f>AVERAGE(V234:V264)</f>
        <v/>
      </c>
      <c r="W265" s="107">
        <f>AVERAGE(W234:W264)</f>
        <v/>
      </c>
      <c r="X265" s="107">
        <f>AVERAGE(X234:X264)</f>
        <v/>
      </c>
      <c r="Y265" s="44" t="n"/>
      <c r="Z265" s="45" t="inlineStr">
        <is>
          <t>人工</t>
        </is>
      </c>
      <c r="AA265" s="45">
        <f>SUM(AA234:AA264)/SUM(Z234:Z264)</f>
        <v/>
      </c>
      <c r="AB265" s="90" t="inlineStr">
        <is>
          <t>店小蜜</t>
        </is>
      </c>
      <c r="AC265" s="91">
        <f>SUM(AB234:AB264)/SUM(W234:W264)</f>
        <v/>
      </c>
      <c r="AD265" s="92" t="inlineStr">
        <is>
          <t>差值</t>
        </is>
      </c>
      <c r="AE265" s="90" t="n"/>
    </row>
    <row customHeight="1" hidden="1" ht="14.25" r="266" s="18">
      <c r="A266" s="108" t="inlineStr">
        <is>
          <t>本月方差</t>
        </is>
      </c>
      <c r="B266" s="47" t="n"/>
      <c r="C266" s="48" t="n"/>
      <c r="D266" s="49" t="n"/>
      <c r="E266" s="49">
        <f>VARP(E234:E264)</f>
        <v/>
      </c>
      <c r="F266" s="49">
        <f>VARP(F234:F264)</f>
        <v/>
      </c>
      <c r="G266" s="49" t="n"/>
      <c r="H266" s="49" t="n"/>
      <c r="I266" s="49" t="n"/>
      <c r="J266" s="49">
        <f>VARP(J234:J264)</f>
        <v/>
      </c>
      <c r="K266" s="49">
        <f>VARP(K234:K264)</f>
        <v/>
      </c>
      <c r="L266" s="49">
        <f>VARP(L234:L264)</f>
        <v/>
      </c>
      <c r="M266" s="49">
        <f>VARP(M234:M264)</f>
        <v/>
      </c>
      <c r="N266" s="49" t="n"/>
      <c r="O266" s="49">
        <f>VARP(O234:O264)</f>
        <v/>
      </c>
      <c r="P266" s="49">
        <f>VARP(P234:P264)</f>
        <v/>
      </c>
      <c r="Q266" s="49">
        <f>VARP(Q234:Q264)</f>
        <v/>
      </c>
      <c r="R266" s="49">
        <f>VARP(R234:R264)</f>
        <v/>
      </c>
      <c r="S266" s="49">
        <f>VARP(S234:S264)</f>
        <v/>
      </c>
      <c r="T266" s="49" t="n"/>
      <c r="U266" s="49">
        <f>VARP(U234:U264)</f>
        <v/>
      </c>
      <c r="V266" s="49">
        <f>VARP(V234:V264)</f>
        <v/>
      </c>
      <c r="W266" s="109" t="n"/>
      <c r="X266" s="109" t="n"/>
      <c r="Y266" s="49" t="n"/>
      <c r="Z266" s="109" t="n"/>
      <c r="AA266" s="109" t="n"/>
      <c r="AB266" s="109" t="n"/>
      <c r="AC266" s="109" t="n"/>
      <c r="AD266" s="109" t="n"/>
      <c r="AE266" s="109" t="n"/>
    </row>
    <row customHeight="1" hidden="1" ht="14.25" outlineLevel="1" r="267" s="18">
      <c r="A267" s="101" t="n">
        <v>20200201</v>
      </c>
      <c r="B267" s="32" t="n"/>
      <c r="C267" s="33" t="n">
        <v>11</v>
      </c>
      <c r="D267" s="22" t="n"/>
      <c r="E267" s="34" t="n">
        <v>0.1857</v>
      </c>
      <c r="F267" s="35" t="n">
        <v>0.2649</v>
      </c>
      <c r="G267" s="102">
        <f>IF(E267="","",E267*X267)</f>
        <v/>
      </c>
      <c r="H267" s="37" t="n">
        <v>0.2642</v>
      </c>
      <c r="I267" s="22" t="n"/>
      <c r="J267" s="53" t="n">
        <v>0.3436</v>
      </c>
      <c r="K267" s="53" t="n">
        <v>0.3069</v>
      </c>
      <c r="L267" s="53" t="n"/>
      <c r="M267" s="53" t="n"/>
      <c r="N267" s="22" t="n"/>
      <c r="O267" s="57" t="n">
        <v>0.4078</v>
      </c>
      <c r="P267" s="57" t="n">
        <v>0.3548</v>
      </c>
      <c r="Q267" s="57" t="n">
        <v>0.4295</v>
      </c>
      <c r="R267" s="62">
        <f>IF(P267="","",P267-Q267)</f>
        <v/>
      </c>
      <c r="S267" s="57" t="n">
        <v>0.1673</v>
      </c>
      <c r="T267" s="22" t="n"/>
      <c r="U267" s="68" t="n">
        <v>0.1853</v>
      </c>
      <c r="V267" s="68" t="n">
        <v>0.7255</v>
      </c>
      <c r="W267" s="103" t="n">
        <v>155</v>
      </c>
      <c r="X267" s="103" t="n">
        <v>210</v>
      </c>
      <c r="Y267" s="22" t="n"/>
      <c r="Z267" s="104">
        <f>IF(U267="","",W267/U267-W267)</f>
        <v/>
      </c>
      <c r="AA267" s="104">
        <f>IF(U267="","",(W267/U267-W267)*Q267)</f>
        <v/>
      </c>
      <c r="AB267" s="104">
        <f>IF(W267="","",W267*P267)</f>
        <v/>
      </c>
      <c r="AC267" s="86" t="n"/>
      <c r="AD267" s="86" t="inlineStr">
        <is>
          <t>截止日期</t>
        </is>
      </c>
      <c r="AE267" s="85" t="n"/>
    </row>
    <row customHeight="1" hidden="1" ht="14.25" outlineLevel="1" r="268" s="18">
      <c r="A268" s="101" t="n">
        <v>20200202</v>
      </c>
      <c r="B268" s="32" t="n"/>
      <c r="C268" s="33" t="n">
        <v>20</v>
      </c>
      <c r="D268" s="22" t="n"/>
      <c r="E268" s="34" t="n">
        <v>0.2254</v>
      </c>
      <c r="F268" s="35" t="n">
        <v>0.2515</v>
      </c>
      <c r="G268" s="102">
        <f>IF(E268="","",E268*X268)</f>
        <v/>
      </c>
      <c r="H268" s="37" t="n">
        <v>0.2791</v>
      </c>
      <c r="I268" s="22" t="n"/>
      <c r="J268" s="53" t="n">
        <v>0.3582</v>
      </c>
      <c r="K268" s="53" t="n">
        <v>0.2616</v>
      </c>
      <c r="L268" s="53" t="n"/>
      <c r="M268" s="53" t="n"/>
      <c r="N268" s="22" t="n"/>
      <c r="O268" s="57" t="n">
        <v>0.5472</v>
      </c>
      <c r="P268" s="57" t="n">
        <v>0.4211</v>
      </c>
      <c r="Q268" s="57" t="n">
        <v>0.4542</v>
      </c>
      <c r="R268" s="62">
        <f>IF(P268="","",P268-Q268)</f>
        <v/>
      </c>
      <c r="S268" s="57" t="n">
        <v>0.1675</v>
      </c>
      <c r="T268" s="22" t="n"/>
      <c r="U268" s="68" t="n">
        <v>0.1351</v>
      </c>
      <c r="V268" s="68" t="n">
        <v>0.8082</v>
      </c>
      <c r="W268" s="103" t="n">
        <v>95</v>
      </c>
      <c r="X268" s="103" t="n">
        <v>142</v>
      </c>
      <c r="Y268" s="22" t="n"/>
      <c r="Z268" s="104">
        <f>IF(U268="","",W268/U268-W268)</f>
        <v/>
      </c>
      <c r="AA268" s="104">
        <f>IF(U268="","",(W268/U268-W268)*Q268)</f>
        <v/>
      </c>
      <c r="AB268" s="104">
        <f>IF(W268="","",W268*P268)</f>
        <v/>
      </c>
      <c r="AC268" s="86" t="n"/>
      <c r="AD268" s="84" t="inlineStr">
        <is>
          <t>截止日期</t>
        </is>
      </c>
      <c r="AE268" s="85" t="n"/>
    </row>
    <row customHeight="1" hidden="1" ht="14.25" outlineLevel="1" r="269" s="18">
      <c r="A269" s="101" t="n">
        <v>20200203</v>
      </c>
      <c r="B269" s="32" t="n"/>
      <c r="C269" s="33" t="n">
        <v>10</v>
      </c>
      <c r="D269" s="22" t="n"/>
      <c r="E269" s="34" t="n">
        <v>0.0808</v>
      </c>
      <c r="F269" s="35" t="n">
        <v>0.2886</v>
      </c>
      <c r="G269" s="102">
        <f>IF(E269="","",E269*X269)</f>
        <v/>
      </c>
      <c r="H269" s="37" t="n">
        <v>0.2895</v>
      </c>
      <c r="I269" s="22" t="n"/>
      <c r="J269" s="53" t="n">
        <v>0.3297</v>
      </c>
      <c r="K269" s="53" t="n">
        <v>0.2498</v>
      </c>
      <c r="L269" s="53" t="n"/>
      <c r="M269" s="53" t="n"/>
      <c r="N269" s="22" t="n"/>
      <c r="O269" s="57" t="n">
        <v>0.6</v>
      </c>
      <c r="P269" s="57" t="n">
        <v>0.4444</v>
      </c>
      <c r="Q269" s="57" t="n">
        <v>0.4444</v>
      </c>
      <c r="R269" s="62">
        <f>IF(P269="","",P269-Q269)</f>
        <v/>
      </c>
      <c r="S269" s="57" t="n">
        <v>0.148</v>
      </c>
      <c r="T269" s="22" t="n"/>
      <c r="U269" s="68" t="n">
        <v>0.0872</v>
      </c>
      <c r="V269" s="68" t="n">
        <v>0.8275</v>
      </c>
      <c r="W269" s="103" t="n">
        <v>72</v>
      </c>
      <c r="X269" s="103" t="n">
        <v>99</v>
      </c>
      <c r="Y269" s="22" t="n"/>
      <c r="Z269" s="104">
        <f>IF(U269="","",W269/U269-W269)</f>
        <v/>
      </c>
      <c r="AA269" s="104">
        <f>IF(U269="","",(W269/U269-W269)*Q269)</f>
        <v/>
      </c>
      <c r="AB269" s="104">
        <f>IF(W269="","",W269*P269)</f>
        <v/>
      </c>
      <c r="AC269" s="86" t="n"/>
      <c r="AD269" s="84" t="inlineStr">
        <is>
          <t>截止日期</t>
        </is>
      </c>
      <c r="AE269" s="85" t="n"/>
    </row>
    <row customHeight="1" hidden="1" ht="14.25" outlineLevel="1" r="270" s="18">
      <c r="A270" s="101" t="n">
        <v>20200204</v>
      </c>
      <c r="B270" s="32" t="n"/>
      <c r="C270" s="33" t="n">
        <v>12</v>
      </c>
      <c r="D270" s="22" t="n"/>
      <c r="E270" s="34" t="n">
        <v>0.1415</v>
      </c>
      <c r="F270" s="35" t="n">
        <v>0.2841</v>
      </c>
      <c r="G270" s="102">
        <f>IF(E270="","",E270*X270)</f>
        <v/>
      </c>
      <c r="H270" s="37" t="n">
        <v>0.1163</v>
      </c>
      <c r="I270" s="22" t="n"/>
      <c r="J270" s="53" t="n">
        <v>0.268</v>
      </c>
      <c r="K270" s="53" t="n">
        <v>0.2614</v>
      </c>
      <c r="L270" s="53" t="n"/>
      <c r="M270" s="53" t="n"/>
      <c r="N270" s="22" t="n"/>
      <c r="O270" s="57" t="n">
        <v>0.5897</v>
      </c>
      <c r="P270" s="57" t="n">
        <v>0.3625</v>
      </c>
      <c r="Q270" s="57" t="n">
        <v>0.4278</v>
      </c>
      <c r="R270" s="62">
        <f>IF(P270="","",P270-Q270)</f>
        <v/>
      </c>
      <c r="S270" s="57" t="n">
        <v>0.111</v>
      </c>
      <c r="T270" s="22" t="n"/>
      <c r="U270" s="68" t="n">
        <v>0.0983</v>
      </c>
      <c r="V270" s="68" t="n">
        <v>0.7426</v>
      </c>
      <c r="W270" s="103" t="n">
        <v>80</v>
      </c>
      <c r="X270" s="103" t="n">
        <v>106</v>
      </c>
      <c r="Y270" s="22" t="n"/>
      <c r="Z270" s="104">
        <f>IF(U270="","",W270/U270-W270)</f>
        <v/>
      </c>
      <c r="AA270" s="104">
        <f>IF(U270="","",(W270/U270-W270)*Q270)</f>
        <v/>
      </c>
      <c r="AB270" s="104">
        <f>IF(W270="","",W270*P270)</f>
        <v/>
      </c>
      <c r="AC270" s="86" t="n"/>
      <c r="AD270" s="84" t="inlineStr">
        <is>
          <t>截止日期</t>
        </is>
      </c>
      <c r="AE270" s="85" t="n"/>
    </row>
    <row customHeight="1" hidden="1" ht="14.25" outlineLevel="1" r="271" s="18">
      <c r="A271" s="101" t="n">
        <v>20200205</v>
      </c>
      <c r="B271" s="32" t="n"/>
      <c r="C271" s="33" t="n">
        <v>10</v>
      </c>
      <c r="D271" s="22" t="n"/>
      <c r="E271" s="34" t="n">
        <v>0.08649999999999999</v>
      </c>
      <c r="F271" s="35" t="inlineStr">
        <is>
          <t>29.35%</t>
        </is>
      </c>
      <c r="G271" s="102">
        <f>IF(E271="","",E271*X271)</f>
        <v/>
      </c>
      <c r="H271" s="37" t="n">
        <v>0.25</v>
      </c>
      <c r="I271" s="22" t="n"/>
      <c r="J271" s="53" t="n">
        <v>0.2472</v>
      </c>
      <c r="K271" s="53" t="n">
        <v>0.2467</v>
      </c>
      <c r="L271" s="53" t="n"/>
      <c r="M271" s="53" t="n"/>
      <c r="N271" s="22" t="n"/>
      <c r="O271" s="57" t="n">
        <v>0.3871</v>
      </c>
      <c r="P271" s="57" t="n">
        <v>0.32</v>
      </c>
      <c r="Q271" s="57" t="n">
        <v>0.4327</v>
      </c>
      <c r="R271" s="62">
        <f>IF(P271="","",P271-Q271)</f>
        <v/>
      </c>
      <c r="S271" s="57" t="n">
        <v>0.1198</v>
      </c>
      <c r="T271" s="22" t="n"/>
      <c r="U271" s="68" t="n">
        <v>0.0961</v>
      </c>
      <c r="V271" s="68" t="n">
        <v>0.6731</v>
      </c>
      <c r="W271" s="103" t="n">
        <v>75</v>
      </c>
      <c r="X271" s="103" t="n">
        <v>104</v>
      </c>
      <c r="Y271" s="22" t="n"/>
      <c r="Z271" s="104">
        <f>IF(U271="","",W271/U271-W271)</f>
        <v/>
      </c>
      <c r="AA271" s="104">
        <f>IF(U271="","",(W271/U271-W271)*Q271)</f>
        <v/>
      </c>
      <c r="AB271" s="104">
        <f>IF(W271="","",W271*P271)</f>
        <v/>
      </c>
      <c r="AC271" s="86" t="n"/>
      <c r="AD271" s="84" t="inlineStr">
        <is>
          <t>截止日期</t>
        </is>
      </c>
      <c r="AE271" s="85" t="n"/>
    </row>
    <row customHeight="1" hidden="1" ht="14.25" outlineLevel="1" r="272" s="18">
      <c r="A272" s="101" t="n">
        <v>20200206</v>
      </c>
      <c r="B272" s="32" t="n"/>
      <c r="C272" s="33" t="n">
        <v>20</v>
      </c>
      <c r="D272" s="22" t="n"/>
      <c r="E272" s="34" t="n">
        <v>0.1798</v>
      </c>
      <c r="F272" s="35" t="n">
        <v>0.2979</v>
      </c>
      <c r="G272" s="102">
        <f>IF(E272="","",E272*X272)</f>
        <v/>
      </c>
      <c r="H272" s="37" t="n">
        <v>0.2222</v>
      </c>
      <c r="I272" s="22" t="n"/>
      <c r="J272" s="53" t="n">
        <v>0.3976</v>
      </c>
      <c r="K272" s="53" t="n">
        <v>0.1764</v>
      </c>
      <c r="L272" s="53" t="n"/>
      <c r="M272" s="53" t="n"/>
      <c r="N272" s="22" t="n"/>
      <c r="O272" s="57" t="n">
        <v>0.6111</v>
      </c>
      <c r="P272" s="57" t="n">
        <v>0.4306</v>
      </c>
      <c r="Q272" s="57" t="n">
        <v>0.398</v>
      </c>
      <c r="R272" s="62">
        <f>IF(P272="","",P272-Q272)</f>
        <v/>
      </c>
      <c r="S272" s="57" t="n">
        <v>0.1799</v>
      </c>
      <c r="T272" s="22" t="n"/>
      <c r="U272" s="68" t="n">
        <v>0.08500000000000001</v>
      </c>
      <c r="V272" s="68" t="n">
        <v>0.6892</v>
      </c>
      <c r="W272" s="103" t="n">
        <v>72</v>
      </c>
      <c r="X272" s="103" t="n">
        <v>89</v>
      </c>
      <c r="Y272" s="22" t="n"/>
      <c r="Z272" s="104">
        <f>IF(U272="","",W272/U272-W272)</f>
        <v/>
      </c>
      <c r="AA272" s="104">
        <f>IF(U272="","",(W272/U272-W272)*Q272)</f>
        <v/>
      </c>
      <c r="AB272" s="104">
        <f>IF(W272="","",W272*P272)</f>
        <v/>
      </c>
      <c r="AC272" s="86" t="n"/>
      <c r="AD272" s="84" t="inlineStr">
        <is>
          <t>截止日期</t>
        </is>
      </c>
      <c r="AE272" s="85" t="n"/>
    </row>
    <row customHeight="1" hidden="1" ht="14.25" outlineLevel="1" r="273" s="18">
      <c r="A273" s="101" t="n">
        <v>20200207</v>
      </c>
      <c r="B273" s="32" t="n"/>
      <c r="C273" s="33" t="n">
        <v>2</v>
      </c>
      <c r="D273" s="22" t="n"/>
      <c r="E273" s="34" t="n">
        <v>0.1811</v>
      </c>
      <c r="F273" s="35" t="n">
        <v>0.2666</v>
      </c>
      <c r="G273" s="102">
        <f>IF(E273="","",E273*X273)</f>
        <v/>
      </c>
      <c r="H273" s="37" t="n">
        <v>0.3229</v>
      </c>
      <c r="I273" s="22" t="n"/>
      <c r="J273" s="53" t="n">
        <v>0.2537</v>
      </c>
      <c r="K273" s="53" t="n">
        <v>0.2246</v>
      </c>
      <c r="L273" s="53" t="n"/>
      <c r="M273" s="53" t="n"/>
      <c r="N273" s="22" t="n"/>
      <c r="O273" s="57" t="n">
        <v>0.3993</v>
      </c>
      <c r="P273" s="57" t="n">
        <v>0.3949</v>
      </c>
      <c r="Q273" s="57" t="n">
        <v>0.4307</v>
      </c>
      <c r="R273" s="62">
        <f>IF(P273="","",P273-Q273)</f>
        <v/>
      </c>
      <c r="S273" s="57" t="n">
        <v>0.3317</v>
      </c>
      <c r="T273" s="22" t="n"/>
      <c r="U273" s="68" t="n">
        <v>0.497</v>
      </c>
      <c r="V273" s="68" t="n">
        <v>0.7381</v>
      </c>
      <c r="W273" s="103" t="n">
        <v>390</v>
      </c>
      <c r="X273" s="103" t="n">
        <v>497</v>
      </c>
      <c r="Y273" s="22" t="n"/>
      <c r="Z273" s="104">
        <f>IF(U273="","",W273/U273-W273)</f>
        <v/>
      </c>
      <c r="AA273" s="104">
        <f>IF(U273="","",(W273/U273-W273)*Q273)</f>
        <v/>
      </c>
      <c r="AB273" s="104">
        <f>IF(W273="","",W273*P273)</f>
        <v/>
      </c>
      <c r="AC273" s="86" t="n"/>
      <c r="AD273" s="84" t="inlineStr">
        <is>
          <t>截止日期</t>
        </is>
      </c>
      <c r="AE273" s="85" t="n"/>
    </row>
    <row customHeight="1" hidden="1" ht="14.25" outlineLevel="1" r="274" s="18">
      <c r="A274" s="101" t="n">
        <v>20200208</v>
      </c>
      <c r="B274" s="32" t="n"/>
      <c r="C274" s="33" t="n">
        <v>4</v>
      </c>
      <c r="D274" s="22" t="n"/>
      <c r="E274" s="34" t="n">
        <v>0.1736</v>
      </c>
      <c r="F274" s="35" t="n">
        <v>0.269</v>
      </c>
      <c r="G274" s="102">
        <f>IF(E274="","",E274*X274)</f>
        <v/>
      </c>
      <c r="H274" s="37" t="n">
        <v>0.5278</v>
      </c>
      <c r="I274" s="22" t="n"/>
      <c r="J274" s="53" t="n">
        <v>0.2687</v>
      </c>
      <c r="K274" s="53" t="n">
        <v>0.2422</v>
      </c>
      <c r="L274" s="53" t="n"/>
      <c r="M274" s="53" t="n"/>
      <c r="N274" s="22" t="n"/>
      <c r="O274" s="57" t="n">
        <v>0.3832</v>
      </c>
      <c r="P274" s="57" t="n">
        <v>0.4024</v>
      </c>
      <c r="Q274" s="57" t="n">
        <v>0.4916</v>
      </c>
      <c r="R274" s="62">
        <f>IF(P274="","",P274-Q274)</f>
        <v/>
      </c>
      <c r="S274" s="57" t="n">
        <v>0.2852</v>
      </c>
      <c r="T274" s="22" t="n"/>
      <c r="U274" s="68" t="n">
        <v>0.2979</v>
      </c>
      <c r="V274" s="68" t="n">
        <v>0.6518</v>
      </c>
      <c r="W274" s="103" t="n">
        <v>246</v>
      </c>
      <c r="X274" s="103" t="n">
        <v>311</v>
      </c>
      <c r="Y274" s="22" t="n"/>
      <c r="Z274" s="104">
        <f>IF(U274="","",W274/U274-W274)</f>
        <v/>
      </c>
      <c r="AA274" s="104">
        <f>IF(U274="","",(W274/U274-W274)*Q274)</f>
        <v/>
      </c>
      <c r="AB274" s="104">
        <f>IF(W274="","",W274*P274)</f>
        <v/>
      </c>
      <c r="AC274" s="86" t="n"/>
      <c r="AD274" s="84" t="inlineStr">
        <is>
          <t>截止日期</t>
        </is>
      </c>
      <c r="AE274" s="85" t="n"/>
    </row>
    <row customHeight="1" hidden="1" ht="14.25" outlineLevel="1" r="275" s="18">
      <c r="A275" s="101" t="n">
        <v>20200209</v>
      </c>
      <c r="B275" s="32" t="n"/>
      <c r="C275" s="33" t="n">
        <v>7</v>
      </c>
      <c r="D275" s="22" t="n"/>
      <c r="E275" s="34" t="n">
        <v>0.1515</v>
      </c>
      <c r="F275" s="35" t="n">
        <v>0.3342</v>
      </c>
      <c r="G275" s="102">
        <f>IF(E275="","",E275*X275)</f>
        <v/>
      </c>
      <c r="H275" s="37" t="n">
        <v>0.0741</v>
      </c>
      <c r="I275" s="22" t="n"/>
      <c r="J275" s="53" t="n">
        <v>0.3175</v>
      </c>
      <c r="K275" s="53" t="n">
        <v>0.2615</v>
      </c>
      <c r="L275" s="53" t="n"/>
      <c r="M275" s="53" t="n"/>
      <c r="N275" s="22" t="n"/>
      <c r="O275" s="57" t="n">
        <v>0.2449</v>
      </c>
      <c r="P275" s="57" t="n">
        <v>0.1892</v>
      </c>
      <c r="Q275" s="57" t="n">
        <v>0.09710000000000001</v>
      </c>
      <c r="R275" s="62">
        <f>IF(P275="","",P275-Q275)</f>
        <v/>
      </c>
      <c r="S275" s="57" t="n">
        <v>0.2088</v>
      </c>
      <c r="T275" s="22" t="n"/>
      <c r="U275" s="68" t="n">
        <v>0.1672</v>
      </c>
      <c r="V275" s="68" t="n">
        <v>0.9074</v>
      </c>
      <c r="W275" s="103" t="n">
        <v>222</v>
      </c>
      <c r="X275" s="103" t="n">
        <v>264</v>
      </c>
      <c r="Y275" s="22" t="n"/>
      <c r="Z275" s="104">
        <f>IF(U275="","",W275/U275-W275)</f>
        <v/>
      </c>
      <c r="AA275" s="104">
        <f>IF(U275="","",(W275/U275-W275)*Q275)</f>
        <v/>
      </c>
      <c r="AB275" s="104">
        <f>IF(W275="","",W275*P275)</f>
        <v/>
      </c>
      <c r="AC275" s="86" t="n"/>
      <c r="AD275" s="84" t="inlineStr">
        <is>
          <t>截止日期</t>
        </is>
      </c>
      <c r="AE275" s="85" t="n"/>
    </row>
    <row customHeight="1" hidden="1" ht="14.25" outlineLevel="1" r="276" s="18">
      <c r="A276" s="101" t="n">
        <v>20200210</v>
      </c>
      <c r="B276" s="32" t="n"/>
      <c r="C276" s="33" t="n">
        <v>1</v>
      </c>
      <c r="D276" s="22" t="n"/>
      <c r="E276" s="34" t="n">
        <v>0.1661</v>
      </c>
      <c r="F276" s="35" t="n">
        <v>0.3159</v>
      </c>
      <c r="G276" s="102">
        <f>IF(E276="","",E276*X276)</f>
        <v/>
      </c>
      <c r="H276" s="37" t="n">
        <v>0.3293</v>
      </c>
      <c r="I276" s="22" t="n"/>
      <c r="J276" s="53" t="n">
        <v>0.2583</v>
      </c>
      <c r="K276" s="53" t="n">
        <v>0.2174</v>
      </c>
      <c r="L276" s="53" t="n"/>
      <c r="M276" s="53" t="n"/>
      <c r="N276" s="22" t="n"/>
      <c r="O276" s="57" t="n">
        <v>0.6968</v>
      </c>
      <c r="P276" s="57" t="n">
        <v>0.5266</v>
      </c>
      <c r="Q276" s="57" t="n">
        <v>0.4389</v>
      </c>
      <c r="R276" s="62">
        <f>IF(P276="","",P276-Q276)</f>
        <v/>
      </c>
      <c r="S276" s="57" t="n">
        <v>0.3899</v>
      </c>
      <c r="T276" s="22" t="n"/>
      <c r="U276" s="68" t="n">
        <v>0.4067</v>
      </c>
      <c r="V276" s="68" t="n">
        <v>0.6641</v>
      </c>
      <c r="W276" s="103" t="n">
        <v>657</v>
      </c>
      <c r="X276" s="103" t="n">
        <v>843</v>
      </c>
      <c r="Y276" s="22" t="n"/>
      <c r="Z276" s="104">
        <f>IF(U276="","",W276/U276-W276)</f>
        <v/>
      </c>
      <c r="AA276" s="104">
        <f>IF(U276="","",(W276/U276-W276)*Q276)</f>
        <v/>
      </c>
      <c r="AB276" s="104">
        <f>IF(W276="","",W276*P276)</f>
        <v/>
      </c>
      <c r="AC276" s="86" t="n"/>
      <c r="AD276" s="84" t="inlineStr">
        <is>
          <t>截止日期</t>
        </is>
      </c>
      <c r="AE276" s="85" t="n"/>
    </row>
    <row customHeight="1" hidden="1" ht="14.25" outlineLevel="1" r="277" s="18">
      <c r="A277" s="101" t="n">
        <v>20200211</v>
      </c>
      <c r="B277" s="32" t="n"/>
      <c r="C277" s="33" t="n">
        <v>2</v>
      </c>
      <c r="D277" s="22" t="n"/>
      <c r="E277" s="34" t="n">
        <v>0.2131</v>
      </c>
      <c r="F277" s="35" t="n">
        <v>0.2648</v>
      </c>
      <c r="G277" s="102">
        <f>IF(E277="","",E277*X277)</f>
        <v/>
      </c>
      <c r="H277" s="37" t="n">
        <v>0.3229</v>
      </c>
      <c r="I277" s="22" t="n"/>
      <c r="J277" s="53" t="n">
        <v>0.2709</v>
      </c>
      <c r="K277" s="53" t="n">
        <v>0.2718</v>
      </c>
      <c r="L277" s="53" t="n"/>
      <c r="M277" s="53" t="n"/>
      <c r="N277" s="22" t="n"/>
      <c r="O277" s="57" t="n">
        <v>0.4886</v>
      </c>
      <c r="P277" s="57" t="n">
        <v>0.4152</v>
      </c>
      <c r="Q277" s="57" t="n">
        <v>0.3979</v>
      </c>
      <c r="R277" s="62">
        <f>IF(P277="","",P277-Q277)</f>
        <v/>
      </c>
      <c r="S277" s="57" t="n">
        <v>0.2728</v>
      </c>
      <c r="T277" s="22" t="n"/>
      <c r="U277" s="68" t="n">
        <v>0.4383</v>
      </c>
      <c r="V277" s="68" t="n">
        <v>0.6915</v>
      </c>
      <c r="W277" s="103" t="n">
        <v>790</v>
      </c>
      <c r="X277" s="103" t="n">
        <v>976</v>
      </c>
      <c r="Y277" s="22" t="n"/>
      <c r="Z277" s="104">
        <f>IF(U277="","",W277/U277-W277)</f>
        <v/>
      </c>
      <c r="AA277" s="104">
        <f>IF(U277="","",(W277/U277-W277)*Q277)</f>
        <v/>
      </c>
      <c r="AB277" s="104">
        <f>IF(W277="","",W277*P277)</f>
        <v/>
      </c>
      <c r="AC277" s="86" t="n"/>
      <c r="AD277" s="84" t="inlineStr">
        <is>
          <t>截止日期</t>
        </is>
      </c>
      <c r="AE277" s="85" t="n"/>
    </row>
    <row customHeight="1" hidden="1" ht="14.25" outlineLevel="1" r="278" s="18">
      <c r="A278" s="101" t="n">
        <v>20200212</v>
      </c>
      <c r="B278" s="32" t="n"/>
      <c r="C278" s="33" t="n">
        <v>1</v>
      </c>
      <c r="D278" s="22" t="n"/>
      <c r="E278" s="34" t="n">
        <v>0.1796</v>
      </c>
      <c r="F278" s="35" t="n">
        <v>0.203</v>
      </c>
      <c r="G278" s="102">
        <f>IF(E278="","",E278*X278)</f>
        <v/>
      </c>
      <c r="H278" s="37" t="n">
        <v>0.4362</v>
      </c>
      <c r="I278" s="22" t="n"/>
      <c r="J278" s="53" t="n">
        <v>0.2552</v>
      </c>
      <c r="K278" s="53" t="n">
        <v>0.2309</v>
      </c>
      <c r="L278" s="53" t="n"/>
      <c r="M278" s="53" t="n"/>
      <c r="N278" s="22" t="n"/>
      <c r="O278" s="57" t="n">
        <v>0.4717</v>
      </c>
      <c r="P278" s="57" t="n">
        <v>0.4807</v>
      </c>
      <c r="Q278" s="57" t="n">
        <v>0.4754</v>
      </c>
      <c r="R278" s="62">
        <f>IF(P278="","",P278-Q278)</f>
        <v/>
      </c>
      <c r="S278" s="57" t="n">
        <v>0.3127</v>
      </c>
      <c r="T278" s="22" t="n"/>
      <c r="U278" s="68" t="n">
        <v>0.3686</v>
      </c>
      <c r="V278" s="68" t="n">
        <v>0.4847</v>
      </c>
      <c r="W278" s="103" t="n">
        <v>545</v>
      </c>
      <c r="X278" s="103" t="n">
        <v>696</v>
      </c>
      <c r="Y278" s="22" t="n"/>
      <c r="Z278" s="104">
        <f>IF(U278="","",W278/U278-W278)</f>
        <v/>
      </c>
      <c r="AA278" s="104">
        <f>IF(U278="","",(W278/U278-W278)*Q278)</f>
        <v/>
      </c>
      <c r="AB278" s="104">
        <f>IF(W278="","",W278*P278)</f>
        <v/>
      </c>
      <c r="AC278" s="86" t="n"/>
      <c r="AD278" s="84" t="inlineStr">
        <is>
          <t>截止日期</t>
        </is>
      </c>
      <c r="AE278" s="85" t="n"/>
    </row>
    <row customHeight="1" hidden="1" ht="14.25" outlineLevel="1" r="279" s="18">
      <c r="A279" s="101" t="n">
        <v>20200213</v>
      </c>
      <c r="B279" s="32" t="n"/>
      <c r="C279" s="33" t="n">
        <v>10</v>
      </c>
      <c r="D279" s="22" t="n"/>
      <c r="E279" s="34" t="n">
        <v>0.1449</v>
      </c>
      <c r="F279" s="35" t="n">
        <v>0.2892</v>
      </c>
      <c r="G279" s="102">
        <f>IF(E279="","",E279*X279)</f>
        <v/>
      </c>
      <c r="H279" s="37" t="n">
        <v>0.2368</v>
      </c>
      <c r="I279" s="22" t="n"/>
      <c r="J279" s="53" t="n">
        <v>0.2386</v>
      </c>
      <c r="K279" s="53" t="n">
        <v>0.1815</v>
      </c>
      <c r="L279" s="53" t="n"/>
      <c r="M279" s="53" t="n"/>
      <c r="N279" s="22" t="n"/>
      <c r="O279" s="57" t="n">
        <v>0.6543</v>
      </c>
      <c r="P279" s="57" t="n">
        <v>0.4351</v>
      </c>
      <c r="Q279" s="57" t="n">
        <v>0.5185999999999999</v>
      </c>
      <c r="R279" s="62">
        <f>IF(P279="","",P279-Q279)</f>
        <v/>
      </c>
      <c r="S279" s="57" t="n">
        <v>0.3259</v>
      </c>
      <c r="T279" s="22" t="n"/>
      <c r="U279" s="68" t="n">
        <v>0.117</v>
      </c>
      <c r="V279" s="68" t="n">
        <v>0.5947</v>
      </c>
      <c r="W279" s="103" t="n">
        <v>154</v>
      </c>
      <c r="X279" s="103" t="n">
        <v>214</v>
      </c>
      <c r="Y279" s="22" t="n"/>
      <c r="Z279" s="104">
        <f>IF(U279="","",W279/U279-W279)</f>
        <v/>
      </c>
      <c r="AA279" s="104">
        <f>IF(U279="","",(W279/U279-W279)*Q279)</f>
        <v/>
      </c>
      <c r="AB279" s="104">
        <f>IF(W279="","",W279*P279)</f>
        <v/>
      </c>
      <c r="AC279" s="86" t="n"/>
      <c r="AD279" s="84" t="inlineStr">
        <is>
          <t>截止日期</t>
        </is>
      </c>
      <c r="AE279" s="85" t="n"/>
    </row>
    <row customHeight="1" hidden="1" ht="14.25" outlineLevel="1" r="280" s="18">
      <c r="A280" s="101" t="n">
        <v>20200214</v>
      </c>
      <c r="B280" s="32" t="n"/>
      <c r="C280" s="33" t="n">
        <v>15</v>
      </c>
      <c r="D280" s="22" t="n"/>
      <c r="E280" s="34" t="n">
        <v>0.1364</v>
      </c>
      <c r="F280" s="35" t="inlineStr">
        <is>
          <t>31.77%</t>
        </is>
      </c>
      <c r="G280" s="102">
        <f>IF(E280="","",E280*X280)</f>
        <v/>
      </c>
      <c r="H280" s="37" t="n">
        <v>0.2881</v>
      </c>
      <c r="I280" s="22" t="n"/>
      <c r="J280" s="53" t="n">
        <v>0.3353</v>
      </c>
      <c r="K280" s="53" t="n">
        <v>0.2467</v>
      </c>
      <c r="L280" s="53" t="n"/>
      <c r="M280" s="53" t="n"/>
      <c r="N280" s="22" t="n"/>
      <c r="O280" s="57" t="n">
        <v>0.6522</v>
      </c>
      <c r="P280" s="57" t="n">
        <v>0.5082</v>
      </c>
      <c r="Q280" s="57" t="n">
        <v>0.507</v>
      </c>
      <c r="R280" s="62">
        <f>IF(P280="","",P280-Q280)</f>
        <v/>
      </c>
      <c r="S280" s="57" t="n">
        <v>0.2999</v>
      </c>
      <c r="T280" s="22" t="n"/>
      <c r="U280" s="68" t="n">
        <v>0.091</v>
      </c>
      <c r="V280" s="68" t="n">
        <v>0.8391</v>
      </c>
      <c r="W280" s="103" t="n">
        <v>122</v>
      </c>
      <c r="X280" s="103" t="n">
        <v>176</v>
      </c>
      <c r="Y280" s="22" t="n"/>
      <c r="Z280" s="104">
        <f>IF(U280="","",W280/U280-W280)</f>
        <v/>
      </c>
      <c r="AA280" s="104">
        <f>IF(U280="","",(W280/U280-W280)*Q280)</f>
        <v/>
      </c>
      <c r="AB280" s="104">
        <f>IF(W280="","",W280*P280)</f>
        <v/>
      </c>
      <c r="AC280" s="86" t="n"/>
      <c r="AD280" s="84" t="inlineStr">
        <is>
          <t>截止日期</t>
        </is>
      </c>
      <c r="AE280" s="85" t="n"/>
    </row>
    <row customHeight="1" hidden="1" ht="14.25" outlineLevel="1" r="281" s="18">
      <c r="A281" s="101" t="n">
        <v>20200215</v>
      </c>
      <c r="B281" s="32" t="n"/>
      <c r="C281" s="33" t="n">
        <v>12</v>
      </c>
      <c r="D281" s="22" t="n"/>
      <c r="E281" s="34" t="n">
        <v>0.1069</v>
      </c>
      <c r="F281" s="35" t="n">
        <v>0.2843</v>
      </c>
      <c r="G281" s="102">
        <f>IF(E281="","",E281*X281)</f>
        <v/>
      </c>
      <c r="H281" s="37" t="n">
        <v>0.2258</v>
      </c>
      <c r="I281" s="22" t="n"/>
      <c r="J281" s="53" t="n">
        <v>0.2283</v>
      </c>
      <c r="K281" s="53" t="n">
        <v>0.2227</v>
      </c>
      <c r="L281" s="53" t="n"/>
      <c r="M281" s="53" t="n"/>
      <c r="N281" s="22" t="n"/>
      <c r="O281" s="57" t="n">
        <v>0.625</v>
      </c>
      <c r="P281" s="57" t="n">
        <v>0.3878</v>
      </c>
      <c r="Q281" s="57" t="n">
        <v>0.3879</v>
      </c>
      <c r="R281" s="62">
        <f>IF(P281="","",P281-Q281)</f>
        <v/>
      </c>
      <c r="S281" s="57" t="n">
        <v>0.1885</v>
      </c>
      <c r="T281" s="22" t="n"/>
      <c r="U281" s="68" t="n">
        <v>0.08799999999999999</v>
      </c>
      <c r="V281" s="68" t="n">
        <v>0.6143999999999999</v>
      </c>
      <c r="W281" s="103" t="n">
        <v>98</v>
      </c>
      <c r="X281" s="103" t="n">
        <v>131</v>
      </c>
      <c r="Y281" s="22" t="n"/>
      <c r="Z281" s="104">
        <f>IF(U281="","",W281/U281-W281)</f>
        <v/>
      </c>
      <c r="AA281" s="104">
        <f>IF(U281="","",(W281/U281-W281)*Q281)</f>
        <v/>
      </c>
      <c r="AB281" s="104">
        <f>IF(W281="","",W281*P281)</f>
        <v/>
      </c>
      <c r="AC281" s="86" t="n"/>
      <c r="AD281" s="84" t="inlineStr">
        <is>
          <t>截止日期</t>
        </is>
      </c>
      <c r="AE281" s="85" t="n"/>
    </row>
    <row customHeight="1" hidden="1" ht="14.25" outlineLevel="1" r="282" s="18">
      <c r="A282" s="101" t="n">
        <v>20200216</v>
      </c>
      <c r="B282" s="32" t="n"/>
      <c r="C282" s="33" t="n">
        <v>20</v>
      </c>
      <c r="D282" s="22" t="n"/>
      <c r="E282" s="34" t="n">
        <v>0.0805</v>
      </c>
      <c r="F282" s="35" t="n">
        <v>0.3011</v>
      </c>
      <c r="G282" s="102">
        <f>IF(E282="","",E282*X282)</f>
        <v/>
      </c>
      <c r="H282" s="37" t="n">
        <v>0.2105</v>
      </c>
      <c r="I282" s="22" t="n"/>
      <c r="J282" s="53" t="n">
        <v>0.1325</v>
      </c>
      <c r="K282" s="53" t="n">
        <v>0.2321</v>
      </c>
      <c r="L282" s="53" t="n"/>
      <c r="M282" s="53" t="n"/>
      <c r="N282" s="22" t="n"/>
      <c r="O282" s="57" t="n">
        <v>0.5417</v>
      </c>
      <c r="P282" s="57" t="n">
        <v>0.3333</v>
      </c>
      <c r="Q282" s="57" t="n">
        <v>0.2998</v>
      </c>
      <c r="R282" s="62">
        <f>IF(P282="","",P282-Q282)</f>
        <v/>
      </c>
      <c r="S282" s="57" t="n">
        <v>0.136</v>
      </c>
      <c r="T282" s="22" t="n"/>
      <c r="U282" s="68" t="n">
        <v>0.06759999999999999</v>
      </c>
      <c r="V282" s="68" t="n">
        <v>0.6749000000000001</v>
      </c>
      <c r="W282" s="103" t="n">
        <v>60</v>
      </c>
      <c r="X282" s="103" t="n">
        <v>87</v>
      </c>
      <c r="Y282" s="22" t="n"/>
      <c r="Z282" s="104">
        <f>IF(U282="","",W282/U282-W282)</f>
        <v/>
      </c>
      <c r="AA282" s="104">
        <f>IF(U282="","",(W282/U282-W282)*Q282)</f>
        <v/>
      </c>
      <c r="AB282" s="104">
        <f>IF(W282="","",W282*P282)</f>
        <v/>
      </c>
      <c r="AC282" s="86" t="n"/>
      <c r="AD282" s="84" t="inlineStr">
        <is>
          <t>截止日期</t>
        </is>
      </c>
      <c r="AE282" s="85" t="n"/>
    </row>
    <row customHeight="1" hidden="1" ht="14.25" outlineLevel="1" r="283" s="18">
      <c r="A283" s="101" t="n">
        <v>20200217</v>
      </c>
      <c r="B283" s="32" t="n"/>
      <c r="C283" s="33" t="n">
        <v>11</v>
      </c>
      <c r="D283" s="22" t="n"/>
      <c r="E283" s="34" t="n">
        <v>0.1297</v>
      </c>
      <c r="F283" s="35" t="n">
        <v>0.3332</v>
      </c>
      <c r="G283" s="102">
        <f>IF(E283="","",E283*X283)</f>
        <v/>
      </c>
      <c r="H283" s="37" t="n">
        <v>0.2821</v>
      </c>
      <c r="I283" s="22" t="n"/>
      <c r="J283" s="53" t="n">
        <v>0.2168</v>
      </c>
      <c r="K283" s="53" t="n">
        <v>0.1908</v>
      </c>
      <c r="L283" s="53" t="n"/>
      <c r="M283" s="53" t="n"/>
      <c r="N283" s="22" t="n"/>
      <c r="O283" s="57" t="n">
        <v>0.8182</v>
      </c>
      <c r="P283" s="57" t="n">
        <v>0.5526</v>
      </c>
      <c r="Q283" s="57" t="n">
        <v>0.5463</v>
      </c>
      <c r="R283" s="62">
        <f>IF(P283="","",P283-Q283)</f>
        <v/>
      </c>
      <c r="S283" s="57" t="n">
        <v>0.2606</v>
      </c>
      <c r="T283" s="22" t="n"/>
      <c r="U283" s="68" t="n">
        <v>0.1289</v>
      </c>
      <c r="V283" s="68" t="n">
        <v>0.6945</v>
      </c>
      <c r="W283" s="103" t="n">
        <v>152</v>
      </c>
      <c r="X283" s="103" t="n">
        <v>239</v>
      </c>
      <c r="Y283" s="22" t="n"/>
      <c r="Z283" s="104">
        <f>IF(U283="","",W283/U283-W283)</f>
        <v/>
      </c>
      <c r="AA283" s="104">
        <f>IF(U283="","",(W283/U283-W283)*Q283)</f>
        <v/>
      </c>
      <c r="AB283" s="104">
        <f>IF(W283="","",W283*P283)</f>
        <v/>
      </c>
      <c r="AC283" s="86" t="n"/>
      <c r="AD283" s="84" t="inlineStr">
        <is>
          <t>截止日期</t>
        </is>
      </c>
      <c r="AE283" s="85" t="n"/>
    </row>
    <row customHeight="1" hidden="1" ht="14.25" outlineLevel="1" r="284" s="18">
      <c r="A284" s="101" t="n">
        <v>20200218</v>
      </c>
      <c r="B284" s="32" t="n"/>
      <c r="C284" s="33" t="n">
        <v>13</v>
      </c>
      <c r="D284" s="22" t="n"/>
      <c r="E284" s="34" t="n">
        <v>0.1534</v>
      </c>
      <c r="F284" s="35" t="n">
        <v>0.322</v>
      </c>
      <c r="G284" s="102">
        <f>IF(E284="","",E284*X284)</f>
        <v/>
      </c>
      <c r="H284" s="37" t="n">
        <v>0.2787</v>
      </c>
      <c r="I284" s="22" t="n"/>
      <c r="J284" s="53" t="n">
        <v>0.2621</v>
      </c>
      <c r="K284" s="53" t="n">
        <v>0.2125</v>
      </c>
      <c r="L284" s="53" t="n"/>
      <c r="M284" s="53" t="n"/>
      <c r="N284" s="22" t="n"/>
      <c r="O284" s="57" t="n">
        <v>0.5098</v>
      </c>
      <c r="P284" s="57" t="n">
        <v>0.3761</v>
      </c>
      <c r="Q284" s="57" t="n">
        <v>0.5196</v>
      </c>
      <c r="R284" s="62">
        <f>IF(P284="","",P284-Q284)</f>
        <v/>
      </c>
      <c r="S284" s="57" t="n">
        <v>0.2065</v>
      </c>
      <c r="T284" s="22" t="n"/>
      <c r="U284" s="68" t="n">
        <v>0.0912</v>
      </c>
      <c r="V284" s="68" t="n">
        <v>0.7426</v>
      </c>
      <c r="W284" s="103" t="n">
        <v>109</v>
      </c>
      <c r="X284" s="103" t="n">
        <v>163</v>
      </c>
      <c r="Y284" s="22" t="n"/>
      <c r="Z284" s="104">
        <f>IF(U284="","",W284/U284-W284)</f>
        <v/>
      </c>
      <c r="AA284" s="104">
        <f>IF(U284="","",(W284/U284-W284)*Q284)</f>
        <v/>
      </c>
      <c r="AB284" s="104">
        <f>IF(W284="","",W284*P284)</f>
        <v/>
      </c>
      <c r="AC284" s="86" t="n"/>
      <c r="AD284" s="84" t="inlineStr">
        <is>
          <t>截止日期</t>
        </is>
      </c>
      <c r="AE284" s="85" t="n"/>
    </row>
    <row customHeight="1" hidden="1" ht="14.25" outlineLevel="1" r="285" s="18">
      <c r="A285" s="101" t="n">
        <v>20200219</v>
      </c>
      <c r="B285" s="32" t="n"/>
      <c r="C285" s="33" t="n">
        <v>13</v>
      </c>
      <c r="D285" s="22" t="n"/>
      <c r="E285" s="34" t="n">
        <v>0.1314</v>
      </c>
      <c r="F285" s="35" t="n">
        <v>0.3361</v>
      </c>
      <c r="G285" s="102">
        <f>IF(E285="","",E285*X285)</f>
        <v/>
      </c>
      <c r="H285" s="37" t="n">
        <v>0.16</v>
      </c>
      <c r="I285" s="22" t="n"/>
      <c r="J285" s="53" t="n">
        <v>0.254</v>
      </c>
      <c r="K285" s="53" t="n">
        <v>0.193</v>
      </c>
      <c r="L285" s="53" t="n"/>
      <c r="M285" s="53" t="n"/>
      <c r="N285" s="22" t="n"/>
      <c r="O285" s="57" t="n">
        <v>0.625</v>
      </c>
      <c r="P285" s="57" t="n">
        <v>0.3854</v>
      </c>
      <c r="Q285" s="57" t="n">
        <v>0.5179</v>
      </c>
      <c r="R285" s="62">
        <f>IF(P285="","",P285-Q285)</f>
        <v/>
      </c>
      <c r="S285" s="57" t="n">
        <v>0.1875</v>
      </c>
      <c r="T285" s="22" t="n"/>
      <c r="U285" s="68" t="n">
        <v>0.07389999999999999</v>
      </c>
      <c r="V285" s="68" t="n">
        <v>0.7746</v>
      </c>
      <c r="W285" s="103" t="n">
        <v>96</v>
      </c>
      <c r="X285" s="103" t="n">
        <v>137</v>
      </c>
      <c r="Y285" s="22" t="n"/>
      <c r="Z285" s="104">
        <f>IF(U285="","",W285/U285-W285)</f>
        <v/>
      </c>
      <c r="AA285" s="104">
        <f>IF(U285="","",(W285/U285-W285)*Q285)</f>
        <v/>
      </c>
      <c r="AB285" s="104">
        <f>IF(W285="","",W285*P285)</f>
        <v/>
      </c>
      <c r="AC285" s="86" t="n"/>
      <c r="AD285" s="84" t="inlineStr">
        <is>
          <t>截止日期</t>
        </is>
      </c>
      <c r="AE285" s="85" t="n"/>
    </row>
    <row customHeight="1" hidden="1" ht="14.25" outlineLevel="1" r="286" s="18">
      <c r="A286" s="101" t="n">
        <v>20200220</v>
      </c>
      <c r="B286" s="32" t="n"/>
      <c r="C286" s="33" t="n">
        <v>11</v>
      </c>
      <c r="D286" s="22" t="n"/>
      <c r="E286" s="34" t="n">
        <v>0.1301</v>
      </c>
      <c r="F286" s="35" t="n">
        <v>0.3327</v>
      </c>
      <c r="G286" s="102">
        <f>IF(E286="","",E286*X286)</f>
        <v/>
      </c>
      <c r="H286" s="37" t="n">
        <v>0.3091</v>
      </c>
      <c r="I286" s="22" t="n"/>
      <c r="J286" s="53" t="n">
        <v>0.2455</v>
      </c>
      <c r="K286" s="53" t="n">
        <v>0.1876</v>
      </c>
      <c r="L286" s="53" t="n"/>
      <c r="M286" s="53" t="n"/>
      <c r="N286" s="22" t="n"/>
      <c r="O286" s="57" t="n">
        <v>0.8056</v>
      </c>
      <c r="P286" s="57" t="n">
        <v>0.4778</v>
      </c>
      <c r="Q286" s="57" t="n">
        <v>0.5185</v>
      </c>
      <c r="R286" s="62">
        <f>IF(P286="","",P286-Q286)</f>
        <v/>
      </c>
      <c r="S286" s="57" t="n">
        <v>0.2112</v>
      </c>
      <c r="T286" s="22" t="n"/>
      <c r="U286" s="68" t="n">
        <v>0.0626</v>
      </c>
      <c r="V286" s="68" t="n">
        <v>0.7911</v>
      </c>
      <c r="W286" s="103" t="n">
        <v>90</v>
      </c>
      <c r="X286" s="103" t="n">
        <v>123</v>
      </c>
      <c r="Y286" s="22" t="n"/>
      <c r="Z286" s="104">
        <f>IF(U286="","",W286/U286-W286)</f>
        <v/>
      </c>
      <c r="AA286" s="104">
        <f>IF(U286="","",(W286/U286-W286)*Q286)</f>
        <v/>
      </c>
      <c r="AB286" s="104">
        <f>IF(W286="","",W286*P286)</f>
        <v/>
      </c>
      <c r="AC286" s="86" t="n"/>
      <c r="AD286" s="84" t="inlineStr">
        <is>
          <t>截止日期</t>
        </is>
      </c>
      <c r="AE286" s="85" t="n"/>
    </row>
    <row customHeight="1" hidden="1" ht="14.25" outlineLevel="1" r="287" s="18">
      <c r="A287" s="101" t="n">
        <v>20200221</v>
      </c>
      <c r="B287" s="32" t="n"/>
      <c r="C287" s="33" t="n">
        <v>13</v>
      </c>
      <c r="D287" s="22" t="n"/>
      <c r="E287" s="34" t="n">
        <v>0.1552</v>
      </c>
      <c r="F287" s="35" t="n">
        <v>0.3171</v>
      </c>
      <c r="G287" s="102">
        <f>IF(E287="","",E287*X287)</f>
        <v/>
      </c>
      <c r="H287" s="37" t="n">
        <v>0.2346</v>
      </c>
      <c r="I287" s="22" t="n"/>
      <c r="J287" s="53" t="n">
        <v>0.2548</v>
      </c>
      <c r="K287" s="53" t="n">
        <v>0.1183</v>
      </c>
      <c r="L287" s="53" t="n"/>
      <c r="M287" s="53" t="n"/>
      <c r="N287" s="22" t="n"/>
      <c r="O287" s="57" t="n">
        <v>0.74</v>
      </c>
      <c r="P287" s="57" t="n">
        <v>0.4385</v>
      </c>
      <c r="Q287" s="57" t="n">
        <v>0.5349</v>
      </c>
      <c r="R287" s="62">
        <f>IF(P287="","",P287-Q287)</f>
        <v/>
      </c>
      <c r="S287" s="57" t="n">
        <v>0.2827</v>
      </c>
      <c r="T287" s="22" t="n"/>
      <c r="U287" s="68" t="n">
        <v>0.0848</v>
      </c>
      <c r="V287" s="68" t="n">
        <v>0.7298</v>
      </c>
      <c r="W287" s="103" t="n">
        <v>130</v>
      </c>
      <c r="X287" s="103" t="n">
        <v>174</v>
      </c>
      <c r="Y287" s="22" t="n"/>
      <c r="Z287" s="104">
        <f>IF(U287="","",W287/U287-W287)</f>
        <v/>
      </c>
      <c r="AA287" s="104">
        <f>IF(U287="","",(W287/U287-W287)*Q287)</f>
        <v/>
      </c>
      <c r="AB287" s="104">
        <f>IF(W287="","",W287*P287)</f>
        <v/>
      </c>
      <c r="AC287" s="86" t="n"/>
      <c r="AD287" s="84" t="inlineStr">
        <is>
          <t>截止日期</t>
        </is>
      </c>
      <c r="AE287" s="85" t="n"/>
    </row>
    <row customHeight="1" hidden="1" ht="14.25" outlineLevel="1" r="288" s="18">
      <c r="A288" s="101" t="n">
        <v>20200222</v>
      </c>
      <c r="B288" s="32" t="n"/>
      <c r="C288" s="33" t="n">
        <v>12</v>
      </c>
      <c r="D288" s="22" t="n"/>
      <c r="E288" s="34" t="n">
        <v>0.1689</v>
      </c>
      <c r="F288" s="35" t="n">
        <v>0.3239</v>
      </c>
      <c r="G288" s="102">
        <f>IF(E288="","",E288*X288)</f>
        <v/>
      </c>
      <c r="H288" s="37" t="n">
        <v>0.2</v>
      </c>
      <c r="I288" s="22" t="n"/>
      <c r="J288" s="53" t="n">
        <v>0.2593</v>
      </c>
      <c r="K288" s="53" t="n">
        <v>0.1988</v>
      </c>
      <c r="L288" s="53" t="n"/>
      <c r="M288" s="53" t="n"/>
      <c r="N288" s="22" t="n"/>
      <c r="O288" s="57" t="n">
        <v>0.6486</v>
      </c>
      <c r="P288" s="57" t="n">
        <v>0.3465</v>
      </c>
      <c r="Q288" s="57" t="n">
        <v>0.5348000000000001</v>
      </c>
      <c r="R288" s="62">
        <f>IF(P288="","",P288-Q288)</f>
        <v/>
      </c>
      <c r="S288" s="57" t="n">
        <v>0.1884</v>
      </c>
      <c r="T288" s="22" t="n"/>
      <c r="U288" s="68" t="n">
        <v>0.0803</v>
      </c>
      <c r="V288" s="68" t="n">
        <v>0.8101</v>
      </c>
      <c r="W288" s="103" t="n">
        <v>101</v>
      </c>
      <c r="X288" s="103" t="n">
        <v>148</v>
      </c>
      <c r="Y288" s="22" t="n"/>
      <c r="Z288" s="104">
        <f>IF(U288="","",W288/U288-W288)</f>
        <v/>
      </c>
      <c r="AA288" s="104">
        <f>IF(U288="","",(W288/U288-W288)*Q288)</f>
        <v/>
      </c>
      <c r="AB288" s="104">
        <f>IF(W288="","",W288*P288)</f>
        <v/>
      </c>
      <c r="AC288" s="86" t="n"/>
      <c r="AD288" s="84" t="inlineStr">
        <is>
          <t>截止日期</t>
        </is>
      </c>
      <c r="AE288" s="85" t="n"/>
    </row>
    <row customHeight="1" hidden="1" ht="14.25" outlineLevel="1" r="289" s="18">
      <c r="A289" s="101" t="n">
        <v>20200223</v>
      </c>
      <c r="B289" s="32" t="n"/>
      <c r="C289" s="33" t="n">
        <v>12</v>
      </c>
      <c r="D289" s="22" t="n"/>
      <c r="E289" s="34" t="n">
        <v>0.1136</v>
      </c>
      <c r="F289" s="35" t="n">
        <v>0.333</v>
      </c>
      <c r="G289" s="102">
        <f>IF(E289="","",E289*X289)</f>
        <v/>
      </c>
      <c r="H289" s="37" t="n">
        <v>0.1579</v>
      </c>
      <c r="I289" s="22" t="n"/>
      <c r="J289" s="53" t="n">
        <v>0.2381</v>
      </c>
      <c r="K289" s="53" t="n">
        <v>0.1988</v>
      </c>
      <c r="L289" s="53" t="n"/>
      <c r="M289" s="53" t="n"/>
      <c r="N289" s="22" t="n"/>
      <c r="O289" s="57" t="n">
        <v>0.8947000000000001</v>
      </c>
      <c r="P289" s="57" t="n">
        <v>0.4737</v>
      </c>
      <c r="Q289" s="57" t="n">
        <v>0.5427</v>
      </c>
      <c r="R289" s="62">
        <f>IF(P289="","",P289-Q289)</f>
        <v/>
      </c>
      <c r="S289" s="57" t="n">
        <v>0.2047</v>
      </c>
      <c r="T289" s="22" t="n"/>
      <c r="U289" s="68" t="n">
        <v>0.0703</v>
      </c>
      <c r="V289" s="68" t="n">
        <v>0.7343</v>
      </c>
      <c r="W289" s="103" t="n">
        <v>95</v>
      </c>
      <c r="X289" s="103" t="n">
        <v>132</v>
      </c>
      <c r="Y289" s="22" t="n"/>
      <c r="Z289" s="104">
        <f>IF(U289="","",W289/U289-W289)</f>
        <v/>
      </c>
      <c r="AA289" s="104">
        <f>IF(U289="","",(W289/U289-W289)*Q289)</f>
        <v/>
      </c>
      <c r="AB289" s="104">
        <f>IF(W289="","",W289*P289)</f>
        <v/>
      </c>
      <c r="AC289" s="86" t="n"/>
      <c r="AD289" s="84" t="inlineStr">
        <is>
          <t>截止日期</t>
        </is>
      </c>
      <c r="AE289" s="85" t="n"/>
    </row>
    <row customHeight="1" hidden="1" ht="14.25" outlineLevel="1" r="290" s="18">
      <c r="A290" s="101" t="n">
        <v>20200224</v>
      </c>
      <c r="B290" s="32" t="n"/>
      <c r="C290" s="33" t="n">
        <v>13</v>
      </c>
      <c r="D290" s="22" t="n"/>
      <c r="E290" s="34" t="n">
        <v>0.1286</v>
      </c>
      <c r="F290" s="35" t="n">
        <v>0.3194</v>
      </c>
      <c r="G290" s="102">
        <f>IF(E290="","",E290*X290)</f>
        <v/>
      </c>
      <c r="H290" s="37" t="n">
        <v>0.3333</v>
      </c>
      <c r="I290" s="22" t="n"/>
      <c r="J290" s="53" t="n">
        <v>0.2302</v>
      </c>
      <c r="K290" s="53" t="n">
        <v>0.1849</v>
      </c>
      <c r="L290" s="53" t="n"/>
      <c r="M290" s="53" t="n"/>
      <c r="N290" s="22" t="n"/>
      <c r="O290" s="57" t="n">
        <v>0.75</v>
      </c>
      <c r="P290" s="57" t="n">
        <v>0.5208</v>
      </c>
      <c r="Q290" s="57" t="n">
        <v>0.5208</v>
      </c>
      <c r="R290" s="62">
        <f>IF(P290="","",P290-Q290)</f>
        <v/>
      </c>
      <c r="S290" s="57" t="n">
        <v>0.2744</v>
      </c>
      <c r="T290" s="22" t="n"/>
      <c r="U290" s="68" t="n">
        <v>0.0774</v>
      </c>
      <c r="V290" s="68" t="n">
        <v>0.7637</v>
      </c>
      <c r="W290" s="103" t="n">
        <v>96</v>
      </c>
      <c r="X290" s="103" t="n">
        <v>140</v>
      </c>
      <c r="Y290" s="22" t="n"/>
      <c r="Z290" s="104">
        <f>IF(U290="","",W290/U290-W290)</f>
        <v/>
      </c>
      <c r="AA290" s="104">
        <f>IF(U290="","",(W290/U290-W290)*Q290)</f>
        <v/>
      </c>
      <c r="AB290" s="104">
        <f>IF(W290="","",W290*P290)</f>
        <v/>
      </c>
      <c r="AC290" s="86" t="n"/>
      <c r="AD290" s="84" t="inlineStr">
        <is>
          <t>截止日期</t>
        </is>
      </c>
      <c r="AE290" s="85" t="n"/>
    </row>
    <row customHeight="1" hidden="1" ht="14.25" outlineLevel="1" r="291" s="18">
      <c r="A291" s="101" t="n">
        <v>20200225</v>
      </c>
      <c r="B291" s="32" t="n"/>
      <c r="C291" s="33" t="n">
        <v>20</v>
      </c>
      <c r="D291" s="22" t="n"/>
      <c r="E291" s="34" t="n">
        <v>0.1007</v>
      </c>
      <c r="F291" s="35" t="n">
        <v>0.3266</v>
      </c>
      <c r="G291" s="102">
        <f>IF(E291="","",E291*X291)</f>
        <v/>
      </c>
      <c r="H291" s="37" t="n">
        <v>0.2</v>
      </c>
      <c r="I291" s="22" t="n"/>
      <c r="J291" s="53" t="n">
        <v>0.208</v>
      </c>
      <c r="K291" s="53" t="n">
        <v>0.265</v>
      </c>
      <c r="L291" s="53" t="n"/>
      <c r="M291" s="53" t="n"/>
      <c r="N291" s="22" t="n"/>
      <c r="O291" s="57" t="n">
        <v>0.6153999999999999</v>
      </c>
      <c r="P291" s="57" t="n">
        <v>0.3981</v>
      </c>
      <c r="Q291" s="57" t="n">
        <v>0.4828</v>
      </c>
      <c r="R291" s="62">
        <f>IF(P291="","",P291-Q291)</f>
        <v/>
      </c>
      <c r="S291" s="57" t="n">
        <v>0.2961</v>
      </c>
      <c r="T291" s="22" t="n"/>
      <c r="U291" s="68" t="n">
        <v>0.07290000000000001</v>
      </c>
      <c r="V291" s="68" t="n">
        <v>0.6643</v>
      </c>
      <c r="W291" s="103" t="n">
        <v>103</v>
      </c>
      <c r="X291" s="103" t="n">
        <v>139</v>
      </c>
      <c r="Y291" s="22" t="n"/>
      <c r="Z291" s="104">
        <f>IF(U291="","",W291/U291-W291)</f>
        <v/>
      </c>
      <c r="AA291" s="104">
        <f>IF(U291="","",(W291/U291-W291)*Q291)</f>
        <v/>
      </c>
      <c r="AB291" s="104">
        <f>IF(W291="","",W291*P291)</f>
        <v/>
      </c>
      <c r="AC291" s="86" t="n"/>
      <c r="AD291" s="84" t="inlineStr">
        <is>
          <t>截止日期</t>
        </is>
      </c>
      <c r="AE291" s="85" t="n"/>
    </row>
    <row customHeight="1" hidden="1" ht="14.25" outlineLevel="1" r="292" s="18">
      <c r="A292" s="101" t="n">
        <v>20200226</v>
      </c>
      <c r="B292" s="32" t="n"/>
      <c r="C292" s="33" t="n">
        <v>15</v>
      </c>
      <c r="D292" s="22" t="n"/>
      <c r="E292" s="34" t="n">
        <v>0.1261</v>
      </c>
      <c r="F292" s="35" t="n">
        <v>0.3557</v>
      </c>
      <c r="G292" s="102">
        <f>IF(E292="","",E292*X292)</f>
        <v/>
      </c>
      <c r="H292" s="37" t="n">
        <v>0.2083</v>
      </c>
      <c r="I292" s="22" t="n"/>
      <c r="J292" s="53" t="n">
        <v>0.1727</v>
      </c>
      <c r="K292" s="53" t="n">
        <v>0.2046</v>
      </c>
      <c r="L292" s="53" t="n"/>
      <c r="M292" s="53" t="n"/>
      <c r="N292" s="22" t="n"/>
      <c r="O292" s="57" t="n">
        <v>0.64</v>
      </c>
      <c r="P292" s="57" t="n">
        <v>0.4058</v>
      </c>
      <c r="Q292" s="57" t="n">
        <v>0.5057</v>
      </c>
      <c r="R292" s="62">
        <f>IF(P292="","",P292-Q292)</f>
        <v/>
      </c>
      <c r="S292" s="57" t="n">
        <v>0.1548</v>
      </c>
      <c r="T292" s="22" t="n"/>
      <c r="U292" s="68" t="n">
        <v>0.06909999999999999</v>
      </c>
      <c r="V292" s="68" t="n">
        <v>0.7089</v>
      </c>
      <c r="W292" s="103" t="n">
        <v>69</v>
      </c>
      <c r="X292" s="103" t="n">
        <v>119</v>
      </c>
      <c r="Y292" s="22" t="n"/>
      <c r="Z292" s="104">
        <f>IF(U292="","",W292/U292-W292)</f>
        <v/>
      </c>
      <c r="AA292" s="104">
        <f>IF(U292="","",(W292/U292-W292)*Q292)</f>
        <v/>
      </c>
      <c r="AB292" s="104">
        <f>IF(W292="","",W292*P292)</f>
        <v/>
      </c>
      <c r="AC292" s="86" t="n"/>
      <c r="AD292" s="84" t="inlineStr">
        <is>
          <t>截止日期</t>
        </is>
      </c>
      <c r="AE292" s="85" t="n"/>
    </row>
    <row customHeight="1" hidden="1" ht="14.25" outlineLevel="1" r="293" s="18">
      <c r="A293" s="101" t="n">
        <v>20200227</v>
      </c>
      <c r="B293" s="32" t="n"/>
      <c r="C293" s="33" t="n">
        <v>19</v>
      </c>
      <c r="D293" s="22" t="n"/>
      <c r="E293" s="34" t="n">
        <v>0.1391</v>
      </c>
      <c r="F293" s="35" t="n">
        <v>0.3477</v>
      </c>
      <c r="G293" s="102">
        <f>IF(E293="","",E293*X293)</f>
        <v/>
      </c>
      <c r="H293" s="37" t="n">
        <v>0.3</v>
      </c>
      <c r="I293" s="22" t="n"/>
      <c r="J293" s="53" t="n">
        <v>0.1604</v>
      </c>
      <c r="K293" s="53" t="n">
        <v>0.1961</v>
      </c>
      <c r="L293" s="53" t="n"/>
      <c r="M293" s="53" t="n"/>
      <c r="N293" s="22" t="n"/>
      <c r="O293" s="57" t="n">
        <v>0.7</v>
      </c>
      <c r="P293" s="57" t="n">
        <v>0.4675</v>
      </c>
      <c r="Q293" s="57" t="n">
        <v>0.4869</v>
      </c>
      <c r="R293" s="62">
        <f>IF(P293="","",P293-Q293)</f>
        <v/>
      </c>
      <c r="S293" s="57" t="n">
        <v>0.213</v>
      </c>
      <c r="T293" s="22" t="n"/>
      <c r="U293" s="68" t="n">
        <v>0.0683</v>
      </c>
      <c r="V293" s="68" t="n">
        <v>0.5816</v>
      </c>
      <c r="W293" s="103" t="n">
        <v>77</v>
      </c>
      <c r="X293" s="103" t="n">
        <v>115</v>
      </c>
      <c r="Y293" s="22" t="n"/>
      <c r="Z293" s="104">
        <f>IF(U293="","",W293/U293-W293)</f>
        <v/>
      </c>
      <c r="AA293" s="104">
        <f>IF(U293="","",(W293/U293-W293)*Q293)</f>
        <v/>
      </c>
      <c r="AB293" s="104">
        <f>IF(W293="","",W293*P293)</f>
        <v/>
      </c>
      <c r="AC293" s="86" t="n"/>
      <c r="AD293" s="84" t="inlineStr">
        <is>
          <t>截止日期</t>
        </is>
      </c>
      <c r="AE293" s="85" t="n"/>
    </row>
    <row customHeight="1" hidden="1" ht="14.25" outlineLevel="1" r="294" s="18">
      <c r="A294" s="101" t="n">
        <v>20200228</v>
      </c>
      <c r="B294" s="32" t="n"/>
      <c r="C294" s="33" t="n">
        <v>17</v>
      </c>
      <c r="D294" s="22" t="n"/>
      <c r="E294" s="34" t="n">
        <v>0.125</v>
      </c>
      <c r="F294" s="35" t="n">
        <v>0.3526</v>
      </c>
      <c r="G294" s="102">
        <f>IF(E294="","",E294*X294)</f>
        <v/>
      </c>
      <c r="H294" s="37" t="n">
        <v>0.25</v>
      </c>
      <c r="I294" s="22" t="n"/>
      <c r="J294" s="53" t="n">
        <v>0.2346</v>
      </c>
      <c r="K294" s="53" t="n">
        <v>0.2019</v>
      </c>
      <c r="L294" s="53" t="n"/>
      <c r="M294" s="53" t="n"/>
      <c r="N294" s="22" t="n"/>
      <c r="O294" s="57" t="n">
        <v>0.7647</v>
      </c>
      <c r="P294" s="57" t="n">
        <v>0.4862</v>
      </c>
      <c r="Q294" s="57" t="n">
        <v>0.5157</v>
      </c>
      <c r="R294" s="62">
        <f>IF(P294="","",P294-Q294)</f>
        <v/>
      </c>
      <c r="S294" s="57" t="n">
        <v>0.2209</v>
      </c>
      <c r="T294" s="22" t="n"/>
      <c r="U294" s="68" t="n">
        <v>0.0921</v>
      </c>
      <c r="V294" s="68" t="n">
        <v>0.7052</v>
      </c>
      <c r="W294" s="103" t="n">
        <v>109</v>
      </c>
      <c r="X294" s="103" t="n">
        <v>176</v>
      </c>
      <c r="Y294" s="22" t="n"/>
      <c r="Z294" s="104">
        <f>IF(U294="","",W294/U294-W294)</f>
        <v/>
      </c>
      <c r="AA294" s="104">
        <f>IF(U294="","",(W294/U294-W294)*Q294)</f>
        <v/>
      </c>
      <c r="AB294" s="104">
        <f>IF(W294="","",W294*P294)</f>
        <v/>
      </c>
      <c r="AC294" s="86" t="n"/>
      <c r="AD294" s="84" t="inlineStr">
        <is>
          <t>截止日期</t>
        </is>
      </c>
      <c r="AE294" s="85" t="n"/>
    </row>
    <row customHeight="1" hidden="1" ht="14.25" outlineLevel="1" r="295" s="18">
      <c r="A295" s="101" t="n">
        <v>20200229</v>
      </c>
      <c r="B295" s="32" t="n"/>
      <c r="C295" s="33" t="n">
        <v>16</v>
      </c>
      <c r="D295" s="22" t="n"/>
      <c r="E295" s="34" t="n">
        <v>0.1143</v>
      </c>
      <c r="F295" s="35" t="n">
        <v>0.3423</v>
      </c>
      <c r="G295" s="102">
        <f>IF(E295="","",E295*X295)</f>
        <v/>
      </c>
      <c r="H295" s="37" t="n">
        <v>0.28</v>
      </c>
      <c r="I295" s="22" t="n"/>
      <c r="J295" s="53" t="n">
        <v>0.232</v>
      </c>
      <c r="K295" s="53" t="n">
        <v>0.2027</v>
      </c>
      <c r="L295" s="53" t="n"/>
      <c r="M295" s="53" t="n"/>
      <c r="N295" s="22" t="n"/>
      <c r="O295" s="57" t="n">
        <v>0.6905</v>
      </c>
      <c r="P295" s="57" t="n">
        <v>0.4828</v>
      </c>
      <c r="Q295" s="57" t="n">
        <v>0.5538999999999999</v>
      </c>
      <c r="R295" s="62">
        <f>IF(P295="","",P295-Q295)</f>
        <v/>
      </c>
      <c r="S295" s="57" t="n">
        <v>0.1735</v>
      </c>
      <c r="T295" s="22" t="n"/>
      <c r="U295" s="68" t="n">
        <v>0.0722</v>
      </c>
      <c r="V295" s="68" t="n">
        <v>0.6946</v>
      </c>
      <c r="W295" s="103" t="n">
        <v>87</v>
      </c>
      <c r="X295" s="103" t="n">
        <v>140</v>
      </c>
      <c r="Y295" s="22" t="n"/>
      <c r="Z295" s="104">
        <f>IF(U295="","",W295/U295-W295)</f>
        <v/>
      </c>
      <c r="AA295" s="104">
        <f>IF(U295="","",(W295/U295-W295)*Q295)</f>
        <v/>
      </c>
      <c r="AB295" s="104">
        <f>IF(W295="","",W295*P295)</f>
        <v/>
      </c>
      <c r="AC295" s="86" t="n"/>
      <c r="AD295" s="84" t="inlineStr">
        <is>
          <t>截止日期</t>
        </is>
      </c>
      <c r="AE295" s="85" t="n"/>
    </row>
    <row customHeight="1" hidden="1" ht="14.25" outlineLevel="1" r="296" s="18">
      <c r="A296" s="101" t="n"/>
      <c r="B296" s="32" t="n"/>
      <c r="C296" s="33" t="n"/>
      <c r="D296" s="22" t="n"/>
      <c r="E296" s="34" t="n"/>
      <c r="F296" s="35" t="n"/>
      <c r="G296" s="102">
        <f>IF(E296="","",E296*X296)</f>
        <v/>
      </c>
      <c r="H296" s="37" t="n"/>
      <c r="I296" s="22" t="n"/>
      <c r="J296" s="53" t="n"/>
      <c r="K296" s="53" t="n"/>
      <c r="L296" s="53" t="n"/>
      <c r="M296" s="53" t="n"/>
      <c r="N296" s="22" t="n"/>
      <c r="O296" s="57" t="n"/>
      <c r="P296" s="57" t="n"/>
      <c r="Q296" s="57" t="n"/>
      <c r="R296" s="62">
        <f>IF(P296="","",P296-Q296)</f>
        <v/>
      </c>
      <c r="S296" s="57" t="n"/>
      <c r="T296" s="22" t="n"/>
      <c r="U296" s="68" t="n"/>
      <c r="V296" s="68" t="n"/>
      <c r="W296" s="103" t="n"/>
      <c r="X296" s="103" t="n"/>
      <c r="Y296" s="22" t="n"/>
      <c r="Z296" s="104">
        <f>IF(U296="","",W296/U296-W296)</f>
        <v/>
      </c>
      <c r="AA296" s="104">
        <f>IF(U296="","",(W296/U296-W296)*Q296)</f>
        <v/>
      </c>
      <c r="AB296" s="104">
        <f>IF(W296="","",W296*P296)</f>
        <v/>
      </c>
      <c r="AC296" s="86" t="n"/>
      <c r="AD296" s="84" t="inlineStr">
        <is>
          <t>截止日期</t>
        </is>
      </c>
      <c r="AE296" s="85" t="n"/>
    </row>
    <row customHeight="1" hidden="1" ht="14.25" outlineLevel="1" r="297" s="18">
      <c r="A297" s="110" t="n"/>
      <c r="B297" s="38" t="n"/>
      <c r="C297" s="39" t="n"/>
      <c r="D297" s="22" t="n"/>
      <c r="E297" s="94" t="n"/>
      <c r="F297" s="40" t="n"/>
      <c r="G297" s="102">
        <f>IF(E297="","",E297*X297)</f>
        <v/>
      </c>
      <c r="H297" s="41" t="n"/>
      <c r="I297" s="22" t="n"/>
      <c r="J297" s="58" t="n"/>
      <c r="K297" s="58" t="n"/>
      <c r="L297" s="58" t="n"/>
      <c r="M297" s="58" t="n"/>
      <c r="N297" s="22" t="n"/>
      <c r="O297" s="59" t="n"/>
      <c r="P297" s="59" t="n"/>
      <c r="Q297" s="59" t="n"/>
      <c r="R297" s="62">
        <f>IF(P297="","",P297-Q297)</f>
        <v/>
      </c>
      <c r="S297" s="59" t="n"/>
      <c r="T297" s="22" t="n"/>
      <c r="U297" s="70" t="n"/>
      <c r="V297" s="70" t="n"/>
      <c r="W297" s="105" t="n"/>
      <c r="X297" s="105" t="n"/>
      <c r="Y297" s="22" t="n"/>
      <c r="Z297" s="104">
        <f>IF(U297="","",W297/U297-W297)</f>
        <v/>
      </c>
      <c r="AA297" s="104">
        <f>IF(U297="","",(W297/U297-W297)*Q297)</f>
        <v/>
      </c>
      <c r="AB297" s="104">
        <f>IF(W297="","",W297*P297)</f>
        <v/>
      </c>
      <c r="AC297" s="87" t="n"/>
      <c r="AD297" s="88" t="inlineStr">
        <is>
          <t>截止日期</t>
        </is>
      </c>
      <c r="AE297" s="89" t="n"/>
    </row>
    <row collapsed="1" customHeight="1" ht="14.25" r="298" s="18">
      <c r="A298" s="106">
        <f>ROUNDDOWN(MOD(A267,10000)/100,0)&amp;"月均值"</f>
        <v/>
      </c>
      <c r="B298" s="43" t="n"/>
      <c r="C298" s="43" t="n"/>
      <c r="D298" s="44" t="n"/>
      <c r="E298" s="45">
        <f>AVERAGE(E267:E297)</f>
        <v/>
      </c>
      <c r="F298" s="45">
        <f>AVERAGE(F267:F297)</f>
        <v/>
      </c>
      <c r="G298" s="45">
        <f>SUM(G267:G297)/SUM(X267:X297)</f>
        <v/>
      </c>
      <c r="H298" s="45">
        <f>AVERAGE(H267:H297)</f>
        <v/>
      </c>
      <c r="I298" s="45" t="n"/>
      <c r="J298" s="45">
        <f>AVERAGE(J267:J297)</f>
        <v/>
      </c>
      <c r="K298" s="45">
        <f>AVERAGE(K267:K297)</f>
        <v/>
      </c>
      <c r="L298" s="45">
        <f>AVERAGE(L267:L297)</f>
        <v/>
      </c>
      <c r="M298" s="45">
        <f>AVERAGE(M267:M297)</f>
        <v/>
      </c>
      <c r="N298" s="45" t="n"/>
      <c r="O298" s="45">
        <f>AVERAGE(O267:O297)</f>
        <v/>
      </c>
      <c r="P298" s="45">
        <f>AVERAGE(P267:P297)</f>
        <v/>
      </c>
      <c r="Q298" s="45">
        <f>AVERAGE(Q267:Q297)</f>
        <v/>
      </c>
      <c r="R298" s="45">
        <f>AVERAGE(R267:R297)</f>
        <v/>
      </c>
      <c r="S298" s="45">
        <f>AVERAGE(S267:S297)</f>
        <v/>
      </c>
      <c r="T298" s="45" t="n"/>
      <c r="U298" s="45">
        <f>AVERAGE(U267:U297)</f>
        <v/>
      </c>
      <c r="V298" s="45">
        <f>AVERAGE(V267:V297)</f>
        <v/>
      </c>
      <c r="W298" s="107">
        <f>AVERAGE(W267:W297)</f>
        <v/>
      </c>
      <c r="X298" s="107">
        <f>AVERAGE(X267:X297)</f>
        <v/>
      </c>
      <c r="Y298" s="44" t="n"/>
      <c r="Z298" s="45" t="inlineStr">
        <is>
          <t>人工</t>
        </is>
      </c>
      <c r="AA298" s="45">
        <f>SUM(AA267:AA297)/SUM(Z267:Z297)</f>
        <v/>
      </c>
      <c r="AB298" s="90" t="inlineStr">
        <is>
          <t>店小蜜</t>
        </is>
      </c>
      <c r="AC298" s="91">
        <f>SUM(AB267:AB297)/SUM(W267:W297)</f>
        <v/>
      </c>
      <c r="AD298" s="92" t="inlineStr">
        <is>
          <t>差值</t>
        </is>
      </c>
      <c r="AE298" s="90" t="n"/>
    </row>
    <row customHeight="1" hidden="1" ht="14.25" r="299" s="18">
      <c r="A299" s="108" t="inlineStr">
        <is>
          <t>本月方差</t>
        </is>
      </c>
      <c r="B299" s="47" t="n"/>
      <c r="C299" s="48" t="n"/>
      <c r="D299" s="49" t="n"/>
      <c r="E299" s="49">
        <f>VARP(E267:E297)</f>
        <v/>
      </c>
      <c r="F299" s="49">
        <f>VARP(F267:F297)</f>
        <v/>
      </c>
      <c r="G299" s="49" t="n"/>
      <c r="H299" s="49" t="n"/>
      <c r="I299" s="49" t="n"/>
      <c r="J299" s="49">
        <f>VARP(J267:J297)</f>
        <v/>
      </c>
      <c r="K299" s="49">
        <f>VARP(K267:K297)</f>
        <v/>
      </c>
      <c r="L299" s="49">
        <f>VARP(L267:L297)</f>
        <v/>
      </c>
      <c r="M299" s="49">
        <f>VARP(M267:M297)</f>
        <v/>
      </c>
      <c r="N299" s="49" t="n"/>
      <c r="O299" s="49">
        <f>VARP(O267:O297)</f>
        <v/>
      </c>
      <c r="P299" s="49">
        <f>VARP(P267:P297)</f>
        <v/>
      </c>
      <c r="Q299" s="49">
        <f>VARP(Q267:Q297)</f>
        <v/>
      </c>
      <c r="R299" s="49">
        <f>VARP(R267:R297)</f>
        <v/>
      </c>
      <c r="S299" s="49">
        <f>VARP(S267:S297)</f>
        <v/>
      </c>
      <c r="T299" s="49" t="n"/>
      <c r="U299" s="49">
        <f>VARP(U267:U297)</f>
        <v/>
      </c>
      <c r="V299" s="49">
        <f>VARP(V267:V297)</f>
        <v/>
      </c>
      <c r="W299" s="109" t="n"/>
      <c r="X299" s="109" t="n"/>
      <c r="Y299" s="49" t="n"/>
      <c r="Z299" s="109" t="n"/>
      <c r="AA299" s="109" t="n"/>
      <c r="AB299" s="109" t="n"/>
      <c r="AC299" s="109" t="n"/>
      <c r="AD299" s="109" t="n"/>
      <c r="AE299" s="109" t="n"/>
    </row>
    <row customHeight="1" hidden="1" ht="14.25" outlineLevel="1" r="300" s="18">
      <c r="A300" s="101" t="n">
        <v>20200301</v>
      </c>
      <c r="B300" s="32" t="n"/>
      <c r="C300" s="33" t="n">
        <v>16</v>
      </c>
      <c r="D300" s="22" t="n"/>
      <c r="E300" s="34" t="n">
        <v>0.1273</v>
      </c>
      <c r="F300" s="35" t="n">
        <v>0.3667</v>
      </c>
      <c r="G300" s="102">
        <f>IF(E300="","",E300*X300)</f>
        <v/>
      </c>
      <c r="H300" s="37" t="n">
        <v>0.025</v>
      </c>
      <c r="I300" s="22" t="n"/>
      <c r="J300" s="53" t="n">
        <v>0.1859</v>
      </c>
      <c r="K300" s="53" t="n">
        <v>0.1516</v>
      </c>
      <c r="L300" s="53" t="n"/>
      <c r="M300" s="53" t="n"/>
      <c r="N300" s="22" t="n"/>
      <c r="O300" s="57" t="n">
        <v>0.7692</v>
      </c>
      <c r="P300" s="57" t="n">
        <v>0.4381</v>
      </c>
      <c r="Q300" s="57" t="n">
        <v>0.5276999999999999</v>
      </c>
      <c r="R300" s="62">
        <f>IF(P300="","",P300-Q300)</f>
        <v/>
      </c>
      <c r="S300" s="57" t="n">
        <v>0.2169</v>
      </c>
      <c r="T300" s="22" t="n"/>
      <c r="U300" s="68" t="n">
        <v>0.07870000000000001</v>
      </c>
      <c r="V300" s="68" t="n">
        <v>0.8224</v>
      </c>
      <c r="W300" s="103" t="n">
        <v>105</v>
      </c>
      <c r="X300" s="103" t="n">
        <v>165</v>
      </c>
      <c r="Y300" s="22" t="n"/>
      <c r="Z300" s="104">
        <f>IF(U300="","",W300/U300-W300)</f>
        <v/>
      </c>
      <c r="AA300" s="104">
        <f>IF(U300="","",(W300/U300-W300)*Q300)</f>
        <v/>
      </c>
      <c r="AB300" s="104">
        <f>IF(W300="","",W300*P300)</f>
        <v/>
      </c>
      <c r="AC300" s="86" t="n"/>
      <c r="AD300" s="86" t="inlineStr">
        <is>
          <t>截止日期</t>
        </is>
      </c>
      <c r="AE300" s="85" t="n"/>
    </row>
    <row customHeight="1" hidden="1" ht="14.25" outlineLevel="1" r="301" s="18">
      <c r="A301" s="101" t="n">
        <v>20200302</v>
      </c>
      <c r="B301" s="32" t="n"/>
      <c r="C301" s="33" t="n">
        <v>18</v>
      </c>
      <c r="D301" s="22" t="n"/>
      <c r="E301" s="34" t="n">
        <v>0.1892</v>
      </c>
      <c r="F301" s="35" t="n">
        <v>0.4113</v>
      </c>
      <c r="G301" s="102">
        <f>IF(E301="","",E301*X301)</f>
        <v/>
      </c>
      <c r="H301" s="37" t="n">
        <v>0.1321</v>
      </c>
      <c r="I301" s="22" t="n"/>
      <c r="J301" s="53" t="n">
        <v>0.06859999999999999</v>
      </c>
      <c r="K301" s="53" t="n">
        <v>0.1742</v>
      </c>
      <c r="L301" s="53" t="n"/>
      <c r="M301" s="53" t="n"/>
      <c r="N301" s="22" t="n"/>
      <c r="O301" s="57" t="n">
        <v>0.6</v>
      </c>
      <c r="P301" s="57" t="n">
        <v>0.2353</v>
      </c>
      <c r="Q301" s="57" t="n">
        <v>0.322</v>
      </c>
      <c r="R301" s="62">
        <f>IF(P301="","",P301-Q301)</f>
        <v/>
      </c>
      <c r="S301" s="57" t="n">
        <v>0.1814</v>
      </c>
      <c r="T301" s="22" t="n"/>
      <c r="U301" s="68" t="n">
        <v>0.0747</v>
      </c>
      <c r="V301" s="68" t="n">
        <v>0.8027</v>
      </c>
      <c r="W301" s="103" t="n">
        <v>68</v>
      </c>
      <c r="X301" s="103" t="n">
        <v>111</v>
      </c>
      <c r="Y301" s="22" t="n"/>
      <c r="Z301" s="104">
        <f>IF(U301="","",W301/U301-W301)</f>
        <v/>
      </c>
      <c r="AA301" s="104">
        <f>IF(U301="","",(W301/U301-W301)*Q301)</f>
        <v/>
      </c>
      <c r="AB301" s="104">
        <f>IF(W301="","",W301*P301)</f>
        <v/>
      </c>
      <c r="AC301" s="86" t="n"/>
      <c r="AD301" s="84" t="inlineStr">
        <is>
          <t>截止日期</t>
        </is>
      </c>
      <c r="AE301" s="85" t="n"/>
    </row>
    <row customHeight="1" hidden="1" ht="14.25" outlineLevel="1" r="302" s="18">
      <c r="A302" s="101" t="n">
        <v>20200303</v>
      </c>
      <c r="B302" s="32" t="n"/>
      <c r="C302" s="33" t="n">
        <v>25</v>
      </c>
      <c r="D302" s="22" t="n"/>
      <c r="E302" s="34" t="n">
        <v>0.1505</v>
      </c>
      <c r="F302" s="35" t="n">
        <v>0.3823</v>
      </c>
      <c r="G302" s="102">
        <f>IF(E302="","",E302*X302)</f>
        <v/>
      </c>
      <c r="H302" s="37" t="n">
        <v>0.2558</v>
      </c>
      <c r="I302" s="22" t="n"/>
      <c r="J302" s="53" t="n">
        <v>0.1685</v>
      </c>
      <c r="K302" s="53" t="n">
        <v>0.1433</v>
      </c>
      <c r="L302" s="53" t="n"/>
      <c r="M302" s="53" t="n"/>
      <c r="N302" s="22" t="n"/>
      <c r="O302" s="57" t="n">
        <v>0.5881999999999999</v>
      </c>
      <c r="P302" s="57" t="n">
        <v>0.3729</v>
      </c>
      <c r="Q302" s="57" t="n">
        <v>0.3045</v>
      </c>
      <c r="R302" s="62">
        <f>IF(P302="","",P302-Q302)</f>
        <v/>
      </c>
      <c r="S302" s="57" t="n">
        <v>0.1164</v>
      </c>
      <c r="T302" s="22" t="n"/>
      <c r="U302" s="68" t="n">
        <v>0.0664</v>
      </c>
      <c r="V302" s="68" t="n">
        <v>0.8597</v>
      </c>
      <c r="W302" s="103" t="n">
        <v>59</v>
      </c>
      <c r="X302" s="103" t="n">
        <v>93</v>
      </c>
      <c r="Y302" s="22" t="n"/>
      <c r="Z302" s="104">
        <f>IF(U302="","",W302/U302-W302)</f>
        <v/>
      </c>
      <c r="AA302" s="104">
        <f>IF(U302="","",(W302/U302-W302)*Q302)</f>
        <v/>
      </c>
      <c r="AB302" s="104">
        <f>IF(W302="","",W302*P302)</f>
        <v/>
      </c>
      <c r="AC302" s="86" t="n"/>
      <c r="AD302" s="84" t="inlineStr">
        <is>
          <t>截止日期</t>
        </is>
      </c>
      <c r="AE302" s="85" t="n"/>
    </row>
    <row customHeight="1" hidden="1" ht="14.25" outlineLevel="1" r="303" s="18">
      <c r="A303" s="101" t="n">
        <v>20200304</v>
      </c>
      <c r="B303" s="32" t="n"/>
      <c r="C303" s="33" t="n">
        <v>24</v>
      </c>
      <c r="D303" s="22" t="n"/>
      <c r="E303" s="34" t="n">
        <v>0.09760000000000001</v>
      </c>
      <c r="F303" s="35" t="n">
        <v>0.4043</v>
      </c>
      <c r="G303" s="102">
        <f>IF(E303="","",E303*X303)</f>
        <v/>
      </c>
      <c r="H303" s="37" t="n">
        <v>0.0426</v>
      </c>
      <c r="I303" s="22" t="n"/>
      <c r="J303" s="53" t="n">
        <v>0.1688</v>
      </c>
      <c r="K303" s="53" t="n">
        <v>0.1821</v>
      </c>
      <c r="L303" s="53" t="n"/>
      <c r="M303" s="53" t="n"/>
      <c r="N303" s="22" t="n"/>
      <c r="O303" s="57" t="n">
        <v>0.9</v>
      </c>
      <c r="P303" s="57" t="n">
        <v>0.1786</v>
      </c>
      <c r="Q303" s="57" t="n">
        <v>0.1742</v>
      </c>
      <c r="R303" s="62">
        <f>IF(P303="","",P303-Q303)</f>
        <v/>
      </c>
      <c r="S303" s="57" t="n">
        <v>0.1069</v>
      </c>
      <c r="T303" s="22" t="n"/>
      <c r="U303" s="68" t="n">
        <v>0.0606</v>
      </c>
      <c r="V303" s="68" t="n">
        <v>0.844</v>
      </c>
      <c r="W303" s="103" t="n">
        <v>56</v>
      </c>
      <c r="X303" s="103" t="n">
        <v>82</v>
      </c>
      <c r="Y303" s="22" t="n"/>
      <c r="Z303" s="104">
        <f>IF(U303="","",W303/U303-W303)</f>
        <v/>
      </c>
      <c r="AA303" s="104">
        <f>IF(U303="","",(W303/U303-W303)*Q303)</f>
        <v/>
      </c>
      <c r="AB303" s="104">
        <f>IF(W303="","",W303*P303)</f>
        <v/>
      </c>
      <c r="AC303" s="86" t="n"/>
      <c r="AD303" s="84" t="inlineStr">
        <is>
          <t>截止日期</t>
        </is>
      </c>
      <c r="AE303" s="85" t="n"/>
    </row>
    <row customHeight="1" hidden="1" ht="14.25" outlineLevel="1" r="304" s="18">
      <c r="A304" s="101" t="n">
        <v>20200305</v>
      </c>
      <c r="B304" s="32" t="n"/>
      <c r="C304" s="33" t="n">
        <v>23</v>
      </c>
      <c r="D304" s="22" t="n"/>
      <c r="E304" s="34" t="n">
        <v>0.2159</v>
      </c>
      <c r="F304" s="35" t="n">
        <v>0.3772</v>
      </c>
      <c r="G304" s="102">
        <f>IF(E304="","",E304*X304)</f>
        <v/>
      </c>
      <c r="H304" s="37" t="n">
        <v>0.3294</v>
      </c>
      <c r="I304" s="22" t="n"/>
      <c r="J304" s="53" t="n">
        <v>0.1589</v>
      </c>
      <c r="K304" s="53" t="n">
        <v>0.2251</v>
      </c>
      <c r="L304" s="53" t="n"/>
      <c r="M304" s="53" t="n"/>
      <c r="N304" s="22" t="n"/>
      <c r="O304" s="57" t="n">
        <v>0.7551</v>
      </c>
      <c r="P304" s="57" t="n">
        <v>0.4809</v>
      </c>
      <c r="Q304" s="57" t="n">
        <v>0.5142</v>
      </c>
      <c r="R304" s="62">
        <f>IF(P304="","",P304-Q304)</f>
        <v/>
      </c>
      <c r="S304" s="57" t="n">
        <v>0.3607</v>
      </c>
      <c r="T304" s="22" t="n"/>
      <c r="U304" s="68" t="n">
        <v>0.08749999999999999</v>
      </c>
      <c r="V304" s="68" t="n">
        <v>0.8983</v>
      </c>
      <c r="W304" s="103" t="n">
        <v>131</v>
      </c>
      <c r="X304" s="103" t="n">
        <v>227</v>
      </c>
      <c r="Y304" s="22" t="n"/>
      <c r="Z304" s="104">
        <f>IF(U304="","",W304/U304-W304)</f>
        <v/>
      </c>
      <c r="AA304" s="104">
        <f>IF(U304="","",(W304/U304-W304)*Q304)</f>
        <v/>
      </c>
      <c r="AB304" s="104">
        <f>IF(W304="","",W304*P304)</f>
        <v/>
      </c>
      <c r="AC304" s="86" t="n"/>
      <c r="AD304" s="84" t="inlineStr">
        <is>
          <t>截止日期</t>
        </is>
      </c>
      <c r="AE304" s="85" t="n"/>
    </row>
    <row customHeight="1" hidden="1" ht="14.25" outlineLevel="1" r="305" s="18">
      <c r="A305" s="101" t="n">
        <v>20200306</v>
      </c>
      <c r="B305" s="32" t="n"/>
      <c r="C305" s="33" t="n">
        <v>22</v>
      </c>
      <c r="D305" s="22" t="n"/>
      <c r="E305" s="34" t="n">
        <v>0.172</v>
      </c>
      <c r="F305" s="35" t="n">
        <v>0.3332</v>
      </c>
      <c r="G305" s="102">
        <f>IF(E305="","",E305*X305)</f>
        <v/>
      </c>
      <c r="H305" s="37" t="n">
        <v>0.3284</v>
      </c>
      <c r="I305" s="22" t="n"/>
      <c r="J305" s="53" t="n">
        <v>0.1438</v>
      </c>
      <c r="K305" s="53" t="n">
        <v>0.1078</v>
      </c>
      <c r="L305" s="53" t="n"/>
      <c r="M305" s="53" t="n"/>
      <c r="N305" s="22" t="n"/>
      <c r="O305" s="57" t="n">
        <v>0.7105</v>
      </c>
      <c r="P305" s="57" t="n">
        <v>0.4653</v>
      </c>
      <c r="Q305" s="57" t="n">
        <v>0.5023</v>
      </c>
      <c r="R305" s="62">
        <f>IF(P305="","",P305-Q305)</f>
        <v/>
      </c>
      <c r="S305" s="57" t="n">
        <v>0.2982</v>
      </c>
      <c r="T305" s="22" t="n"/>
      <c r="U305" s="68" t="n">
        <v>0.0701</v>
      </c>
      <c r="V305" s="68" t="n">
        <v>0.8287</v>
      </c>
      <c r="W305" s="103" t="n">
        <v>101</v>
      </c>
      <c r="X305" s="103" t="n">
        <v>157</v>
      </c>
      <c r="Y305" s="22" t="n"/>
      <c r="Z305" s="104">
        <f>IF(U305="","",W305/U305-W305)</f>
        <v/>
      </c>
      <c r="AA305" s="104">
        <f>IF(U305="","",(W305/U305-W305)*Q305)</f>
        <v/>
      </c>
      <c r="AB305" s="104">
        <f>IF(W305="","",W305*P305)</f>
        <v/>
      </c>
      <c r="AC305" s="86" t="n"/>
      <c r="AD305" s="84" t="inlineStr">
        <is>
          <t>截止日期</t>
        </is>
      </c>
      <c r="AE305" s="85" t="n"/>
    </row>
    <row customHeight="1" hidden="1" ht="14.25" outlineLevel="1" r="306" s="18">
      <c r="A306" s="101" t="n">
        <v>20200307</v>
      </c>
      <c r="B306" s="32" t="n"/>
      <c r="C306" s="33" t="n">
        <v>16</v>
      </c>
      <c r="D306" s="22" t="n"/>
      <c r="E306" s="34" t="n">
        <v>0.1773</v>
      </c>
      <c r="F306" s="35" t="n">
        <v>0.333</v>
      </c>
      <c r="G306" s="102">
        <f>IF(E306="","",E306*X306)</f>
        <v/>
      </c>
      <c r="H306" s="37" t="n">
        <v>0.2375</v>
      </c>
      <c r="I306" s="22" t="n"/>
      <c r="J306" s="53" t="n">
        <v>0.1378</v>
      </c>
      <c r="K306" s="53" t="n">
        <v>0.1371</v>
      </c>
      <c r="L306" s="53" t="n"/>
      <c r="M306" s="53" t="n"/>
      <c r="N306" s="22" t="n"/>
      <c r="O306" s="57" t="n">
        <v>0.6615</v>
      </c>
      <c r="P306" s="57" t="n">
        <v>0.4366</v>
      </c>
      <c r="Q306" s="57" t="n">
        <v>0.4935</v>
      </c>
      <c r="R306" s="62">
        <f>IF(P306="","",P306-Q306)</f>
        <v/>
      </c>
      <c r="S306" s="57" t="n">
        <v>0.2626</v>
      </c>
      <c r="T306" s="22" t="n"/>
      <c r="U306" s="68" t="n">
        <v>0.0849</v>
      </c>
      <c r="V306" s="68" t="n">
        <v>0.8308</v>
      </c>
      <c r="W306" s="103" t="n">
        <v>142</v>
      </c>
      <c r="X306" s="103" t="n">
        <v>203</v>
      </c>
      <c r="Y306" s="22" t="n"/>
      <c r="Z306" s="104">
        <f>IF(U306="","",W306/U306-W306)</f>
        <v/>
      </c>
      <c r="AA306" s="104">
        <f>IF(U306="","",(W306/U306-W306)*Q306)</f>
        <v/>
      </c>
      <c r="AB306" s="104">
        <f>IF(W306="","",W306*P306)</f>
        <v/>
      </c>
      <c r="AC306" s="86" t="n"/>
      <c r="AD306" s="84" t="inlineStr">
        <is>
          <t>截止日期</t>
        </is>
      </c>
      <c r="AE306" s="85" t="n"/>
    </row>
    <row customHeight="1" hidden="1" ht="14.25" outlineLevel="1" r="307" s="18">
      <c r="A307" s="101" t="n">
        <v>20200308</v>
      </c>
      <c r="B307" s="32" t="n"/>
      <c r="C307" s="33" t="n">
        <v>19</v>
      </c>
      <c r="D307" s="22" t="n"/>
      <c r="E307" s="34" t="n">
        <v>0.159</v>
      </c>
      <c r="F307" s="35" t="n">
        <v>0.3348</v>
      </c>
      <c r="G307" s="102">
        <f>IF(E307="","",E307*X307)</f>
        <v/>
      </c>
      <c r="H307" s="37" t="n">
        <v>0.3226</v>
      </c>
      <c r="I307" s="22" t="n"/>
      <c r="J307" s="53" t="n">
        <v>0.1775</v>
      </c>
      <c r="K307" s="53" t="n">
        <v>0.1398</v>
      </c>
      <c r="L307" s="53" t="n"/>
      <c r="M307" s="53" t="n"/>
      <c r="N307" s="22" t="n"/>
      <c r="O307" s="57" t="n">
        <v>0.8676</v>
      </c>
      <c r="P307" s="57" t="n">
        <v>0.5669</v>
      </c>
      <c r="Q307" s="57" t="n">
        <v>0.5459000000000001</v>
      </c>
      <c r="R307" s="62">
        <f>IF(P307="","",P307-Q307)</f>
        <v/>
      </c>
      <c r="S307" s="57" t="n">
        <v>0.3586</v>
      </c>
      <c r="T307" s="22" t="n"/>
      <c r="U307" s="68" t="n">
        <v>0.0769</v>
      </c>
      <c r="V307" s="68" t="n">
        <v>0.9265</v>
      </c>
      <c r="W307" s="103" t="n">
        <v>157</v>
      </c>
      <c r="X307" s="103" t="n">
        <v>239</v>
      </c>
      <c r="Y307" s="22" t="n"/>
      <c r="Z307" s="104">
        <f>IF(U307="","",W307/U307-W307)</f>
        <v/>
      </c>
      <c r="AA307" s="104">
        <f>IF(U307="","",(W307/U307-W307)*Q307)</f>
        <v/>
      </c>
      <c r="AB307" s="104">
        <f>IF(W307="","",W307*P307)</f>
        <v/>
      </c>
      <c r="AC307" s="86" t="n"/>
      <c r="AD307" s="84" t="inlineStr">
        <is>
          <t>截止日期</t>
        </is>
      </c>
      <c r="AE307" s="85" t="n"/>
    </row>
    <row customHeight="1" hidden="1" ht="14.25" outlineLevel="1" r="308" s="18">
      <c r="A308" s="101" t="n">
        <v>20200309</v>
      </c>
      <c r="B308" s="32" t="n"/>
      <c r="C308" s="33" t="n">
        <v>16</v>
      </c>
      <c r="D308" s="22" t="n"/>
      <c r="E308" s="34" t="n">
        <v>0.1445</v>
      </c>
      <c r="F308" s="35" t="n">
        <v>0.4146</v>
      </c>
      <c r="G308" s="102">
        <f>IF(E308="","",E308*X308)</f>
        <v/>
      </c>
      <c r="H308" s="37" t="n">
        <v>0.3455</v>
      </c>
      <c r="I308" s="22" t="n"/>
      <c r="J308" s="53" t="n">
        <v>0.2182</v>
      </c>
      <c r="K308" s="53" t="n">
        <v>0.1923</v>
      </c>
      <c r="L308" s="53" t="n"/>
      <c r="M308" s="53" t="n"/>
      <c r="N308" s="22" t="n"/>
      <c r="O308" s="57" t="n">
        <v>0.717</v>
      </c>
      <c r="P308" s="57" t="n">
        <v>0.5377</v>
      </c>
      <c r="Q308" s="57" t="n">
        <v>0.5242</v>
      </c>
      <c r="R308" s="62">
        <f>IF(P308="","",P308-Q308)</f>
        <v/>
      </c>
      <c r="S308" s="57" t="n">
        <v>0.2732</v>
      </c>
      <c r="T308" s="22" t="n"/>
      <c r="U308" s="68" t="n">
        <v>0.0823</v>
      </c>
      <c r="V308" s="68" t="n">
        <v>0.8191000000000001</v>
      </c>
      <c r="W308" s="103" t="n">
        <v>106</v>
      </c>
      <c r="X308" s="103" t="n">
        <v>173</v>
      </c>
      <c r="Y308" s="22" t="n"/>
      <c r="Z308" s="104">
        <f>IF(U308="","",W308/U308-W308)</f>
        <v/>
      </c>
      <c r="AA308" s="104">
        <f>IF(U308="","",(W308/U308-W308)*Q308)</f>
        <v/>
      </c>
      <c r="AB308" s="104">
        <f>IF(W308="","",W308*P308)</f>
        <v/>
      </c>
      <c r="AC308" s="86" t="n"/>
      <c r="AD308" s="84" t="inlineStr">
        <is>
          <t>截止日期</t>
        </is>
      </c>
      <c r="AE308" s="85" t="n"/>
    </row>
    <row customHeight="1" hidden="1" ht="14.25" outlineLevel="1" r="309" s="18">
      <c r="A309" s="101" t="n">
        <v>20200310</v>
      </c>
      <c r="B309" s="32" t="n"/>
      <c r="C309" s="33" t="n">
        <v>14</v>
      </c>
      <c r="D309" s="22" t="n"/>
      <c r="E309" s="34" t="n">
        <v>0.1608</v>
      </c>
      <c r="F309" s="35" t="n">
        <v>0.3772</v>
      </c>
      <c r="G309" s="102">
        <f>IF(E309="","",E309*X309)</f>
        <v/>
      </c>
      <c r="H309" s="37" t="n">
        <v>0.2273</v>
      </c>
      <c r="I309" s="22" t="n"/>
      <c r="J309" s="53" t="n">
        <v>0.1221</v>
      </c>
      <c r="K309" s="53" t="n">
        <v>0.19</v>
      </c>
      <c r="L309" s="53" t="n"/>
      <c r="M309" s="53" t="n"/>
      <c r="N309" s="22" t="n"/>
      <c r="O309" s="57" t="n">
        <v>0.825</v>
      </c>
      <c r="P309" s="57" t="n">
        <v>0.5244</v>
      </c>
      <c r="Q309" s="57" t="n">
        <v>0.483</v>
      </c>
      <c r="R309" s="62">
        <f>IF(P309="","",P309-Q309)</f>
        <v/>
      </c>
      <c r="S309" s="57" t="n">
        <v>0.2981</v>
      </c>
      <c r="T309" s="22" t="n"/>
      <c r="U309" s="68" t="n">
        <v>0.0679</v>
      </c>
      <c r="V309" s="68" t="n">
        <v>0.7715</v>
      </c>
      <c r="W309" s="103" t="n">
        <v>82</v>
      </c>
      <c r="X309" s="103" t="n">
        <v>143</v>
      </c>
      <c r="Y309" s="22" t="n"/>
      <c r="Z309" s="104">
        <f>IF(U309="","",W309/U309-W309)</f>
        <v/>
      </c>
      <c r="AA309" s="104">
        <f>IF(U309="","",(W309/U309-W309)*Q309)</f>
        <v/>
      </c>
      <c r="AB309" s="104">
        <f>IF(W309="","",W309*P309)</f>
        <v/>
      </c>
      <c r="AC309" s="86" t="n"/>
      <c r="AD309" s="84" t="inlineStr">
        <is>
          <t>截止日期</t>
        </is>
      </c>
      <c r="AE309" s="85" t="n"/>
    </row>
    <row customHeight="1" hidden="1" ht="14.25" outlineLevel="1" r="310" s="18">
      <c r="A310" s="101" t="n">
        <v>20200311</v>
      </c>
      <c r="B310" s="32" t="n"/>
      <c r="C310" s="33" t="n">
        <v>14</v>
      </c>
      <c r="D310" s="22" t="n"/>
      <c r="E310" s="34" t="n">
        <v>0.1399</v>
      </c>
      <c r="F310" s="35" t="n">
        <v>0.3805</v>
      </c>
      <c r="G310" s="102">
        <f>IF(E310="","",E310*X310)</f>
        <v/>
      </c>
      <c r="H310" s="37" t="n">
        <v>0.3</v>
      </c>
      <c r="I310" s="22" t="n"/>
      <c r="J310" s="53" t="n">
        <v>0.146</v>
      </c>
      <c r="K310" s="53" t="n">
        <v>0.194</v>
      </c>
      <c r="L310" s="53" t="n"/>
      <c r="M310" s="53" t="n"/>
      <c r="N310" s="22" t="n"/>
      <c r="O310" s="57" t="n">
        <v>0.6389</v>
      </c>
      <c r="P310" s="57" t="n">
        <v>0.4348</v>
      </c>
      <c r="Q310" s="57" t="n">
        <v>0.5072</v>
      </c>
      <c r="R310" s="62">
        <f>IF(P310="","",P310-Q310)</f>
        <v/>
      </c>
      <c r="S310" s="57" t="n">
        <v>0.2803</v>
      </c>
      <c r="T310" s="22" t="n"/>
      <c r="U310" s="68" t="n">
        <v>0.07539999999999999</v>
      </c>
      <c r="V310" s="68" t="n">
        <v>0.7648</v>
      </c>
      <c r="W310" s="103" t="n">
        <v>92</v>
      </c>
      <c r="X310" s="103" t="n">
        <v>143</v>
      </c>
      <c r="Y310" s="22" t="n"/>
      <c r="Z310" s="104">
        <f>IF(U310="","",W310/U310-W310)</f>
        <v/>
      </c>
      <c r="AA310" s="104">
        <f>IF(U310="","",(W310/U310-W310)*Q310)</f>
        <v/>
      </c>
      <c r="AB310" s="104">
        <f>IF(W310="","",W310*P310)</f>
        <v/>
      </c>
      <c r="AC310" s="86" t="n"/>
      <c r="AD310" s="84" t="inlineStr">
        <is>
          <t>截止日期</t>
        </is>
      </c>
      <c r="AE310" s="85" t="n"/>
    </row>
    <row customHeight="1" hidden="1" ht="14.25" outlineLevel="1" r="311" s="18">
      <c r="A311" s="101" t="n">
        <v>20200312</v>
      </c>
      <c r="B311" s="32" t="n"/>
      <c r="C311" s="33" t="n">
        <v>13</v>
      </c>
      <c r="D311" s="22" t="n"/>
      <c r="E311" s="34" t="n">
        <v>0.1545</v>
      </c>
      <c r="F311" s="35" t="n">
        <v>0.3807</v>
      </c>
      <c r="G311" s="102">
        <f>IF(E311="","",E311*X311)</f>
        <v/>
      </c>
      <c r="H311" s="37" t="n">
        <v>0.2373</v>
      </c>
      <c r="I311" s="22" t="n"/>
      <c r="J311" s="53" t="n">
        <v>0.2</v>
      </c>
      <c r="K311" s="53" t="n">
        <v>0.1849</v>
      </c>
      <c r="L311" s="53" t="n"/>
      <c r="M311" s="53" t="n"/>
      <c r="N311" s="22" t="n"/>
      <c r="O311" s="57" t="n">
        <v>0.8276</v>
      </c>
      <c r="P311" s="57" t="n">
        <v>0.4458</v>
      </c>
      <c r="Q311" s="57" t="n">
        <v>0.465</v>
      </c>
      <c r="R311" s="62">
        <f>IF(P311="","",P311-Q311)</f>
        <v/>
      </c>
      <c r="S311" s="57" t="n">
        <v>0.2818</v>
      </c>
      <c r="T311" s="22" t="n"/>
      <c r="U311" s="68" t="n">
        <v>0.0718</v>
      </c>
      <c r="V311" s="68" t="n">
        <v>0.8077</v>
      </c>
      <c r="W311" s="103" t="n">
        <v>83</v>
      </c>
      <c r="X311" s="103" t="n">
        <v>123</v>
      </c>
      <c r="Y311" s="22" t="n"/>
      <c r="Z311" s="104">
        <f>IF(U311="","",W311/U311-W311)</f>
        <v/>
      </c>
      <c r="AA311" s="104">
        <f>IF(U311="","",(W311/U311-W311)*Q311)</f>
        <v/>
      </c>
      <c r="AB311" s="104">
        <f>IF(W311="","",W311*P311)</f>
        <v/>
      </c>
      <c r="AC311" s="86" t="n"/>
      <c r="AD311" s="84" t="inlineStr">
        <is>
          <t>截止日期</t>
        </is>
      </c>
      <c r="AE311" s="85" t="n"/>
    </row>
    <row customHeight="1" hidden="1" ht="14.25" outlineLevel="1" r="312" s="18">
      <c r="A312" s="101" t="n">
        <v>20200313</v>
      </c>
      <c r="B312" s="32" t="n"/>
      <c r="C312" s="33" t="n">
        <v>20</v>
      </c>
      <c r="D312" s="22" t="n"/>
      <c r="E312" s="34" t="n">
        <v>0.1074</v>
      </c>
      <c r="F312" s="35" t="n">
        <v>0.3664</v>
      </c>
      <c r="G312" s="102">
        <f>IF(E312="","",E312*X312)</f>
        <v/>
      </c>
      <c r="H312" s="37" t="n">
        <v>0.3519</v>
      </c>
      <c r="I312" s="22" t="n"/>
      <c r="J312" s="53" t="n">
        <v>0.1652</v>
      </c>
      <c r="K312" s="53" t="n">
        <v>0.1922</v>
      </c>
      <c r="L312" s="53" t="n"/>
      <c r="M312" s="53" t="n"/>
      <c r="N312" s="22" t="n"/>
      <c r="O312" s="57" t="n">
        <v>0.3667</v>
      </c>
      <c r="P312" s="57" t="n">
        <v>0.3537</v>
      </c>
      <c r="Q312" s="57" t="n">
        <v>0.48</v>
      </c>
      <c r="R312" s="62">
        <f>IF(P312="","",P312-Q312)</f>
        <v/>
      </c>
      <c r="S312" s="57" t="n">
        <v>0.2804</v>
      </c>
      <c r="T312" s="22" t="n"/>
      <c r="U312" s="68" t="n">
        <v>0.0696</v>
      </c>
      <c r="V312" s="68" t="n">
        <v>0.7882</v>
      </c>
      <c r="W312" s="103" t="n">
        <v>82</v>
      </c>
      <c r="X312" s="103" t="n">
        <v>121</v>
      </c>
      <c r="Y312" s="22" t="n"/>
      <c r="Z312" s="104">
        <f>IF(U312="","",W312/U312-W312)</f>
        <v/>
      </c>
      <c r="AA312" s="104">
        <f>IF(U312="","",(W312/U312-W312)*Q312)</f>
        <v/>
      </c>
      <c r="AB312" s="104">
        <f>IF(W312="","",W312*P312)</f>
        <v/>
      </c>
      <c r="AC312" s="86" t="n"/>
      <c r="AD312" s="84" t="inlineStr">
        <is>
          <t>截止日期</t>
        </is>
      </c>
      <c r="AE312" s="85" t="n"/>
    </row>
    <row customHeight="1" hidden="1" ht="14.25" outlineLevel="1" r="313" s="18">
      <c r="A313" s="101" t="n">
        <v>20200314</v>
      </c>
      <c r="B313" s="32" t="n"/>
      <c r="C313" s="33" t="n">
        <v>18</v>
      </c>
      <c r="D313" s="22" t="n"/>
      <c r="E313" s="34" t="n">
        <v>0.1933</v>
      </c>
      <c r="F313" s="35" t="n">
        <v>0.6758999999999999</v>
      </c>
      <c r="G313" s="102">
        <f>IF(E313="","",E313*X313)</f>
        <v/>
      </c>
      <c r="H313" s="37" t="n">
        <v>0.2167</v>
      </c>
      <c r="I313" s="22" t="n"/>
      <c r="J313" s="53" t="n">
        <v>0.1511</v>
      </c>
      <c r="K313" s="53" t="n">
        <v>0.1986</v>
      </c>
      <c r="L313" s="53" t="n"/>
      <c r="M313" s="53" t="n"/>
      <c r="N313" s="22" t="n"/>
      <c r="O313" s="57" t="n">
        <v>0.6136</v>
      </c>
      <c r="P313" s="57" t="n">
        <v>0.4659</v>
      </c>
      <c r="Q313" s="57" t="n">
        <v>0.4901</v>
      </c>
      <c r="R313" s="62">
        <f>IF(P313="","",P313-Q313)</f>
        <v/>
      </c>
      <c r="S313" s="57" t="n">
        <v>0.3316</v>
      </c>
      <c r="T313" s="22" t="n"/>
      <c r="U313" s="68" t="n">
        <v>0.08210000000000001</v>
      </c>
      <c r="V313" s="68" t="n">
        <v>0.6758999999999999</v>
      </c>
      <c r="W313" s="103" t="n">
        <v>88</v>
      </c>
      <c r="X313" s="103" t="n">
        <v>150</v>
      </c>
      <c r="Y313" s="22" t="n"/>
      <c r="Z313" s="104">
        <f>IF(U313="","",W313/U313-W313)</f>
        <v/>
      </c>
      <c r="AA313" s="104">
        <f>IF(U313="","",(W313/U313-W313)*Q313)</f>
        <v/>
      </c>
      <c r="AB313" s="104">
        <f>IF(W313="","",W313*P313)</f>
        <v/>
      </c>
      <c r="AC313" s="86" t="n"/>
      <c r="AD313" s="84" t="inlineStr">
        <is>
          <t>截止日期</t>
        </is>
      </c>
      <c r="AE313" s="85" t="n"/>
    </row>
    <row customHeight="1" hidden="1" ht="14.25" outlineLevel="1" r="314" s="18">
      <c r="A314" s="101" t="n">
        <v>20200315</v>
      </c>
      <c r="B314" s="32" t="n"/>
      <c r="C314" s="33" t="n">
        <v>19</v>
      </c>
      <c r="D314" s="22" t="n"/>
      <c r="E314" s="34" t="n">
        <v>0.1267</v>
      </c>
      <c r="F314" s="35" t="n">
        <v>0.3834</v>
      </c>
      <c r="G314" s="102">
        <f>IF(E314="","",E314*X314)</f>
        <v/>
      </c>
      <c r="H314" s="37" t="n">
        <v>0.3333</v>
      </c>
      <c r="I314" s="22" t="n"/>
      <c r="J314" s="53" t="n">
        <v>0.1888</v>
      </c>
      <c r="K314" s="53" t="n">
        <v>0.177</v>
      </c>
      <c r="L314" s="53" t="n"/>
      <c r="M314" s="53" t="n"/>
      <c r="N314" s="22" t="n"/>
      <c r="O314" s="57" t="n">
        <v>0.525</v>
      </c>
      <c r="P314" s="57" t="n">
        <v>0.3469</v>
      </c>
      <c r="Q314" s="57" t="n">
        <v>0.474</v>
      </c>
      <c r="R314" s="62">
        <f>IF(P314="","",P314-Q314)</f>
        <v/>
      </c>
      <c r="S314" s="57" t="n">
        <v>0.2704</v>
      </c>
      <c r="T314" s="22" t="n"/>
      <c r="U314" s="68" t="n">
        <v>0.0755</v>
      </c>
      <c r="V314" s="68" t="n">
        <v>0.8488</v>
      </c>
      <c r="W314" s="103" t="n">
        <v>98</v>
      </c>
      <c r="X314" s="103" t="n">
        <v>150</v>
      </c>
      <c r="Y314" s="22" t="n"/>
      <c r="Z314" s="104">
        <f>IF(U314="","",W314/U314-W314)</f>
        <v/>
      </c>
      <c r="AA314" s="104">
        <f>IF(U314="","",(W314/U314-W314)*Q314)</f>
        <v/>
      </c>
      <c r="AB314" s="104">
        <f>IF(W314="","",W314*P314)</f>
        <v/>
      </c>
      <c r="AC314" s="86" t="n"/>
      <c r="AD314" s="84" t="inlineStr">
        <is>
          <t>截止日期</t>
        </is>
      </c>
      <c r="AE314" s="85" t="n"/>
    </row>
    <row customHeight="1" hidden="1" ht="14.25" outlineLevel="1" r="315" s="18">
      <c r="A315" s="101" t="n">
        <v>20200316</v>
      </c>
      <c r="B315" s="32" t="n"/>
      <c r="C315" s="33" t="n">
        <v>15</v>
      </c>
      <c r="D315" s="22" t="n"/>
      <c r="E315" s="34" t="n">
        <v>0.1429</v>
      </c>
      <c r="F315" s="35" t="n">
        <v>0.3547</v>
      </c>
      <c r="G315" s="102">
        <f>IF(E315="","",E315*X315)</f>
        <v/>
      </c>
      <c r="H315" s="37" t="n">
        <v>0.3846</v>
      </c>
      <c r="I315" s="22" t="n"/>
      <c r="J315" s="53" t="n">
        <v>0.1849</v>
      </c>
      <c r="K315" s="53" t="n">
        <v>0.1364</v>
      </c>
      <c r="L315" s="53" t="n"/>
      <c r="M315" s="53" t="n"/>
      <c r="N315" s="22" t="n"/>
      <c r="O315" s="57" t="n">
        <v>0.6563</v>
      </c>
      <c r="P315" s="57" t="n">
        <v>0.4881</v>
      </c>
      <c r="Q315" s="57" t="n">
        <v>0.5185999999999999</v>
      </c>
      <c r="R315" s="62">
        <f>IF(P315="","",P315-Q315)</f>
        <v/>
      </c>
      <c r="S315" s="57" t="n">
        <v>0.1726</v>
      </c>
      <c r="T315" s="22" t="n"/>
      <c r="U315" s="68" t="n">
        <v>0.0698</v>
      </c>
      <c r="V315" s="68" t="n">
        <v>0.7788</v>
      </c>
      <c r="W315" s="103" t="n">
        <v>84</v>
      </c>
      <c r="X315" s="103" t="n">
        <v>126</v>
      </c>
      <c r="Y315" s="22" t="n"/>
      <c r="Z315" s="104">
        <f>IF(U315="","",W315/U315-W315)</f>
        <v/>
      </c>
      <c r="AA315" s="104">
        <f>IF(U315="","",(W315/U315-W315)*Q315)</f>
        <v/>
      </c>
      <c r="AB315" s="104">
        <f>IF(W315="","",W315*P315)</f>
        <v/>
      </c>
      <c r="AC315" s="86" t="n"/>
      <c r="AD315" s="84" t="inlineStr">
        <is>
          <t>截止日期</t>
        </is>
      </c>
      <c r="AE315" s="85" t="n"/>
    </row>
    <row customHeight="1" hidden="1" ht="14.25" outlineLevel="1" r="316" s="18">
      <c r="A316" s="101" t="n">
        <v>20200317</v>
      </c>
      <c r="B316" s="32" t="n"/>
      <c r="C316" s="33" t="n">
        <v>16</v>
      </c>
      <c r="D316" s="22" t="n"/>
      <c r="E316" s="34" t="n">
        <v>0.1615</v>
      </c>
      <c r="F316" s="35" t="n">
        <v>0.3221</v>
      </c>
      <c r="G316" s="102">
        <f>IF(E316="","",E316*X316)</f>
        <v/>
      </c>
      <c r="H316" s="37" t="n">
        <v>0.2963</v>
      </c>
      <c r="I316" s="22" t="n"/>
      <c r="J316" s="53" t="n">
        <v>0.187</v>
      </c>
      <c r="K316" s="53" t="n">
        <v>0.1371</v>
      </c>
      <c r="L316" s="53" t="n"/>
      <c r="M316" s="53" t="n"/>
      <c r="N316" s="22" t="n"/>
      <c r="O316" s="57" t="n">
        <v>0.6</v>
      </c>
      <c r="P316" s="57" t="n">
        <v>0.3896</v>
      </c>
      <c r="Q316" s="57" t="n">
        <v>0.4773</v>
      </c>
      <c r="R316" s="62">
        <f>IF(P316="","",P316-Q316)</f>
        <v/>
      </c>
      <c r="S316" s="57" t="n">
        <v>0.1533</v>
      </c>
      <c r="T316" s="22" t="n"/>
      <c r="U316" s="68" t="n">
        <v>0.06950000000000001</v>
      </c>
      <c r="V316" s="68" t="n">
        <v>0.7964</v>
      </c>
      <c r="W316" s="103" t="n">
        <v>77</v>
      </c>
      <c r="X316" s="103" t="n">
        <v>130</v>
      </c>
      <c r="Y316" s="22" t="n"/>
      <c r="Z316" s="104">
        <f>IF(U316="","",W316/U316-W316)</f>
        <v/>
      </c>
      <c r="AA316" s="104">
        <f>IF(U316="","",(W316/U316-W316)*Q316)</f>
        <v/>
      </c>
      <c r="AB316" s="104">
        <f>IF(W316="","",W316*P316)</f>
        <v/>
      </c>
      <c r="AC316" s="86" t="n"/>
      <c r="AD316" s="84" t="inlineStr">
        <is>
          <t>截止日期</t>
        </is>
      </c>
      <c r="AE316" s="85" t="n"/>
    </row>
    <row customHeight="1" hidden="1" ht="14.25" outlineLevel="1" r="317" s="18">
      <c r="A317" s="101" t="n">
        <v>20200318</v>
      </c>
      <c r="B317" s="32" t="n"/>
      <c r="C317" s="33" t="n">
        <v>12</v>
      </c>
      <c r="D317" s="22" t="n"/>
      <c r="E317" s="34" t="n">
        <v>0.152</v>
      </c>
      <c r="F317" s="35" t="n">
        <v>0.374</v>
      </c>
      <c r="G317" s="102">
        <f>IF(E317="","",E317*X317)</f>
        <v/>
      </c>
      <c r="H317" s="37" t="n">
        <v>0.2568</v>
      </c>
      <c r="I317" s="22" t="n"/>
      <c r="J317" s="53" t="n">
        <v>0.2121</v>
      </c>
      <c r="K317" s="53" t="n">
        <v>0.121</v>
      </c>
      <c r="L317" s="53" t="n"/>
      <c r="M317" s="53" t="n"/>
      <c r="N317" s="22" t="n"/>
      <c r="O317" s="57" t="n">
        <v>0.7143</v>
      </c>
      <c r="P317" s="57" t="n">
        <v>0.4508</v>
      </c>
      <c r="Q317" s="57" t="n">
        <v>0.4869</v>
      </c>
      <c r="R317" s="62">
        <f>IF(P317="","",P317-Q317)</f>
        <v/>
      </c>
      <c r="S317" s="57" t="n">
        <v>0.2859</v>
      </c>
      <c r="T317" s="22" t="n"/>
      <c r="U317" s="68" t="n">
        <v>0.0922</v>
      </c>
      <c r="V317" s="68" t="n">
        <v>0.8509</v>
      </c>
      <c r="W317" s="103" t="n">
        <v>122</v>
      </c>
      <c r="X317" s="103" t="n">
        <v>171</v>
      </c>
      <c r="Y317" s="22" t="n"/>
      <c r="Z317" s="104">
        <f>IF(U317="","",W317/U317-W317)</f>
        <v/>
      </c>
      <c r="AA317" s="104">
        <f>IF(U317="","",(W317/U317-W317)*Q317)</f>
        <v/>
      </c>
      <c r="AB317" s="104">
        <f>IF(W317="","",W317*P317)</f>
        <v/>
      </c>
      <c r="AC317" s="86" t="n"/>
      <c r="AD317" s="84" t="inlineStr">
        <is>
          <t>截止日期</t>
        </is>
      </c>
      <c r="AE317" s="85" t="n"/>
    </row>
    <row customHeight="1" hidden="1" ht="14.25" outlineLevel="1" r="318" s="18">
      <c r="A318" s="101" t="n">
        <v>20200319</v>
      </c>
      <c r="B318" s="32" t="n"/>
      <c r="C318" s="33" t="n">
        <v>12</v>
      </c>
      <c r="D318" s="22" t="n"/>
      <c r="E318" s="34" t="n">
        <v>0.1325</v>
      </c>
      <c r="F318" s="35" t="n">
        <v>0.3988</v>
      </c>
      <c r="G318" s="102">
        <f>IF(E318="","",E318*X318)</f>
        <v/>
      </c>
      <c r="H318" s="37" t="n">
        <v>0.2456</v>
      </c>
      <c r="I318" s="22" t="n"/>
      <c r="J318" s="53" t="n">
        <v>0.137</v>
      </c>
      <c r="K318" s="53" t="n">
        <v>0.1542</v>
      </c>
      <c r="L318" s="53" t="n"/>
      <c r="M318" s="53" t="n"/>
      <c r="N318" s="22" t="n"/>
      <c r="O318" s="57" t="n">
        <v>0.7143</v>
      </c>
      <c r="P318" s="57" t="n">
        <v>0.4494</v>
      </c>
      <c r="Q318" s="57" t="n">
        <v>0.4613</v>
      </c>
      <c r="R318" s="62">
        <f>IF(P318="","",P318-Q318)</f>
        <v/>
      </c>
      <c r="S318" s="57" t="n">
        <v>0.2664</v>
      </c>
      <c r="T318" s="22" t="n"/>
      <c r="U318" s="68" t="n">
        <v>0.08359999999999999</v>
      </c>
      <c r="V318" s="68" t="n">
        <v>0.8338</v>
      </c>
      <c r="W318" s="103" t="n">
        <v>89</v>
      </c>
      <c r="X318" s="103" t="n">
        <v>151</v>
      </c>
      <c r="Y318" s="22" t="n"/>
      <c r="Z318" s="104">
        <f>IF(U318="","",W318/U318-W318)</f>
        <v/>
      </c>
      <c r="AA318" s="104">
        <f>IF(U318="","",(W318/U318-W318)*Q318)</f>
        <v/>
      </c>
      <c r="AB318" s="104">
        <f>IF(W318="","",W318*P318)</f>
        <v/>
      </c>
      <c r="AC318" s="86" t="n"/>
      <c r="AD318" s="84" t="inlineStr">
        <is>
          <t>截止日期</t>
        </is>
      </c>
      <c r="AE318" s="85" t="n"/>
    </row>
    <row customHeight="1" hidden="1" ht="14.25" outlineLevel="1" r="319" s="18">
      <c r="A319" s="101" t="n">
        <v>20200320</v>
      </c>
      <c r="B319" s="32" t="n"/>
      <c r="C319" s="33" t="n">
        <v>14</v>
      </c>
      <c r="D319" s="22" t="n"/>
      <c r="E319" s="34" t="n">
        <v>0.1791</v>
      </c>
      <c r="F319" s="35" t="n">
        <v>0.3162</v>
      </c>
      <c r="G319" s="102">
        <f>IF(E319="","",E319*X319)</f>
        <v/>
      </c>
      <c r="H319" s="37" t="n">
        <v>0.1154</v>
      </c>
      <c r="I319" s="22" t="n"/>
      <c r="J319" s="53" t="n">
        <v>0.1707</v>
      </c>
      <c r="K319" s="53" t="n">
        <v>0.1317</v>
      </c>
      <c r="L319" s="53" t="n"/>
      <c r="M319" s="53" t="n"/>
      <c r="N319" s="22" t="n"/>
      <c r="O319" s="57" t="n">
        <v>0.5</v>
      </c>
      <c r="P319" s="57" t="n">
        <v>0.4651</v>
      </c>
      <c r="Q319" s="57" t="n">
        <v>0.4463</v>
      </c>
      <c r="R319" s="62">
        <f>IF(P319="","",P319-Q319)</f>
        <v/>
      </c>
      <c r="S319" s="57" t="n">
        <v>0.3012</v>
      </c>
      <c r="T319" s="22" t="n"/>
      <c r="U319" s="68" t="n">
        <v>0.0814</v>
      </c>
      <c r="V319" s="68" t="n">
        <v>0.6252</v>
      </c>
      <c r="W319" s="103" t="n">
        <v>91</v>
      </c>
      <c r="X319" s="103" t="n">
        <v>134</v>
      </c>
      <c r="Y319" s="22" t="n"/>
      <c r="Z319" s="104">
        <f>IF(U319="","",W319/U319-W319)</f>
        <v/>
      </c>
      <c r="AA319" s="104">
        <f>IF(U319="","",(W319/U319-W319)*Q319)</f>
        <v/>
      </c>
      <c r="AB319" s="104">
        <f>IF(W319="","",W319*P319)</f>
        <v/>
      </c>
      <c r="AC319" s="86" t="n"/>
      <c r="AD319" s="84" t="inlineStr">
        <is>
          <t>截止日期</t>
        </is>
      </c>
      <c r="AE319" s="85" t="n"/>
    </row>
    <row customHeight="1" hidden="1" ht="14.25" outlineLevel="1" r="320" s="18">
      <c r="A320" s="101" t="n">
        <v>20200321</v>
      </c>
      <c r="B320" s="32" t="n"/>
      <c r="C320" s="33" t="n">
        <v>13</v>
      </c>
      <c r="D320" s="22" t="n"/>
      <c r="E320" s="34" t="n">
        <v>0.1261</v>
      </c>
      <c r="F320" s="35" t="n">
        <v>0.3659</v>
      </c>
      <c r="G320" s="102">
        <f>IF(E320="","",E320*X320)</f>
        <v/>
      </c>
      <c r="H320" s="37" t="n">
        <v>0.1786</v>
      </c>
      <c r="I320" s="22" t="n"/>
      <c r="J320" s="53" t="n">
        <v>0.1858</v>
      </c>
      <c r="K320" s="53" t="n">
        <v>0.1802</v>
      </c>
      <c r="L320" s="53" t="n"/>
      <c r="M320" s="53" t="n"/>
      <c r="N320" s="22" t="n"/>
      <c r="O320" s="57" t="n">
        <v>0.5714</v>
      </c>
      <c r="P320" s="57" t="n">
        <v>0.3488</v>
      </c>
      <c r="Q320" s="57" t="n">
        <v>0.358</v>
      </c>
      <c r="R320" s="62">
        <f>IF(P320="","",P320-Q320)</f>
        <v/>
      </c>
      <c r="S320" s="57" t="n">
        <v>0.196</v>
      </c>
      <c r="T320" s="22" t="n"/>
      <c r="U320" s="68" t="n">
        <v>0.06950000000000001</v>
      </c>
      <c r="V320" s="68" t="n">
        <v>0.9165</v>
      </c>
      <c r="W320" s="103" t="n">
        <v>86</v>
      </c>
      <c r="X320" s="103" t="n">
        <v>119</v>
      </c>
      <c r="Y320" s="22" t="n"/>
      <c r="Z320" s="104">
        <f>IF(U320="","",W320/U320-W320)</f>
        <v/>
      </c>
      <c r="AA320" s="104">
        <f>IF(U320="","",(W320/U320-W320)*Q320)</f>
        <v/>
      </c>
      <c r="AB320" s="104">
        <f>IF(W320="","",W320*P320)</f>
        <v/>
      </c>
      <c r="AC320" s="86" t="n"/>
      <c r="AD320" s="84" t="inlineStr">
        <is>
          <t>截止日期</t>
        </is>
      </c>
      <c r="AE320" s="85" t="n"/>
    </row>
    <row customHeight="1" hidden="1" ht="14.25" outlineLevel="1" r="321" s="18">
      <c r="A321" s="101" t="n">
        <v>20200322</v>
      </c>
      <c r="B321" s="32" t="n"/>
      <c r="C321" s="33" t="n">
        <v>13</v>
      </c>
      <c r="D321" s="22" t="n"/>
      <c r="E321" s="34" t="n">
        <v>0.1261</v>
      </c>
      <c r="F321" s="35" t="n">
        <v>0.3659</v>
      </c>
      <c r="G321" s="102">
        <f>IF(E321="","",E321*X321)</f>
        <v/>
      </c>
      <c r="H321" s="37" t="n">
        <v>0.1786</v>
      </c>
      <c r="I321" s="22" t="n"/>
      <c r="J321" s="53" t="n">
        <v>0.1858</v>
      </c>
      <c r="K321" s="53" t="n">
        <v>0.1802</v>
      </c>
      <c r="L321" s="53" t="n"/>
      <c r="M321" s="53" t="n"/>
      <c r="N321" s="22" t="n"/>
      <c r="O321" s="57" t="n">
        <v>0.5714</v>
      </c>
      <c r="P321" s="57" t="n">
        <v>0.3488</v>
      </c>
      <c r="Q321" s="57" t="n">
        <v>0.358</v>
      </c>
      <c r="R321" s="62">
        <f>IF(P321="","",P321-Q321)</f>
        <v/>
      </c>
      <c r="S321" s="57" t="n">
        <v>0.196</v>
      </c>
      <c r="T321" s="22" t="n"/>
      <c r="U321" s="68" t="n">
        <v>0.06950000000000001</v>
      </c>
      <c r="V321" s="68" t="n">
        <v>0.9165</v>
      </c>
      <c r="W321" s="103" t="n">
        <v>86</v>
      </c>
      <c r="X321" s="103" t="n">
        <v>119</v>
      </c>
      <c r="Y321" s="22" t="n"/>
      <c r="Z321" s="104">
        <f>IF(U321="","",W321/U321-W321)</f>
        <v/>
      </c>
      <c r="AA321" s="104">
        <f>IF(U321="","",(W321/U321-W321)*Q321)</f>
        <v/>
      </c>
      <c r="AB321" s="104">
        <f>IF(W321="","",W321*P321)</f>
        <v/>
      </c>
      <c r="AC321" s="86" t="n"/>
      <c r="AD321" s="84" t="inlineStr">
        <is>
          <t>截止日期</t>
        </is>
      </c>
      <c r="AE321" s="85" t="n"/>
    </row>
    <row customHeight="1" hidden="1" ht="14.25" outlineLevel="1" r="322" s="18">
      <c r="A322" s="101" t="n">
        <v>20200323</v>
      </c>
      <c r="B322" s="32" t="n"/>
      <c r="C322" s="33" t="n">
        <v>20</v>
      </c>
      <c r="D322" s="22" t="n"/>
      <c r="E322" s="34" t="n">
        <v>0.1724</v>
      </c>
      <c r="F322" s="35" t="n">
        <v>0.3749</v>
      </c>
      <c r="G322" s="102">
        <f>IF(E322="","",E322*X322)</f>
        <v/>
      </c>
      <c r="H322" s="37" t="n">
        <v>0.2553</v>
      </c>
      <c r="I322" s="22" t="n"/>
      <c r="J322" s="53" t="n">
        <v>0.1566</v>
      </c>
      <c r="K322" s="53" t="n">
        <v>0.1997</v>
      </c>
      <c r="L322" s="53" t="n"/>
      <c r="M322" s="53" t="n"/>
      <c r="N322" s="22" t="n"/>
      <c r="O322" s="57" t="n">
        <v>1</v>
      </c>
      <c r="P322" s="57" t="n">
        <v>0.4032</v>
      </c>
      <c r="Q322" s="57" t="n">
        <v>0.2856</v>
      </c>
      <c r="R322" s="62">
        <f>IF(P322="","",P322-Q322)</f>
        <v/>
      </c>
      <c r="S322" s="57" t="n">
        <v>0.1333</v>
      </c>
      <c r="T322" s="22" t="n"/>
      <c r="U322" s="68" t="n">
        <v>0.0523</v>
      </c>
      <c r="V322" s="68" t="n">
        <v>0.9137999999999999</v>
      </c>
      <c r="W322" s="103" t="n">
        <v>62</v>
      </c>
      <c r="X322" s="103" t="n">
        <v>87</v>
      </c>
      <c r="Y322" s="22" t="n"/>
      <c r="Z322" s="104">
        <f>IF(U322="","",W322/U322-W322)</f>
        <v/>
      </c>
      <c r="AA322" s="104">
        <f>IF(U322="","",(W322/U322-W322)*Q322)</f>
        <v/>
      </c>
      <c r="AB322" s="104">
        <f>IF(W322="","",W322*P322)</f>
        <v/>
      </c>
      <c r="AC322" s="86" t="n"/>
      <c r="AD322" s="84" t="inlineStr">
        <is>
          <t>截止日期</t>
        </is>
      </c>
      <c r="AE322" s="85" t="n"/>
    </row>
    <row customHeight="1" hidden="1" ht="14.25" outlineLevel="1" r="323" s="18">
      <c r="A323" s="101" t="n">
        <v>20200324</v>
      </c>
      <c r="B323" s="32" t="n"/>
      <c r="C323" s="33" t="n">
        <v>13</v>
      </c>
      <c r="D323" s="22" t="n"/>
      <c r="E323" s="34" t="n">
        <v>0.1171</v>
      </c>
      <c r="F323" s="35" t="n">
        <v>0.3849</v>
      </c>
      <c r="G323" s="102">
        <f>IF(E323="","",E323*X323)</f>
        <v/>
      </c>
      <c r="H323" s="37" t="n">
        <v>0.4074</v>
      </c>
      <c r="I323" s="22" t="n"/>
      <c r="J323" s="53" t="n">
        <v>0.1462</v>
      </c>
      <c r="K323" s="53" t="n">
        <v>0.1919</v>
      </c>
      <c r="L323" s="53" t="n"/>
      <c r="M323" s="53" t="n"/>
      <c r="N323" s="22" t="n"/>
      <c r="O323" s="57" t="n">
        <v>0.6</v>
      </c>
      <c r="P323" s="57" t="n">
        <v>0.5214</v>
      </c>
      <c r="Q323" s="57" t="n">
        <v>0.5034</v>
      </c>
      <c r="R323" s="62">
        <f>IF(P323="","",P323-Q323)</f>
        <v/>
      </c>
      <c r="S323" s="57" t="n">
        <v>0.2991</v>
      </c>
      <c r="T323" s="22" t="n"/>
      <c r="U323" s="68" t="n">
        <v>0.0959</v>
      </c>
      <c r="V323" s="68" t="n">
        <v>0.8898</v>
      </c>
      <c r="W323" s="103" t="n">
        <v>140</v>
      </c>
      <c r="X323" s="103" t="n">
        <v>222</v>
      </c>
      <c r="Y323" s="22" t="n"/>
      <c r="Z323" s="104">
        <f>IF(U323="","",W323/U323-W323)</f>
        <v/>
      </c>
      <c r="AA323" s="104">
        <f>IF(U323="","",(W323/U323-W323)*Q323)</f>
        <v/>
      </c>
      <c r="AB323" s="104">
        <f>IF(W323="","",W323*P323)</f>
        <v/>
      </c>
      <c r="AC323" s="86" t="n"/>
      <c r="AD323" s="84" t="inlineStr">
        <is>
          <t>截止日期</t>
        </is>
      </c>
      <c r="AE323" s="85" t="n"/>
    </row>
    <row customHeight="1" hidden="1" ht="14.25" outlineLevel="1" r="324" s="18">
      <c r="A324" s="101" t="n">
        <v>20200325</v>
      </c>
      <c r="B324" s="32" t="n"/>
      <c r="C324" s="33" t="n">
        <v>15</v>
      </c>
      <c r="D324" s="22" t="n"/>
      <c r="E324" s="34" t="n">
        <v>0.118</v>
      </c>
      <c r="F324" s="35" t="n">
        <v>0.3813</v>
      </c>
      <c r="G324" s="102">
        <f>IF(E324="","",E324*X324)</f>
        <v/>
      </c>
      <c r="H324" s="37" t="n">
        <v>0.322</v>
      </c>
      <c r="I324" s="22" t="n"/>
      <c r="J324" s="53" t="n">
        <v>0.1076</v>
      </c>
      <c r="K324" s="53" t="n">
        <v>0.1567</v>
      </c>
      <c r="L324" s="53" t="n"/>
      <c r="M324" s="53" t="n"/>
      <c r="N324" s="22" t="n"/>
      <c r="O324" s="57" t="n">
        <v>0.6042</v>
      </c>
      <c r="P324" s="57" t="n">
        <v>0.4667</v>
      </c>
      <c r="Q324" s="57" t="n">
        <v>0.455</v>
      </c>
      <c r="R324" s="62">
        <f>IF(P324="","",P324-Q324)</f>
        <v/>
      </c>
      <c r="S324" s="57" t="n">
        <v>0.2796</v>
      </c>
      <c r="T324" s="22" t="n"/>
      <c r="U324" s="68" t="n">
        <v>0.08459999999999999</v>
      </c>
      <c r="V324" s="68" t="n">
        <v>0.911</v>
      </c>
      <c r="W324" s="103" t="n">
        <v>105</v>
      </c>
      <c r="X324" s="103" t="n">
        <v>161</v>
      </c>
      <c r="Y324" s="22" t="n"/>
      <c r="Z324" s="104">
        <f>IF(U324="","",W324/U324-W324)</f>
        <v/>
      </c>
      <c r="AA324" s="104">
        <f>IF(U324="","",(W324/U324-W324)*Q324)</f>
        <v/>
      </c>
      <c r="AB324" s="104">
        <f>IF(W324="","",W324*P324)</f>
        <v/>
      </c>
      <c r="AC324" s="86" t="n"/>
      <c r="AD324" s="84" t="inlineStr">
        <is>
          <t>截止日期</t>
        </is>
      </c>
      <c r="AE324" s="85" t="n"/>
    </row>
    <row customHeight="1" hidden="1" ht="14.25" outlineLevel="1" r="325" s="18">
      <c r="A325" s="101" t="n">
        <v>20200326</v>
      </c>
      <c r="B325" s="32" t="n"/>
      <c r="C325" s="33" t="n">
        <v>18</v>
      </c>
      <c r="D325" s="22" t="n"/>
      <c r="E325" s="34" t="n">
        <v>0.192</v>
      </c>
      <c r="F325" s="35" t="n">
        <v>0.3778</v>
      </c>
      <c r="G325" s="102">
        <f>IF(E325="","",E325*X325)</f>
        <v/>
      </c>
      <c r="H325" s="37" t="n">
        <v>0.2632</v>
      </c>
      <c r="I325" s="22" t="n"/>
      <c r="J325" s="53" t="n">
        <v>0.1167</v>
      </c>
      <c r="K325" s="53" t="n">
        <v>0.1479</v>
      </c>
      <c r="L325" s="53" t="n"/>
      <c r="M325" s="53" t="n"/>
      <c r="N325" s="22" t="n"/>
      <c r="O325" s="57" t="n">
        <v>0.6875</v>
      </c>
      <c r="P325" s="57" t="n">
        <v>0.4186</v>
      </c>
      <c r="Q325" s="57" t="n">
        <v>0.4763</v>
      </c>
      <c r="R325" s="62">
        <f>IF(P325="","",P325-Q325)</f>
        <v/>
      </c>
      <c r="S325" s="57" t="n">
        <v>0.3094</v>
      </c>
      <c r="T325" s="22" t="n"/>
      <c r="U325" s="68" t="n">
        <v>0.0665</v>
      </c>
      <c r="V325" s="68" t="n">
        <v>0.8892</v>
      </c>
      <c r="W325" s="103" t="n">
        <v>86</v>
      </c>
      <c r="X325" s="103" t="n">
        <v>125</v>
      </c>
      <c r="Y325" s="22" t="n"/>
      <c r="Z325" s="104">
        <f>IF(U325="","",W325/U325-W325)</f>
        <v/>
      </c>
      <c r="AA325" s="104">
        <f>IF(U325="","",(W325/U325-W325)*Q325)</f>
        <v/>
      </c>
      <c r="AB325" s="104">
        <f>IF(W325="","",W325*P325)</f>
        <v/>
      </c>
      <c r="AC325" s="86" t="n"/>
      <c r="AD325" s="84" t="inlineStr">
        <is>
          <t>截止日期</t>
        </is>
      </c>
      <c r="AE325" s="85" t="n"/>
    </row>
    <row customHeight="1" hidden="1" ht="14.25" outlineLevel="1" r="326" s="18">
      <c r="A326" s="101" t="n">
        <v>20200327</v>
      </c>
      <c r="B326" s="32" t="n"/>
      <c r="C326" s="33" t="n">
        <v>15</v>
      </c>
      <c r="D326" s="22" t="n"/>
      <c r="E326" s="34" t="n">
        <v>0.1038</v>
      </c>
      <c r="F326" s="35" t="n">
        <v>0.3155</v>
      </c>
      <c r="G326" s="102">
        <f>IF(E326="","",E326*X326)</f>
        <v/>
      </c>
      <c r="H326" s="37" t="n">
        <v>0.2222</v>
      </c>
      <c r="I326" s="22" t="n"/>
      <c r="J326" s="53" t="n">
        <v>0.1863</v>
      </c>
      <c r="K326" s="53" t="n">
        <v>0.1239</v>
      </c>
      <c r="L326" s="53" t="n"/>
      <c r="M326" s="53" t="n"/>
      <c r="N326" s="22" t="n"/>
      <c r="O326" s="57" t="n">
        <v>0.7143</v>
      </c>
      <c r="P326" s="57" t="n">
        <v>0.375</v>
      </c>
      <c r="Q326" s="57" t="n">
        <v>0.4683</v>
      </c>
      <c r="R326" s="62">
        <f>IF(P326="","",P326-Q326)</f>
        <v/>
      </c>
      <c r="S326" s="57" t="n">
        <v>0.2661</v>
      </c>
      <c r="T326" s="22" t="n"/>
      <c r="U326" s="68" t="n">
        <v>0.0673</v>
      </c>
      <c r="V326" s="68" t="n">
        <v>0.8265</v>
      </c>
      <c r="W326" s="103" t="n">
        <v>72</v>
      </c>
      <c r="X326" s="103" t="n">
        <v>106</v>
      </c>
      <c r="Y326" s="22" t="n"/>
      <c r="Z326" s="104">
        <f>IF(U326="","",W326/U326-W326)</f>
        <v/>
      </c>
      <c r="AA326" s="104">
        <f>IF(U326="","",(W326/U326-W326)*Q326)</f>
        <v/>
      </c>
      <c r="AB326" s="104">
        <f>IF(W326="","",W326*P326)</f>
        <v/>
      </c>
      <c r="AC326" s="86" t="n"/>
      <c r="AD326" s="84" t="inlineStr">
        <is>
          <t>截止日期</t>
        </is>
      </c>
      <c r="AE326" s="85" t="n"/>
    </row>
    <row customHeight="1" hidden="1" ht="14.25" outlineLevel="1" r="327" s="18">
      <c r="A327" s="101" t="n">
        <v>20200328</v>
      </c>
      <c r="B327" s="32" t="n"/>
      <c r="C327" s="33" t="n">
        <v>20</v>
      </c>
      <c r="D327" s="22" t="n"/>
      <c r="E327" s="34" t="n">
        <v>0.0706</v>
      </c>
      <c r="F327" s="35" t="n">
        <v>0.3017</v>
      </c>
      <c r="G327" s="102">
        <f>IF(E327="","",E327*X327)</f>
        <v/>
      </c>
      <c r="H327" s="37" t="n">
        <v>0.3023</v>
      </c>
      <c r="I327" s="22" t="n"/>
      <c r="J327" s="53" t="n">
        <v>0.1625</v>
      </c>
      <c r="K327" s="53" t="n">
        <v>0.1282</v>
      </c>
      <c r="L327" s="53" t="n"/>
      <c r="M327" s="53" t="n"/>
      <c r="N327" s="22" t="n"/>
      <c r="O327" s="57" t="n">
        <v>0.55</v>
      </c>
      <c r="P327" s="57" t="n">
        <v>0.3871</v>
      </c>
      <c r="Q327" s="57" t="n">
        <v>0.5178</v>
      </c>
      <c r="R327" s="62">
        <f>IF(P327="","",P327-Q327)</f>
        <v/>
      </c>
      <c r="S327" s="57" t="n">
        <v>0.2569</v>
      </c>
      <c r="T327" s="22" t="n"/>
      <c r="U327" s="68" t="n">
        <v>0.0612</v>
      </c>
      <c r="V327" s="68" t="n">
        <v>0.8669</v>
      </c>
      <c r="W327" s="103" t="n">
        <v>62</v>
      </c>
      <c r="X327" s="103" t="n">
        <v>85</v>
      </c>
      <c r="Y327" s="22" t="n"/>
      <c r="Z327" s="104">
        <f>IF(U327="","",W327/U327-W327)</f>
        <v/>
      </c>
      <c r="AA327" s="104">
        <f>IF(U327="","",(W327/U327-W327)*Q327)</f>
        <v/>
      </c>
      <c r="AB327" s="104">
        <f>IF(W327="","",W327*P327)</f>
        <v/>
      </c>
      <c r="AC327" s="86" t="n"/>
      <c r="AD327" s="84" t="inlineStr">
        <is>
          <t>截止日期</t>
        </is>
      </c>
      <c r="AE327" s="85" t="n"/>
    </row>
    <row customHeight="1" hidden="1" ht="14.25" outlineLevel="1" r="328" s="18">
      <c r="A328" s="101" t="n">
        <v>20200329</v>
      </c>
      <c r="B328" s="32" t="n"/>
      <c r="C328" s="33" t="n">
        <v>13</v>
      </c>
      <c r="D328" s="22" t="n"/>
      <c r="E328" s="34" t="n">
        <v>0.1619</v>
      </c>
      <c r="F328" s="35" t="n">
        <v>0.3191</v>
      </c>
      <c r="G328" s="102">
        <f>IF(E328="","",E328*X328)</f>
        <v/>
      </c>
      <c r="H328" s="37" t="n">
        <v>0.3478</v>
      </c>
      <c r="I328" s="22" t="n"/>
      <c r="J328" s="53" t="n">
        <v>0.13</v>
      </c>
      <c r="K328" s="53" t="n">
        <v>0.1271</v>
      </c>
      <c r="L328" s="53" t="n"/>
      <c r="M328" s="53" t="n"/>
      <c r="N328" s="22" t="n"/>
      <c r="O328" s="57" t="n">
        <v>0.7917</v>
      </c>
      <c r="P328" s="57" t="n">
        <v>0.5</v>
      </c>
      <c r="Q328" s="57" t="n">
        <v>0.4981</v>
      </c>
      <c r="R328" s="62">
        <f>IF(P328="","",P328-Q328)</f>
        <v/>
      </c>
      <c r="S328" s="57" t="n">
        <v>0.3043</v>
      </c>
      <c r="T328" s="22" t="n"/>
      <c r="U328" s="68" t="n">
        <v>0.06900000000000001</v>
      </c>
      <c r="V328" s="68" t="n">
        <v>0.7837</v>
      </c>
      <c r="W328" s="103" t="n">
        <v>68</v>
      </c>
      <c r="X328" s="103" t="n">
        <v>105</v>
      </c>
      <c r="Y328" s="22" t="n"/>
      <c r="Z328" s="104">
        <f>IF(U328="","",W328/U328-W328)</f>
        <v/>
      </c>
      <c r="AA328" s="104">
        <f>IF(U328="","",(W328/U328-W328)*Q328)</f>
        <v/>
      </c>
      <c r="AB328" s="104">
        <f>IF(W328="","",W328*P328)</f>
        <v/>
      </c>
      <c r="AC328" s="86" t="n"/>
      <c r="AD328" s="84" t="inlineStr">
        <is>
          <t>截止日期</t>
        </is>
      </c>
      <c r="AE328" s="85" t="n"/>
    </row>
    <row customHeight="1" hidden="1" ht="14.25" outlineLevel="1" r="329" s="18">
      <c r="A329" s="101" t="n">
        <v>20200330</v>
      </c>
      <c r="B329" s="32" t="n"/>
      <c r="C329" s="33" t="n">
        <v>15</v>
      </c>
      <c r="D329" s="22" t="n"/>
      <c r="E329" s="34" t="n">
        <v>0.1533</v>
      </c>
      <c r="F329" s="35" t="n">
        <v>0.3792</v>
      </c>
      <c r="G329" s="102">
        <f>IF(E329="","",E329*X329)</f>
        <v/>
      </c>
      <c r="H329" s="37" t="n">
        <v>0.2656</v>
      </c>
      <c r="I329" s="22" t="n"/>
      <c r="J329" s="53" t="n">
        <v>0.1778</v>
      </c>
      <c r="K329" s="53" t="n">
        <v>0.144</v>
      </c>
      <c r="L329" s="53" t="n"/>
      <c r="M329" s="53" t="n"/>
      <c r="N329" s="22" t="n"/>
      <c r="O329" s="57" t="n">
        <v>0.7714</v>
      </c>
      <c r="P329" s="57" t="n">
        <v>0.4688</v>
      </c>
      <c r="Q329" s="57" t="n">
        <v>0.4954</v>
      </c>
      <c r="R329" s="62">
        <f>IF(P329="","",P329-Q329)</f>
        <v/>
      </c>
      <c r="S329" s="57" t="n">
        <v>0.2428</v>
      </c>
      <c r="T329" s="22" t="n"/>
      <c r="U329" s="68" t="n">
        <v>0.101</v>
      </c>
      <c r="V329" s="68" t="n">
        <v>0.8477</v>
      </c>
      <c r="W329" s="103" t="n">
        <v>96</v>
      </c>
      <c r="X329" s="103" t="n">
        <v>137</v>
      </c>
      <c r="Y329" s="22" t="n"/>
      <c r="Z329" s="104">
        <f>IF(U329="","",W329/U329-W329)</f>
        <v/>
      </c>
      <c r="AA329" s="104">
        <f>IF(U329="","",(W329/U329-W329)*Q329)</f>
        <v/>
      </c>
      <c r="AB329" s="104">
        <f>IF(W329="","",W329*P329)</f>
        <v/>
      </c>
      <c r="AC329" s="86" t="n"/>
      <c r="AD329" s="84" t="inlineStr">
        <is>
          <t>截止日期</t>
        </is>
      </c>
      <c r="AE329" s="85" t="n"/>
    </row>
    <row customHeight="1" hidden="1" ht="14.25" outlineLevel="1" r="330" s="18">
      <c r="A330" s="110" t="n">
        <v>20200331</v>
      </c>
      <c r="B330" s="38" t="n"/>
      <c r="C330" s="39" t="n">
        <v>24</v>
      </c>
      <c r="D330" s="22" t="n"/>
      <c r="E330" s="94" t="n">
        <v>0.1688</v>
      </c>
      <c r="F330" s="40" t="n">
        <v>0.3418</v>
      </c>
      <c r="G330" s="102">
        <f>IF(E330="","",E330*X330)</f>
        <v/>
      </c>
      <c r="H330" s="41" t="n">
        <v>0.2857</v>
      </c>
      <c r="I330" s="22" t="n"/>
      <c r="J330" s="58" t="n">
        <v>0.0833</v>
      </c>
      <c r="K330" s="58" t="n">
        <v>0.1462</v>
      </c>
      <c r="L330" s="58" t="n"/>
      <c r="M330" s="58" t="n"/>
      <c r="N330" s="22" t="n"/>
      <c r="O330" s="59" t="n">
        <v>0.8333</v>
      </c>
      <c r="P330" s="59" t="n">
        <v>0.5111</v>
      </c>
      <c r="Q330" s="59" t="n">
        <v>0.5328000000000001</v>
      </c>
      <c r="R330" s="62">
        <f>IF(P330="","",P330-Q330)</f>
        <v/>
      </c>
      <c r="S330" s="59" t="n">
        <v>0.2977</v>
      </c>
      <c r="T330" s="22" t="n"/>
      <c r="U330" s="70" t="n">
        <v>0.0507</v>
      </c>
      <c r="V330" s="70" t="n">
        <v>0.7883</v>
      </c>
      <c r="W330" s="105" t="n">
        <v>45</v>
      </c>
      <c r="X330" s="105" t="n">
        <v>77</v>
      </c>
      <c r="Y330" s="22" t="n"/>
      <c r="Z330" s="104">
        <f>IF(U330="","",W330/U330-W330)</f>
        <v/>
      </c>
      <c r="AA330" s="104">
        <f>IF(U330="","",(W330/U330-W330)*Q330)</f>
        <v/>
      </c>
      <c r="AB330" s="104">
        <f>IF(W330="","",W330*P330)</f>
        <v/>
      </c>
      <c r="AC330" s="87" t="n"/>
      <c r="AD330" s="88" t="inlineStr">
        <is>
          <t>截止日期</t>
        </is>
      </c>
      <c r="AE330" s="89" t="n"/>
    </row>
    <row collapsed="1" customHeight="1" ht="14.25" r="331" s="18">
      <c r="A331" s="106">
        <f>ROUNDDOWN(MOD(A300,10000)/100,0)&amp;"月均值"</f>
        <v/>
      </c>
      <c r="B331" s="43" t="n"/>
      <c r="C331" s="43" t="n"/>
      <c r="D331" s="44" t="n"/>
      <c r="E331" s="45">
        <f>AVERAGE(E300:E330)</f>
        <v/>
      </c>
      <c r="F331" s="45">
        <f>AVERAGE(F300:F330)</f>
        <v/>
      </c>
      <c r="G331" s="45">
        <f>SUM(G300:G330)/SUM(X300:X330)</f>
        <v/>
      </c>
      <c r="H331" s="45">
        <f>AVERAGE(H300:H330)</f>
        <v/>
      </c>
      <c r="I331" s="45" t="n"/>
      <c r="J331" s="45">
        <f>AVERAGE(J300:J330)</f>
        <v/>
      </c>
      <c r="K331" s="45">
        <f>AVERAGE(K300:K330)</f>
        <v/>
      </c>
      <c r="L331" s="45">
        <f>AVERAGE(L300:L330)</f>
        <v/>
      </c>
      <c r="M331" s="45">
        <f>AVERAGE(M300:M330)</f>
        <v/>
      </c>
      <c r="N331" s="45" t="n"/>
      <c r="O331" s="45">
        <f>AVERAGE(O300:O330)</f>
        <v/>
      </c>
      <c r="P331" s="45">
        <f>AVERAGE(P300:P330)</f>
        <v/>
      </c>
      <c r="Q331" s="45">
        <f>AVERAGE(Q300:Q330)</f>
        <v/>
      </c>
      <c r="R331" s="45">
        <f>AVERAGE(R300:R330)</f>
        <v/>
      </c>
      <c r="S331" s="45">
        <f>AVERAGE(S300:S330)</f>
        <v/>
      </c>
      <c r="T331" s="45" t="n"/>
      <c r="U331" s="45">
        <f>AVERAGE(U300:U330)</f>
        <v/>
      </c>
      <c r="V331" s="45">
        <f>AVERAGE(V300:V330)</f>
        <v/>
      </c>
      <c r="W331" s="107">
        <f>AVERAGE(W300:W330)</f>
        <v/>
      </c>
      <c r="X331" s="107">
        <f>AVERAGE(X300:X330)</f>
        <v/>
      </c>
      <c r="Y331" s="44" t="n"/>
      <c r="Z331" s="45" t="inlineStr">
        <is>
          <t>人工</t>
        </is>
      </c>
      <c r="AA331" s="45">
        <f>SUM(AA300:AA330)/SUM(Z300:Z330)</f>
        <v/>
      </c>
      <c r="AB331" s="90" t="inlineStr">
        <is>
          <t>店小蜜</t>
        </is>
      </c>
      <c r="AC331" s="91">
        <f>SUM(AB300:AB330)/SUM(W300:W330)</f>
        <v/>
      </c>
      <c r="AD331" s="92" t="inlineStr">
        <is>
          <t>差值</t>
        </is>
      </c>
      <c r="AE331" s="90" t="n"/>
    </row>
    <row customHeight="1" hidden="1" ht="14.25" r="332" s="18">
      <c r="A332" s="108" t="inlineStr">
        <is>
          <t>本月方差</t>
        </is>
      </c>
      <c r="B332" s="47" t="n"/>
      <c r="C332" s="48" t="n"/>
      <c r="D332" s="49" t="n"/>
      <c r="E332" s="49">
        <f>VARP(E300:E330)</f>
        <v/>
      </c>
      <c r="F332" s="49">
        <f>VARP(F300:F330)</f>
        <v/>
      </c>
      <c r="G332" s="49" t="n"/>
      <c r="H332" s="49" t="n"/>
      <c r="I332" s="49" t="n"/>
      <c r="J332" s="49">
        <f>VARP(J300:J330)</f>
        <v/>
      </c>
      <c r="K332" s="49">
        <f>VARP(K300:K330)</f>
        <v/>
      </c>
      <c r="L332" s="49">
        <f>VARP(L300:L330)</f>
        <v/>
      </c>
      <c r="M332" s="49">
        <f>VARP(M300:M330)</f>
        <v/>
      </c>
      <c r="N332" s="49" t="n"/>
      <c r="O332" s="49">
        <f>VARP(O300:O330)</f>
        <v/>
      </c>
      <c r="P332" s="49">
        <f>VARP(P300:P330)</f>
        <v/>
      </c>
      <c r="Q332" s="49">
        <f>VARP(Q300:Q330)</f>
        <v/>
      </c>
      <c r="R332" s="49">
        <f>VARP(R300:R330)</f>
        <v/>
      </c>
      <c r="S332" s="49">
        <f>VARP(S300:S330)</f>
        <v/>
      </c>
      <c r="T332" s="49" t="n"/>
      <c r="U332" s="49">
        <f>VARP(U300:U330)</f>
        <v/>
      </c>
      <c r="V332" s="49">
        <f>VARP(V300:V330)</f>
        <v/>
      </c>
      <c r="W332" s="109" t="n"/>
      <c r="X332" s="109" t="n"/>
      <c r="Y332" s="49" t="n"/>
      <c r="Z332" s="109" t="n"/>
      <c r="AA332" s="109" t="n"/>
      <c r="AB332" s="109" t="n"/>
      <c r="AC332" s="109" t="n"/>
      <c r="AD332" s="109" t="n"/>
      <c r="AE332" s="109" t="n"/>
    </row>
    <row customHeight="1" hidden="1" ht="14.25" outlineLevel="1" r="333" s="18">
      <c r="A333" s="101" t="n">
        <v>20200401</v>
      </c>
      <c r="B333" s="32" t="n"/>
      <c r="C333" s="33" t="n">
        <v>16</v>
      </c>
      <c r="D333" s="22" t="n"/>
      <c r="E333" s="34" t="n">
        <v>0.1371</v>
      </c>
      <c r="F333" s="35" t="n">
        <v>0.3412</v>
      </c>
      <c r="G333" s="102">
        <f>IF(E333="","",E333*X333)</f>
        <v/>
      </c>
      <c r="H333" s="37" t="n">
        <v>0.28</v>
      </c>
      <c r="I333" s="22" t="n"/>
      <c r="J333" s="53" t="n">
        <v>0.1681</v>
      </c>
      <c r="K333" s="53" t="n">
        <v>0.1611</v>
      </c>
      <c r="L333" s="53" t="n"/>
      <c r="M333" s="53" t="n"/>
      <c r="N333" s="22" t="n"/>
      <c r="O333" s="57" t="n">
        <v>0.8636</v>
      </c>
      <c r="P333" s="57" t="n">
        <v>0.4648</v>
      </c>
      <c r="Q333" s="57" t="n">
        <v>0.5343</v>
      </c>
      <c r="R333" s="62">
        <f>IF(P333="","",P333-Q333)</f>
        <v/>
      </c>
      <c r="S333" s="57" t="n">
        <v>0.3123</v>
      </c>
      <c r="T333" s="22" t="n"/>
      <c r="U333" s="68" t="n">
        <v>0.0757</v>
      </c>
      <c r="V333" s="68" t="n">
        <v>0.8105</v>
      </c>
      <c r="W333" s="103" t="n">
        <v>71</v>
      </c>
      <c r="X333" s="103" t="n">
        <v>124</v>
      </c>
      <c r="Y333" s="22" t="n"/>
      <c r="Z333" s="104">
        <f>IF(U333="","",W333/U333-W333)</f>
        <v/>
      </c>
      <c r="AA333" s="104">
        <f>IF(U333="","",(W333/U333-W333)*Q333)</f>
        <v/>
      </c>
      <c r="AB333" s="104">
        <f>IF(W333="","",W333*P333)</f>
        <v/>
      </c>
      <c r="AC333" s="86" t="n"/>
      <c r="AD333" s="86" t="inlineStr">
        <is>
          <t>截止日期</t>
        </is>
      </c>
      <c r="AE333" s="85" t="n"/>
    </row>
    <row customHeight="1" hidden="1" ht="14.25" outlineLevel="1" r="334" s="18">
      <c r="A334" s="101" t="n">
        <v>20200402</v>
      </c>
      <c r="B334" s="32" t="n"/>
      <c r="C334" s="33" t="n">
        <v>8</v>
      </c>
      <c r="D334" s="22" t="n"/>
      <c r="E334" s="34" t="n">
        <v>0.1631</v>
      </c>
      <c r="F334" s="35" t="n">
        <v>0.3953</v>
      </c>
      <c r="G334" s="102">
        <f>IF(E334="","",E334*X334)</f>
        <v/>
      </c>
      <c r="H334" s="37" t="n">
        <v>0.3273</v>
      </c>
      <c r="I334" s="22" t="n"/>
      <c r="J334" s="53" t="n">
        <v>0.2117</v>
      </c>
      <c r="K334" s="53" t="n">
        <v>0.1944</v>
      </c>
      <c r="L334" s="53" t="n"/>
      <c r="M334" s="53" t="n"/>
      <c r="N334" s="22" t="n"/>
      <c r="O334" s="57" t="n">
        <v>0.6667</v>
      </c>
      <c r="P334" s="57" t="n">
        <v>0.4458</v>
      </c>
      <c r="Q334" s="57" t="n">
        <v>0.5265</v>
      </c>
      <c r="R334" s="62">
        <f>IF(P334="","",P334-Q334)</f>
        <v/>
      </c>
      <c r="S334" s="57" t="n">
        <v>0.5024999999999999</v>
      </c>
      <c r="T334" s="22" t="n"/>
      <c r="U334" s="68" t="n">
        <v>0.0949</v>
      </c>
      <c r="V334" s="68" t="n">
        <v>0.8893</v>
      </c>
      <c r="W334" s="103" t="n">
        <v>83</v>
      </c>
      <c r="X334" s="103" t="n">
        <v>141</v>
      </c>
      <c r="Y334" s="22" t="n"/>
      <c r="Z334" s="104">
        <f>IF(U334="","",W334/U334-W334)</f>
        <v/>
      </c>
      <c r="AA334" s="104">
        <f>IF(U334="","",(W334/U334-W334)*Q334)</f>
        <v/>
      </c>
      <c r="AB334" s="104">
        <f>IF(W334="","",W334*P334)</f>
        <v/>
      </c>
      <c r="AC334" s="86" t="n"/>
      <c r="AD334" s="84" t="inlineStr">
        <is>
          <t>截止日期</t>
        </is>
      </c>
      <c r="AE334" s="85" t="n"/>
    </row>
    <row customHeight="1" hidden="1" ht="14.25" outlineLevel="1" r="335" s="18">
      <c r="A335" s="101" t="n">
        <v>20200403</v>
      </c>
      <c r="B335" s="32" t="n"/>
      <c r="C335" s="33" t="n">
        <v>6</v>
      </c>
      <c r="D335" s="22" t="n"/>
      <c r="E335" s="34" t="n">
        <v>0.1186</v>
      </c>
      <c r="F335" s="35" t="n">
        <v>0.359</v>
      </c>
      <c r="G335" s="102">
        <f>IF(E335="","",E335*X335)</f>
        <v/>
      </c>
      <c r="H335" s="37" t="n">
        <v>0.3023</v>
      </c>
      <c r="I335" s="22" t="n"/>
      <c r="J335" s="53" t="n">
        <v>0.1552</v>
      </c>
      <c r="K335" s="53" t="n">
        <v>0.2472</v>
      </c>
      <c r="L335" s="53" t="n"/>
      <c r="M335" s="53" t="n"/>
      <c r="N335" s="22" t="n"/>
      <c r="O335" s="57" t="n">
        <v>0.7241</v>
      </c>
      <c r="P335" s="57" t="n">
        <v>0.4648</v>
      </c>
      <c r="Q335" s="57" t="n">
        <v>0.5022</v>
      </c>
      <c r="R335" s="62">
        <f>IF(P335="","",P335-Q335)</f>
        <v/>
      </c>
      <c r="S335" s="57" t="n">
        <v>0.539</v>
      </c>
      <c r="T335" s="22" t="n"/>
      <c r="U335" s="68" t="n">
        <v>0.0862</v>
      </c>
      <c r="V335" s="68" t="n">
        <v>0.8244</v>
      </c>
      <c r="W335" s="103" t="n">
        <v>71</v>
      </c>
      <c r="X335" s="103" t="n">
        <v>118</v>
      </c>
      <c r="Y335" s="22" t="n"/>
      <c r="Z335" s="104">
        <f>IF(U335="","",W335/U335-W335)</f>
        <v/>
      </c>
      <c r="AA335" s="104">
        <f>IF(U335="","",(W335/U335-W335)*Q335)</f>
        <v/>
      </c>
      <c r="AB335" s="104">
        <f>IF(W335="","",W335*P335)</f>
        <v/>
      </c>
      <c r="AC335" s="86" t="n"/>
      <c r="AD335" s="84" t="inlineStr">
        <is>
          <t>截止日期</t>
        </is>
      </c>
      <c r="AE335" s="85" t="n"/>
    </row>
    <row customHeight="1" hidden="1" ht="14.25" outlineLevel="1" r="336" s="18">
      <c r="A336" s="101" t="n">
        <v>20200404</v>
      </c>
      <c r="B336" s="32" t="n"/>
      <c r="C336" s="33" t="n">
        <v>6</v>
      </c>
      <c r="D336" s="22" t="n"/>
      <c r="E336" s="34" t="n">
        <v>0.163</v>
      </c>
      <c r="F336" s="35" t="n">
        <v>0.3497</v>
      </c>
      <c r="G336" s="102">
        <f>IF(E336="","",E336*X336)</f>
        <v/>
      </c>
      <c r="H336" s="37" t="n">
        <v>0.2549</v>
      </c>
      <c r="I336" s="22" t="n"/>
      <c r="J336" s="53" t="n">
        <v>0.2049</v>
      </c>
      <c r="K336" s="53" t="n">
        <v>0.2663</v>
      </c>
      <c r="L336" s="53" t="n"/>
      <c r="M336" s="53" t="n"/>
      <c r="N336" s="22" t="n"/>
      <c r="O336" s="57" t="n">
        <v>0.8</v>
      </c>
      <c r="P336" s="57" t="n">
        <v>0.4945</v>
      </c>
      <c r="Q336" s="57" t="n">
        <v>0.57</v>
      </c>
      <c r="R336" s="62">
        <f>IF(P336="","",P336-Q336)</f>
        <v/>
      </c>
      <c r="S336" s="57" t="n">
        <v>0.5527</v>
      </c>
      <c r="T336" s="22" t="n"/>
      <c r="U336" s="68" t="n">
        <v>0.0747</v>
      </c>
      <c r="V336" s="68" t="n">
        <v>0.8657</v>
      </c>
      <c r="W336" s="103" t="n">
        <v>91</v>
      </c>
      <c r="X336" s="103" t="n">
        <v>135</v>
      </c>
      <c r="Y336" s="22" t="n"/>
      <c r="Z336" s="104">
        <f>IF(U336="","",W336/U336-W336)</f>
        <v/>
      </c>
      <c r="AA336" s="104">
        <f>IF(U336="","",(W336/U336-W336)*Q336)</f>
        <v/>
      </c>
      <c r="AB336" s="104">
        <f>IF(W336="","",W336*P336)</f>
        <v/>
      </c>
      <c r="AC336" s="86" t="n"/>
      <c r="AD336" s="84" t="inlineStr">
        <is>
          <t>截止日期</t>
        </is>
      </c>
      <c r="AE336" s="85" t="n"/>
    </row>
    <row customHeight="1" hidden="1" ht="14.25" outlineLevel="1" r="337" s="18">
      <c r="A337" s="101" t="n">
        <v>20200405</v>
      </c>
      <c r="B337" s="32" t="n"/>
      <c r="C337" s="33" t="n">
        <v>6</v>
      </c>
      <c r="D337" s="22" t="n"/>
      <c r="E337" s="34" t="n">
        <v>0.1803</v>
      </c>
      <c r="F337" s="35" t="n">
        <v>0.344</v>
      </c>
      <c r="G337" s="102">
        <f>IF(E337="","",E337*X337)</f>
        <v/>
      </c>
      <c r="H337" s="37" t="n">
        <v>0.3091</v>
      </c>
      <c r="I337" s="22" t="n"/>
      <c r="J337" s="53" t="n">
        <v>0.1404</v>
      </c>
      <c r="K337" s="53" t="n">
        <v>0.2592</v>
      </c>
      <c r="L337" s="53" t="n"/>
      <c r="M337" s="53" t="n"/>
      <c r="N337" s="22" t="n"/>
      <c r="O337" s="57" t="n">
        <v>0.75</v>
      </c>
      <c r="P337" s="57" t="n">
        <v>0.5233</v>
      </c>
      <c r="Q337" s="57" t="n">
        <v>0.5696</v>
      </c>
      <c r="R337" s="62">
        <f>IF(P337="","",P337-Q337)</f>
        <v/>
      </c>
      <c r="S337" s="57" t="n">
        <v>0.5288</v>
      </c>
      <c r="T337" s="22" t="n"/>
      <c r="U337" s="68" t="n">
        <v>0.07530000000000001</v>
      </c>
      <c r="V337" s="68" t="n">
        <v>0.8443000000000001</v>
      </c>
      <c r="W337" s="103" t="n">
        <v>86</v>
      </c>
      <c r="X337" s="103" t="n">
        <v>122</v>
      </c>
      <c r="Y337" s="22" t="n"/>
      <c r="Z337" s="104">
        <f>IF(U337="","",W337/U337-W337)</f>
        <v/>
      </c>
      <c r="AA337" s="104">
        <f>IF(U337="","",(W337/U337-W337)*Q337)</f>
        <v/>
      </c>
      <c r="AB337" s="104">
        <f>IF(W337="","",W337*P337)</f>
        <v/>
      </c>
      <c r="AC337" s="86" t="n"/>
      <c r="AD337" s="84" t="inlineStr">
        <is>
          <t>截止日期</t>
        </is>
      </c>
      <c r="AE337" s="85" t="n"/>
    </row>
    <row customHeight="1" hidden="1" ht="14.25" outlineLevel="1" r="338" s="18">
      <c r="A338" s="101" t="n">
        <v>20200406</v>
      </c>
      <c r="B338" s="32" t="n"/>
      <c r="C338" s="33" t="n">
        <v>6</v>
      </c>
      <c r="D338" s="22" t="n"/>
      <c r="E338" s="34" t="n">
        <v>0.1031</v>
      </c>
      <c r="F338" s="35" t="n">
        <v>0.3885</v>
      </c>
      <c r="G338" s="102">
        <f>IF(E338="","",E338*X338)</f>
        <v/>
      </c>
      <c r="H338" s="37" t="n">
        <v>0.3143</v>
      </c>
      <c r="I338" s="22" t="n"/>
      <c r="J338" s="53" t="n">
        <v>0.1596</v>
      </c>
      <c r="K338" s="53" t="n">
        <v>0.195</v>
      </c>
      <c r="L338" s="53" t="n"/>
      <c r="M338" s="53" t="n"/>
      <c r="N338" s="22" t="n"/>
      <c r="O338" s="57" t="n">
        <v>0.7895</v>
      </c>
      <c r="P338" s="57" t="n">
        <v>0.4906</v>
      </c>
      <c r="Q338" s="57" t="n">
        <v>0.5731000000000001</v>
      </c>
      <c r="R338" s="62">
        <f>IF(P338="","",P338-Q338)</f>
        <v/>
      </c>
      <c r="S338" s="57" t="n">
        <v>0.4826</v>
      </c>
      <c r="T338" s="22" t="n"/>
      <c r="U338" s="68" t="n">
        <v>0.0608</v>
      </c>
      <c r="V338" s="68" t="n">
        <v>0.8745000000000001</v>
      </c>
      <c r="W338" s="103" t="n">
        <v>53</v>
      </c>
      <c r="X338" s="103" t="n">
        <v>97</v>
      </c>
      <c r="Y338" s="22" t="n"/>
      <c r="Z338" s="104">
        <f>IF(U338="","",W338/U338-W338)</f>
        <v/>
      </c>
      <c r="AA338" s="104">
        <f>IF(U338="","",(W338/U338-W338)*Q338)</f>
        <v/>
      </c>
      <c r="AB338" s="104">
        <f>IF(W338="","",W338*P338)</f>
        <v/>
      </c>
      <c r="AC338" s="86" t="n"/>
      <c r="AD338" s="84" t="inlineStr">
        <is>
          <t>截止日期</t>
        </is>
      </c>
      <c r="AE338" s="85" t="n"/>
    </row>
    <row customHeight="1" hidden="1" ht="14.25" outlineLevel="1" r="339" s="18">
      <c r="A339" s="101" t="n">
        <v>20200407</v>
      </c>
      <c r="B339" s="32" t="n"/>
      <c r="C339" s="33" t="n">
        <v>7</v>
      </c>
      <c r="D339" s="22" t="n"/>
      <c r="E339" s="34" t="n">
        <v>0.124</v>
      </c>
      <c r="F339" s="35" t="n">
        <v>0.338</v>
      </c>
      <c r="G339" s="102">
        <f>IF(E339="","",E339*X339)</f>
        <v/>
      </c>
      <c r="H339" s="37" t="n">
        <v>0.2712</v>
      </c>
      <c r="I339" s="22" t="n"/>
      <c r="J339" s="53" t="n">
        <v>0.189</v>
      </c>
      <c r="K339" s="53" t="n">
        <v>0.1807</v>
      </c>
      <c r="L339" s="53" t="n"/>
      <c r="M339" s="53" t="n"/>
      <c r="N339" s="22" t="n"/>
      <c r="O339" s="57" t="n">
        <v>0.6765</v>
      </c>
      <c r="P339" s="57" t="n">
        <v>0.4286</v>
      </c>
      <c r="Q339" s="57" t="n">
        <v>0.5721000000000001</v>
      </c>
      <c r="R339" s="62">
        <f>IF(P339="","",P339-Q339)</f>
        <v/>
      </c>
      <c r="S339" s="57" t="n">
        <v>0.4551</v>
      </c>
      <c r="T339" s="22" t="n"/>
      <c r="U339" s="68" t="n">
        <v>0.0779</v>
      </c>
      <c r="V339" s="68" t="n">
        <v>0.8167</v>
      </c>
      <c r="W339" s="103" t="n">
        <v>91</v>
      </c>
      <c r="X339" s="103" t="n">
        <v>129</v>
      </c>
      <c r="Y339" s="22" t="n"/>
      <c r="Z339" s="104">
        <f>IF(U339="","",W339/U339-W339)</f>
        <v/>
      </c>
      <c r="AA339" s="104">
        <f>IF(U339="","",(W339/U339-W339)*Q339)</f>
        <v/>
      </c>
      <c r="AB339" s="104">
        <f>IF(W339="","",W339*P339)</f>
        <v/>
      </c>
      <c r="AC339" s="86" t="n"/>
      <c r="AD339" s="84" t="inlineStr">
        <is>
          <t>截止日期</t>
        </is>
      </c>
      <c r="AE339" s="85" t="n"/>
    </row>
    <row customHeight="1" hidden="1" ht="14.25" outlineLevel="1" r="340" s="18">
      <c r="A340" s="101" t="n">
        <v>20200408</v>
      </c>
      <c r="B340" s="32" t="n"/>
      <c r="C340" s="33" t="n">
        <v>7</v>
      </c>
      <c r="D340" s="22" t="n"/>
      <c r="E340" s="34" t="n">
        <v>0.0921</v>
      </c>
      <c r="F340" s="35" t="n">
        <v>0.3699</v>
      </c>
      <c r="G340" s="102">
        <f>IF(E340="","",E340*X340)</f>
        <v/>
      </c>
      <c r="H340" s="37" t="n">
        <v>0.3385</v>
      </c>
      <c r="I340" s="22" t="n"/>
      <c r="J340" s="53" t="n">
        <v>0.1824</v>
      </c>
      <c r="K340" s="53" t="n">
        <v>0.2223</v>
      </c>
      <c r="L340" s="53" t="n"/>
      <c r="M340" s="53" t="n"/>
      <c r="N340" s="22" t="n"/>
      <c r="O340" s="57" t="n">
        <v>0.6857</v>
      </c>
      <c r="P340" s="57" t="n">
        <v>0.46</v>
      </c>
      <c r="Q340" s="57" t="n">
        <v>0.5426</v>
      </c>
      <c r="R340" s="62">
        <f>IF(P340="","",P340-Q340)</f>
        <v/>
      </c>
      <c r="S340" s="57" t="n">
        <v>0.517</v>
      </c>
      <c r="T340" s="22" t="n"/>
      <c r="U340" s="68" t="n">
        <v>0.0927</v>
      </c>
      <c r="V340" s="68" t="n">
        <v>0.8716</v>
      </c>
      <c r="W340" s="103" t="n">
        <v>100</v>
      </c>
      <c r="X340" s="103" t="n">
        <v>152</v>
      </c>
      <c r="Y340" s="22" t="n"/>
      <c r="Z340" s="104">
        <f>IF(U340="","",W340/U340-W340)</f>
        <v/>
      </c>
      <c r="AA340" s="104">
        <f>IF(U340="","",(W340/U340-W340)*Q340)</f>
        <v/>
      </c>
      <c r="AB340" s="104">
        <f>IF(W340="","",W340*P340)</f>
        <v/>
      </c>
      <c r="AC340" s="86" t="n"/>
      <c r="AD340" s="84" t="inlineStr">
        <is>
          <t>截止日期</t>
        </is>
      </c>
      <c r="AE340" s="85" t="n"/>
    </row>
    <row customHeight="1" hidden="1" ht="14.25" outlineLevel="1" r="341" s="18">
      <c r="A341" s="101" t="n">
        <v>20200409</v>
      </c>
      <c r="B341" s="32" t="n"/>
      <c r="C341" s="33" t="n">
        <v>7</v>
      </c>
      <c r="D341" s="22" t="n"/>
      <c r="E341" s="34" t="n">
        <v>0.1511</v>
      </c>
      <c r="F341" s="35" t="n">
        <v>0.3402</v>
      </c>
      <c r="G341" s="102">
        <f>IF(E341="","",E341*X341)</f>
        <v/>
      </c>
      <c r="H341" s="37" t="n">
        <v>0.4242</v>
      </c>
      <c r="I341" s="22" t="n"/>
      <c r="J341" s="53" t="n">
        <v>0.1203</v>
      </c>
      <c r="K341" s="53" t="n">
        <v>0.1678</v>
      </c>
      <c r="L341" s="53" t="n"/>
      <c r="M341" s="53" t="n"/>
      <c r="N341" s="22" t="n"/>
      <c r="O341" s="57" t="n">
        <v>0.7647</v>
      </c>
      <c r="P341" s="57" t="n">
        <v>0.5657</v>
      </c>
      <c r="Q341" s="57" t="n">
        <v>0.5819</v>
      </c>
      <c r="R341" s="62">
        <f>IF(P341="","",P341-Q341)</f>
        <v/>
      </c>
      <c r="S341" s="57" t="n">
        <v>0.4454</v>
      </c>
      <c r="T341" s="22" t="n"/>
      <c r="U341" s="68" t="n">
        <v>0.0867</v>
      </c>
      <c r="V341" s="68" t="n">
        <v>0.8091</v>
      </c>
      <c r="W341" s="103" t="n">
        <v>99</v>
      </c>
      <c r="X341" s="103" t="n">
        <v>139</v>
      </c>
      <c r="Y341" s="22" t="n"/>
      <c r="Z341" s="104">
        <f>IF(U341="","",W341/U341-W341)</f>
        <v/>
      </c>
      <c r="AA341" s="104">
        <f>IF(U341="","",(W341/U341-W341)*Q341)</f>
        <v/>
      </c>
      <c r="AB341" s="104">
        <f>IF(W341="","",W341*P341)</f>
        <v/>
      </c>
      <c r="AC341" s="86" t="n"/>
      <c r="AD341" s="84" t="inlineStr">
        <is>
          <t>截止日期</t>
        </is>
      </c>
      <c r="AE341" s="85" t="n"/>
    </row>
    <row customHeight="1" hidden="1" ht="14.25" outlineLevel="1" r="342" s="18">
      <c r="A342" s="101" t="n">
        <v>20200410</v>
      </c>
      <c r="B342" s="32" t="n"/>
      <c r="C342" s="33" t="n">
        <v>6</v>
      </c>
      <c r="D342" s="22" t="n"/>
      <c r="E342" s="34" t="n">
        <v>0.2148</v>
      </c>
      <c r="F342" s="35" t="n">
        <v>0.3527</v>
      </c>
      <c r="G342" s="102">
        <f>IF(E342="","",E342*X342)</f>
        <v/>
      </c>
      <c r="H342" s="37" t="n">
        <v>0.2542</v>
      </c>
      <c r="I342" s="22" t="n"/>
      <c r="J342" s="53" t="n">
        <v>0.155</v>
      </c>
      <c r="K342" s="53" t="n">
        <v>0.2363</v>
      </c>
      <c r="L342" s="53" t="n"/>
      <c r="M342" s="53" t="n"/>
      <c r="N342" s="22" t="n"/>
      <c r="O342" s="57" t="n">
        <v>0.8667</v>
      </c>
      <c r="P342" s="57" t="n">
        <v>0.5079</v>
      </c>
      <c r="Q342" s="57" t="n">
        <v>0.5225</v>
      </c>
      <c r="R342" s="62">
        <f>IF(P342="","",P342-Q342)</f>
        <v/>
      </c>
      <c r="S342" s="57" t="n">
        <v>0.54</v>
      </c>
      <c r="T342" s="22" t="n"/>
      <c r="U342" s="68" t="n">
        <v>0.1782</v>
      </c>
      <c r="V342" s="68" t="n">
        <v>0.8168</v>
      </c>
      <c r="W342" s="103" t="n">
        <v>189</v>
      </c>
      <c r="X342" s="103" t="n">
        <v>270</v>
      </c>
      <c r="Y342" s="22" t="n"/>
      <c r="Z342" s="104">
        <f>IF(U342="","",W342/U342-W342)</f>
        <v/>
      </c>
      <c r="AA342" s="104">
        <f>IF(U342="","",(W342/U342-W342)*Q342)</f>
        <v/>
      </c>
      <c r="AB342" s="104">
        <f>IF(W342="","",W342*P342)</f>
        <v/>
      </c>
      <c r="AC342" s="86" t="n"/>
      <c r="AD342" s="84" t="inlineStr">
        <is>
          <t>截止日期</t>
        </is>
      </c>
      <c r="AE342" s="85" t="n"/>
    </row>
    <row customHeight="1" hidden="1" ht="14.25" outlineLevel="1" r="343" s="18">
      <c r="A343" s="101" t="n">
        <v>20200411</v>
      </c>
      <c r="B343" s="32" t="n"/>
      <c r="C343" s="33" t="n">
        <v>7</v>
      </c>
      <c r="D343" s="22" t="n"/>
      <c r="E343" s="34" t="n">
        <v>0.1154</v>
      </c>
      <c r="F343" s="35" t="n">
        <v>0.3632</v>
      </c>
      <c r="G343" s="102">
        <f>IF(E343="","",E343*X343)</f>
        <v/>
      </c>
      <c r="H343" s="37" t="n">
        <v>0.3684</v>
      </c>
      <c r="I343" s="22" t="n"/>
      <c r="J343" s="53" t="n">
        <v>0.187</v>
      </c>
      <c r="K343" s="53" t="n">
        <v>0.1751</v>
      </c>
      <c r="L343" s="53" t="n"/>
      <c r="M343" s="53" t="n"/>
      <c r="N343" s="22" t="n"/>
      <c r="O343" s="57" t="n">
        <v>0.6765</v>
      </c>
      <c r="P343" s="57" t="n">
        <v>0.5211</v>
      </c>
      <c r="Q343" s="57" t="n">
        <v>0.5573</v>
      </c>
      <c r="R343" s="62">
        <f>IF(P343="","",P343-Q343)</f>
        <v/>
      </c>
      <c r="S343" s="57" t="n">
        <v>0.5001</v>
      </c>
      <c r="T343" s="22" t="n"/>
      <c r="U343" s="68" t="n">
        <v>0.0824</v>
      </c>
      <c r="V343" s="68" t="n">
        <v>0.7836</v>
      </c>
      <c r="W343" s="103" t="n">
        <v>71</v>
      </c>
      <c r="X343" s="103" t="n">
        <v>130</v>
      </c>
      <c r="Y343" s="22" t="n"/>
      <c r="Z343" s="104">
        <f>IF(U343="","",W343/U343-W343)</f>
        <v/>
      </c>
      <c r="AA343" s="104">
        <f>IF(U343="","",(W343/U343-W343)*Q343)</f>
        <v/>
      </c>
      <c r="AB343" s="104">
        <f>IF(W343="","",W343*P343)</f>
        <v/>
      </c>
      <c r="AC343" s="86" t="n"/>
      <c r="AD343" s="84" t="inlineStr">
        <is>
          <t>截止日期</t>
        </is>
      </c>
      <c r="AE343" s="85" t="n"/>
    </row>
    <row customHeight="1" hidden="1" ht="14.25" outlineLevel="1" r="344" s="18">
      <c r="A344" s="101" t="n">
        <v>20200412</v>
      </c>
      <c r="B344" s="32" t="n"/>
      <c r="C344" s="33" t="n">
        <v>6</v>
      </c>
      <c r="D344" s="22" t="n"/>
      <c r="E344" s="34" t="n">
        <v>0.1574</v>
      </c>
      <c r="F344" s="35" t="n">
        <v>0.3193</v>
      </c>
      <c r="G344" s="102">
        <f>IF(E344="","",E344*X344)</f>
        <v/>
      </c>
      <c r="H344" s="37" t="n">
        <v>0.2444</v>
      </c>
      <c r="I344" s="22" t="n"/>
      <c r="J344" s="53" t="n">
        <v>0.1616</v>
      </c>
      <c r="K344" s="53" t="n">
        <v>0.2268</v>
      </c>
      <c r="L344" s="53" t="n"/>
      <c r="M344" s="53" t="n"/>
      <c r="N344" s="22" t="n"/>
      <c r="O344" s="57" t="n">
        <v>0.8286</v>
      </c>
      <c r="P344" s="57" t="n">
        <v>0.4935</v>
      </c>
      <c r="Q344" s="57" t="n">
        <v>0.5493</v>
      </c>
      <c r="R344" s="62">
        <f>IF(P344="","",P344-Q344)</f>
        <v/>
      </c>
      <c r="S344" s="57" t="n">
        <v>0.541</v>
      </c>
      <c r="T344" s="22" t="n"/>
      <c r="U344" s="68" t="n">
        <v>0.0692</v>
      </c>
      <c r="V344" s="68" t="n">
        <v>0.6877</v>
      </c>
      <c r="W344" s="103" t="n">
        <v>77</v>
      </c>
      <c r="X344" s="103" t="n">
        <v>108</v>
      </c>
      <c r="Y344" s="22" t="n"/>
      <c r="Z344" s="104">
        <f>IF(U344="","",W344/U344-W344)</f>
        <v/>
      </c>
      <c r="AA344" s="104">
        <f>IF(U344="","",(W344/U344-W344)*Q344)</f>
        <v/>
      </c>
      <c r="AB344" s="104">
        <f>IF(W344="","",W344*P344)</f>
        <v/>
      </c>
      <c r="AC344" s="86" t="n"/>
      <c r="AD344" s="84" t="inlineStr">
        <is>
          <t>截止日期</t>
        </is>
      </c>
      <c r="AE344" s="85" t="n"/>
    </row>
    <row customHeight="1" hidden="1" ht="14.25" outlineLevel="1" r="345" s="18">
      <c r="A345" s="101" t="n">
        <v>20200413</v>
      </c>
      <c r="B345" s="32" t="n"/>
      <c r="C345" s="33" t="n">
        <v>6</v>
      </c>
      <c r="D345" s="22" t="n"/>
      <c r="E345" s="34" t="n">
        <v>0.1278</v>
      </c>
      <c r="F345" s="35" t="n">
        <v>0.3507</v>
      </c>
      <c r="G345" s="102">
        <f>IF(E345="","",E345*X345)</f>
        <v/>
      </c>
      <c r="H345" s="37" t="n">
        <v>0.2881</v>
      </c>
      <c r="I345" s="22" t="n"/>
      <c r="J345" s="53" t="n">
        <v>0.187</v>
      </c>
      <c r="K345" s="53" t="n">
        <v>0.2512</v>
      </c>
      <c r="L345" s="53" t="n"/>
      <c r="M345" s="53" t="n"/>
      <c r="N345" s="22" t="n"/>
      <c r="O345" s="57" t="n">
        <v>0.9118000000000001</v>
      </c>
      <c r="P345" s="57" t="n">
        <v>0.5161</v>
      </c>
      <c r="Q345" s="57" t="n">
        <v>0.5296</v>
      </c>
      <c r="R345" s="62">
        <f>IF(P345="","",P345-Q345)</f>
        <v/>
      </c>
      <c r="S345" s="57" t="n">
        <v>0.5493</v>
      </c>
      <c r="T345" s="22" t="n"/>
      <c r="U345" s="68" t="n">
        <v>0.0864</v>
      </c>
      <c r="V345" s="68" t="n">
        <v>0.7479</v>
      </c>
      <c r="W345" s="103" t="n">
        <v>93</v>
      </c>
      <c r="X345" s="103" t="n">
        <v>133</v>
      </c>
      <c r="Y345" s="22" t="n"/>
      <c r="Z345" s="104">
        <f>IF(U345="","",W345/U345-W345)</f>
        <v/>
      </c>
      <c r="AA345" s="104">
        <f>IF(U345="","",(W345/U345-W345)*Q345)</f>
        <v/>
      </c>
      <c r="AB345" s="104">
        <f>IF(W345="","",W345*P345)</f>
        <v/>
      </c>
      <c r="AC345" s="86" t="n"/>
      <c r="AD345" s="84" t="inlineStr">
        <is>
          <t>截止日期</t>
        </is>
      </c>
      <c r="AE345" s="85" t="n"/>
    </row>
    <row customHeight="1" hidden="1" ht="14.25" outlineLevel="1" r="346" s="18">
      <c r="A346" s="101" t="n">
        <v>20200414</v>
      </c>
      <c r="B346" s="32" t="n"/>
      <c r="C346" s="33" t="n">
        <v>6</v>
      </c>
      <c r="D346" s="22" t="n"/>
      <c r="E346" s="34" t="n">
        <v>0.2404</v>
      </c>
      <c r="F346" s="35" t="n">
        <v>0.3792</v>
      </c>
      <c r="G346" s="102">
        <f>IF(E346="","",E346*X346)</f>
        <v/>
      </c>
      <c r="H346" s="37" t="n">
        <v>0.3462</v>
      </c>
      <c r="I346" s="22" t="n"/>
      <c r="J346" s="53" t="n">
        <v>0.1979</v>
      </c>
      <c r="K346" s="53" t="n">
        <v>0.2283</v>
      </c>
      <c r="L346" s="53" t="n"/>
      <c r="M346" s="53" t="n"/>
      <c r="N346" s="22" t="n"/>
      <c r="O346" s="57" t="n">
        <v>0.7407</v>
      </c>
      <c r="P346" s="57" t="n">
        <v>0.4872</v>
      </c>
      <c r="Q346" s="57" t="n">
        <v>0.5425</v>
      </c>
      <c r="R346" s="62">
        <f>IF(P346="","",P346-Q346)</f>
        <v/>
      </c>
      <c r="S346" s="57" t="n">
        <v>0.5052</v>
      </c>
      <c r="T346" s="22" t="n"/>
      <c r="U346" s="68" t="n">
        <v>0.07199999999999999</v>
      </c>
      <c r="V346" s="68" t="n">
        <v>0.7775</v>
      </c>
      <c r="W346" s="103" t="n">
        <v>78</v>
      </c>
      <c r="X346" s="103" t="n">
        <v>104</v>
      </c>
      <c r="Y346" s="22" t="n"/>
      <c r="Z346" s="104">
        <f>IF(U346="","",W346/U346-W346)</f>
        <v/>
      </c>
      <c r="AA346" s="104">
        <f>IF(U346="","",(W346/U346-W346)*Q346)</f>
        <v/>
      </c>
      <c r="AB346" s="104">
        <f>IF(W346="","",W346*P346)</f>
        <v/>
      </c>
      <c r="AC346" s="86" t="n"/>
      <c r="AD346" s="84" t="inlineStr">
        <is>
          <t>截止日期</t>
        </is>
      </c>
      <c r="AE346" s="85" t="n"/>
    </row>
    <row customHeight="1" hidden="1" ht="14.25" outlineLevel="1" r="347" s="18">
      <c r="A347" s="101" t="n">
        <v>20200415</v>
      </c>
      <c r="B347" s="32" t="n"/>
      <c r="C347" s="33" t="n">
        <v>6</v>
      </c>
      <c r="D347" s="22" t="n"/>
      <c r="E347" s="34" t="n">
        <v>0.1719</v>
      </c>
      <c r="F347" s="35" t="n">
        <v>0.3468</v>
      </c>
      <c r="G347" s="102">
        <f>IF(E347="","",E347*X347)</f>
        <v/>
      </c>
      <c r="H347" s="37" t="n">
        <v>0.2414</v>
      </c>
      <c r="I347" s="22" t="n"/>
      <c r="J347" s="53" t="n">
        <v>0.1538</v>
      </c>
      <c r="K347" s="53" t="n">
        <v>0.1964</v>
      </c>
      <c r="L347" s="53" t="n"/>
      <c r="M347" s="53" t="n"/>
      <c r="N347" s="22" t="n"/>
      <c r="O347" s="57" t="n">
        <v>0.7368</v>
      </c>
      <c r="P347" s="57" t="n">
        <v>0.4574</v>
      </c>
      <c r="Q347" s="57" t="n">
        <v>0.523</v>
      </c>
      <c r="R347" s="62">
        <f>IF(P347="","",P347-Q347)</f>
        <v/>
      </c>
      <c r="S347" s="57" t="n">
        <v>0.5364</v>
      </c>
      <c r="T347" s="22" t="n"/>
      <c r="U347" s="68" t="n">
        <v>0.08019999999999999</v>
      </c>
      <c r="V347" s="68" t="n">
        <v>0.7059</v>
      </c>
      <c r="W347" s="103" t="n">
        <v>94</v>
      </c>
      <c r="X347" s="103" t="n">
        <v>128</v>
      </c>
      <c r="Y347" s="22" t="n"/>
      <c r="Z347" s="104">
        <f>IF(U347="","",W347/U347-W347)</f>
        <v/>
      </c>
      <c r="AA347" s="104">
        <f>IF(U347="","",(W347/U347-W347)*Q347)</f>
        <v/>
      </c>
      <c r="AB347" s="104">
        <f>IF(W347="","",W347*P347)</f>
        <v/>
      </c>
      <c r="AC347" s="86" t="n"/>
      <c r="AD347" s="84" t="inlineStr">
        <is>
          <t>截止日期</t>
        </is>
      </c>
      <c r="AE347" s="85" t="n"/>
    </row>
    <row customHeight="1" hidden="1" ht="14.25" outlineLevel="1" r="348" s="18">
      <c r="A348" s="101" t="n">
        <v>20200416</v>
      </c>
      <c r="B348" s="32" t="n"/>
      <c r="C348" s="33" t="n">
        <v>7</v>
      </c>
      <c r="D348" s="22" t="n"/>
      <c r="E348" s="34" t="n">
        <v>0.2059</v>
      </c>
      <c r="F348" s="35" t="n">
        <v>0.3517</v>
      </c>
      <c r="G348" s="102">
        <f>IF(E348="","",E348*X348)</f>
        <v/>
      </c>
      <c r="H348" s="37" t="n">
        <v>0.2881</v>
      </c>
      <c r="I348" s="22" t="n"/>
      <c r="J348" s="53" t="n">
        <v>0.2245</v>
      </c>
      <c r="K348" s="53" t="n">
        <v>0.2229</v>
      </c>
      <c r="L348" s="53" t="n"/>
      <c r="M348" s="53" t="n"/>
      <c r="N348" s="22" t="n"/>
      <c r="O348" s="57" t="n">
        <v>0.7333</v>
      </c>
      <c r="P348" s="57" t="n">
        <v>0.4143</v>
      </c>
      <c r="Q348" s="57" t="n">
        <v>0.5063</v>
      </c>
      <c r="R348" s="62">
        <f>IF(P348="","",P348-Q348)</f>
        <v/>
      </c>
      <c r="S348" s="57" t="n">
        <v>0.5157</v>
      </c>
      <c r="T348" s="22" t="n"/>
      <c r="U348" s="68" t="n">
        <v>0.068</v>
      </c>
      <c r="V348" s="68" t="n">
        <v>0.8328</v>
      </c>
      <c r="W348" s="103" t="n">
        <v>70</v>
      </c>
      <c r="X348" s="103" t="n">
        <v>102</v>
      </c>
      <c r="Y348" s="22" t="n"/>
      <c r="Z348" s="104">
        <f>IF(U348="","",W348/U348-W348)</f>
        <v/>
      </c>
      <c r="AA348" s="104">
        <f>IF(U348="","",(W348/U348-W348)*Q348)</f>
        <v/>
      </c>
      <c r="AB348" s="104">
        <f>IF(W348="","",W348*P348)</f>
        <v/>
      </c>
      <c r="AC348" s="86" t="n"/>
      <c r="AD348" s="84" t="inlineStr">
        <is>
          <t>截止日期</t>
        </is>
      </c>
      <c r="AE348" s="85" t="n"/>
    </row>
    <row customHeight="1" hidden="1" ht="14.25" outlineLevel="1" r="349" s="18">
      <c r="A349" s="101" t="n">
        <v>20200417</v>
      </c>
      <c r="B349" s="32" t="n"/>
      <c r="C349" s="33" t="n">
        <v>7</v>
      </c>
      <c r="D349" s="22" t="n"/>
      <c r="E349" s="34" t="n">
        <v>0.2021</v>
      </c>
      <c r="F349" s="35" t="n">
        <v>0.3762</v>
      </c>
      <c r="G349" s="102">
        <f>IF(E349="","",E349*X349)</f>
        <v/>
      </c>
      <c r="H349" s="37" t="n">
        <v>0.3375</v>
      </c>
      <c r="I349" s="22" t="n"/>
      <c r="J349" s="53" t="n">
        <v>0.1798</v>
      </c>
      <c r="K349" s="53" t="n">
        <v>0.2077</v>
      </c>
      <c r="L349" s="53" t="n"/>
      <c r="M349" s="53" t="n"/>
      <c r="N349" s="22" t="n"/>
      <c r="O349" s="57" t="n">
        <v>0.8462</v>
      </c>
      <c r="P349" s="57" t="n">
        <v>0.5308</v>
      </c>
      <c r="Q349" s="57" t="n">
        <v>0.5785</v>
      </c>
      <c r="R349" s="62">
        <f>IF(P349="","",P349-Q349)</f>
        <v/>
      </c>
      <c r="S349" s="57" t="n">
        <v>0.5141</v>
      </c>
      <c r="T349" s="22" t="n"/>
      <c r="U349" s="68" t="n">
        <v>0.1019</v>
      </c>
      <c r="V349" s="68" t="n">
        <v>0.8110000000000001</v>
      </c>
      <c r="W349" s="103" t="n">
        <v>130</v>
      </c>
      <c r="X349" s="103" t="n">
        <v>188</v>
      </c>
      <c r="Y349" s="22" t="n"/>
      <c r="Z349" s="104">
        <f>IF(U349="","",W349/U349-W349)</f>
        <v/>
      </c>
      <c r="AA349" s="104">
        <f>IF(U349="","",(W349/U349-W349)*Q349)</f>
        <v/>
      </c>
      <c r="AB349" s="104">
        <f>IF(W349="","",W349*P349)</f>
        <v/>
      </c>
      <c r="AC349" s="86" t="n"/>
      <c r="AD349" s="84" t="inlineStr">
        <is>
          <t>截止日期</t>
        </is>
      </c>
      <c r="AE349" s="85" t="n"/>
    </row>
    <row customHeight="1" hidden="1" ht="14.25" outlineLevel="1" r="350" s="18">
      <c r="A350" s="101" t="n">
        <v>20200418</v>
      </c>
      <c r="B350" s="32" t="n"/>
      <c r="C350" s="33" t="n">
        <v>7</v>
      </c>
      <c r="D350" s="22" t="n"/>
      <c r="E350" s="34" t="n">
        <v>0.1507</v>
      </c>
      <c r="F350" s="35" t="n">
        <v>0.3574</v>
      </c>
      <c r="G350" s="102">
        <f>IF(E350="","",E350*X350)</f>
        <v/>
      </c>
      <c r="H350" s="37" t="n">
        <v>0.3231</v>
      </c>
      <c r="I350" s="22" t="n"/>
      <c r="J350" s="53" t="n">
        <v>0.1544</v>
      </c>
      <c r="K350" s="53" t="n">
        <v>0.2122</v>
      </c>
      <c r="L350" s="53" t="n"/>
      <c r="M350" s="53" t="n"/>
      <c r="N350" s="22" t="n"/>
      <c r="O350" s="57" t="n">
        <v>0.7941</v>
      </c>
      <c r="P350" s="57" t="n">
        <v>0.4896</v>
      </c>
      <c r="Q350" s="57" t="n">
        <v>0.5703</v>
      </c>
      <c r="R350" s="62">
        <f>IF(P350="","",P350-Q350)</f>
        <v/>
      </c>
      <c r="S350" s="57" t="n">
        <v>0.5059</v>
      </c>
      <c r="T350" s="22" t="n"/>
      <c r="U350" s="68" t="n">
        <v>0.0887</v>
      </c>
      <c r="V350" s="68" t="n">
        <v>0.7648</v>
      </c>
      <c r="W350" s="103" t="n">
        <v>96</v>
      </c>
      <c r="X350" s="103" t="n">
        <v>146</v>
      </c>
      <c r="Y350" s="22" t="n"/>
      <c r="Z350" s="104">
        <f>IF(U350="","",W350/U350-W350)</f>
        <v/>
      </c>
      <c r="AA350" s="104">
        <f>IF(U350="","",(W350/U350-W350)*Q350)</f>
        <v/>
      </c>
      <c r="AB350" s="104">
        <f>IF(W350="","",W350*P350)</f>
        <v/>
      </c>
      <c r="AC350" s="86" t="n"/>
      <c r="AD350" s="84" t="inlineStr">
        <is>
          <t>截止日期</t>
        </is>
      </c>
      <c r="AE350" s="85" t="n"/>
    </row>
    <row customHeight="1" hidden="1" ht="14.25" outlineLevel="1" r="351" s="18">
      <c r="A351" s="101" t="n">
        <v>20200419</v>
      </c>
      <c r="B351" s="32" t="n"/>
      <c r="C351" s="33" t="n">
        <v>7</v>
      </c>
      <c r="D351" s="22" t="n"/>
      <c r="E351" s="34" t="n">
        <v>0.1489</v>
      </c>
      <c r="F351" s="35" t="n">
        <v>0.3453</v>
      </c>
      <c r="G351" s="102">
        <f>IF(E351="","",E351*X351)</f>
        <v/>
      </c>
      <c r="H351" s="37" t="n">
        <v>0.3731</v>
      </c>
      <c r="I351" s="22" t="n"/>
      <c r="J351" s="53" t="n">
        <v>0.1679</v>
      </c>
      <c r="K351" s="53" t="n">
        <v>0.2144</v>
      </c>
      <c r="L351" s="53" t="n"/>
      <c r="M351" s="53" t="n"/>
      <c r="N351" s="22" t="n"/>
      <c r="O351" s="57" t="n">
        <v>0.9118000000000001</v>
      </c>
      <c r="P351" s="57" t="n">
        <v>0.55</v>
      </c>
      <c r="Q351" s="57" t="n">
        <v>0.5778</v>
      </c>
      <c r="R351" s="62">
        <f>IF(P351="","",P351-Q351)</f>
        <v/>
      </c>
      <c r="S351" s="57" t="n">
        <v>0.5181</v>
      </c>
      <c r="T351" s="22" t="n"/>
      <c r="U351" s="68" t="n">
        <v>0.0786</v>
      </c>
      <c r="V351" s="68" t="n">
        <v>0.734</v>
      </c>
      <c r="W351" s="103" t="n">
        <v>100</v>
      </c>
      <c r="X351" s="103" t="n">
        <v>141</v>
      </c>
      <c r="Y351" s="22" t="n"/>
      <c r="Z351" s="104">
        <f>IF(U351="","",W351/U351-W351)</f>
        <v/>
      </c>
      <c r="AA351" s="104">
        <f>IF(U351="","",(W351/U351-W351)*Q351)</f>
        <v/>
      </c>
      <c r="AB351" s="104">
        <f>IF(W351="","",W351*P351)</f>
        <v/>
      </c>
      <c r="AC351" s="86" t="n"/>
      <c r="AD351" s="84" t="inlineStr">
        <is>
          <t>截止日期</t>
        </is>
      </c>
      <c r="AE351" s="85" t="n"/>
    </row>
    <row customHeight="1" hidden="1" ht="14.25" outlineLevel="1" r="352" s="18">
      <c r="A352" s="101" t="n">
        <v>20200420</v>
      </c>
      <c r="B352" s="32" t="n"/>
      <c r="C352" s="33" t="n">
        <v>7</v>
      </c>
      <c r="D352" s="22" t="n"/>
      <c r="E352" s="34" t="n">
        <v>0.1552</v>
      </c>
      <c r="F352" s="35" t="n">
        <v>0.3408</v>
      </c>
      <c r="G352" s="102">
        <f>IF(E352="","",E352*X352)</f>
        <v/>
      </c>
      <c r="H352" s="37" t="n">
        <v>0.3</v>
      </c>
      <c r="I352" s="22" t="n"/>
      <c r="J352" s="53" t="n">
        <v>0.2056</v>
      </c>
      <c r="K352" s="53" t="n">
        <v>0.1583</v>
      </c>
      <c r="L352" s="53" t="n"/>
      <c r="M352" s="53" t="n"/>
      <c r="N352" s="22" t="n"/>
      <c r="O352" s="57" t="n">
        <v>0.75</v>
      </c>
      <c r="P352" s="57" t="n">
        <v>0.507</v>
      </c>
      <c r="Q352" s="57" t="n">
        <v>0.5523</v>
      </c>
      <c r="R352" s="62">
        <f>IF(P352="","",P352-Q352)</f>
        <v/>
      </c>
      <c r="S352" s="57" t="n">
        <v>0.4805</v>
      </c>
      <c r="T352" s="22" t="n"/>
      <c r="U352" s="68" t="n">
        <v>0.0742</v>
      </c>
      <c r="V352" s="68" t="n">
        <v>0.7551</v>
      </c>
      <c r="W352" s="103" t="n">
        <v>71</v>
      </c>
      <c r="X352" s="103" t="n">
        <v>116</v>
      </c>
      <c r="Y352" s="22" t="n"/>
      <c r="Z352" s="104">
        <f>IF(U352="","",W352/U352-W352)</f>
        <v/>
      </c>
      <c r="AA352" s="104">
        <f>IF(U352="","",(W352/U352-W352)*Q352)</f>
        <v/>
      </c>
      <c r="AB352" s="104">
        <f>IF(W352="","",W352*P352)</f>
        <v/>
      </c>
      <c r="AC352" s="86" t="n"/>
      <c r="AD352" s="84" t="inlineStr">
        <is>
          <t>截止日期</t>
        </is>
      </c>
      <c r="AE352" s="85" t="n"/>
    </row>
    <row customHeight="1" hidden="1" ht="14.25" outlineLevel="1" r="353" s="18">
      <c r="A353" s="101" t="n">
        <v>20200421</v>
      </c>
      <c r="B353" s="32" t="n"/>
      <c r="C353" s="33" t="n">
        <v>7</v>
      </c>
      <c r="D353" s="22" t="n"/>
      <c r="E353" s="34" t="n">
        <v>0.1333</v>
      </c>
      <c r="F353" s="35" t="n">
        <v>0.3586</v>
      </c>
      <c r="G353" s="102">
        <f>IF(E353="","",E353*X353)</f>
        <v/>
      </c>
      <c r="H353" s="37" t="n">
        <v>0.3137</v>
      </c>
      <c r="I353" s="22" t="n"/>
      <c r="J353" s="53" t="n">
        <v>0.1565</v>
      </c>
      <c r="K353" s="53" t="n">
        <v>0.2234</v>
      </c>
      <c r="L353" s="53" t="n"/>
      <c r="M353" s="53" t="n"/>
      <c r="N353" s="22" t="n"/>
      <c r="O353" s="57" t="n">
        <v>0.7632</v>
      </c>
      <c r="P353" s="57" t="n">
        <v>0.4884</v>
      </c>
      <c r="Q353" s="57" t="n">
        <v>0.5795</v>
      </c>
      <c r="R353" s="62">
        <f>IF(P353="","",P353-Q353)</f>
        <v/>
      </c>
      <c r="S353" s="57" t="n">
        <v>0.5075</v>
      </c>
      <c r="T353" s="22" t="n"/>
      <c r="U353" s="68" t="n">
        <v>0.0794</v>
      </c>
      <c r="V353" s="68" t="n">
        <v>0.7719</v>
      </c>
      <c r="W353" s="103" t="n">
        <v>86</v>
      </c>
      <c r="X353" s="103" t="n">
        <v>120</v>
      </c>
      <c r="Y353" s="22" t="n"/>
      <c r="Z353" s="104">
        <f>IF(U353="","",W353/U353-W353)</f>
        <v/>
      </c>
      <c r="AA353" s="104">
        <f>IF(U353="","",(W353/U353-W353)*Q353)</f>
        <v/>
      </c>
      <c r="AB353" s="104">
        <f>IF(W353="","",W353*P353)</f>
        <v/>
      </c>
      <c r="AC353" s="86" t="n"/>
      <c r="AD353" s="84" t="inlineStr">
        <is>
          <t>截止日期</t>
        </is>
      </c>
      <c r="AE353" s="85" t="n"/>
    </row>
    <row customHeight="1" hidden="1" ht="14.25" outlineLevel="1" r="354" s="18">
      <c r="A354" s="101" t="n">
        <v>20200422</v>
      </c>
      <c r="B354" s="32" t="n"/>
      <c r="C354" s="33" t="n">
        <v>7</v>
      </c>
      <c r="D354" s="22" t="n"/>
      <c r="E354" s="34" t="n">
        <v>0.144</v>
      </c>
      <c r="F354" s="35" t="n">
        <v>0.3522</v>
      </c>
      <c r="G354" s="102">
        <f>IF(E354="","",E354*X354)</f>
        <v/>
      </c>
      <c r="H354" s="37" t="n">
        <v>0.3091</v>
      </c>
      <c r="I354" s="22" t="n"/>
      <c r="J354" s="53" t="n">
        <v>0.1765</v>
      </c>
      <c r="K354" s="53" t="n">
        <v>0.2324</v>
      </c>
      <c r="L354" s="53" t="n"/>
      <c r="M354" s="53" t="n"/>
      <c r="N354" s="22" t="n"/>
      <c r="O354" s="57" t="n">
        <v>0.7895</v>
      </c>
      <c r="P354" s="57" t="n">
        <v>0.5</v>
      </c>
      <c r="Q354" s="57" t="n">
        <v>0.5610000000000001</v>
      </c>
      <c r="R354" s="62">
        <f>IF(P354="","",P354-Q354)</f>
        <v/>
      </c>
      <c r="S354" s="57" t="n">
        <v>0.5266</v>
      </c>
      <c r="T354" s="22" t="n"/>
      <c r="U354" s="68" t="n">
        <v>0.0878</v>
      </c>
      <c r="V354" s="68" t="n">
        <v>0.7543</v>
      </c>
      <c r="W354" s="103" t="n">
        <v>92</v>
      </c>
      <c r="X354" s="103" t="n">
        <v>125</v>
      </c>
      <c r="Y354" s="22" t="n"/>
      <c r="Z354" s="104">
        <f>IF(U354="","",W354/U354-W354)</f>
        <v/>
      </c>
      <c r="AA354" s="104">
        <f>IF(U354="","",(W354/U354-W354)*Q354)</f>
        <v/>
      </c>
      <c r="AB354" s="104">
        <f>IF(W354="","",W354*P354)</f>
        <v/>
      </c>
      <c r="AC354" s="86" t="n"/>
      <c r="AD354" s="84" t="inlineStr">
        <is>
          <t>截止日期</t>
        </is>
      </c>
      <c r="AE354" s="85" t="n"/>
    </row>
    <row customHeight="1" hidden="1" ht="14.25" outlineLevel="1" r="355" s="18">
      <c r="A355" s="101" t="n">
        <v>20200423</v>
      </c>
      <c r="B355" s="32" t="n"/>
      <c r="C355" s="33" t="n">
        <v>7</v>
      </c>
      <c r="D355" s="22" t="n"/>
      <c r="E355" s="34" t="n">
        <v>0.1786</v>
      </c>
      <c r="F355" s="35" t="n">
        <v>0.3468</v>
      </c>
      <c r="G355" s="102">
        <f>IF(E355="","",E355*X355)</f>
        <v/>
      </c>
      <c r="H355" s="37" t="n">
        <v>0.3125</v>
      </c>
      <c r="I355" s="22" t="n"/>
      <c r="J355" s="53" t="n">
        <v>0.2212</v>
      </c>
      <c r="K355" s="53" t="n">
        <v>0.2597</v>
      </c>
      <c r="L355" s="53" t="n"/>
      <c r="M355" s="53" t="n"/>
      <c r="N355" s="22" t="n"/>
      <c r="O355" s="57" t="n">
        <v>0.7857</v>
      </c>
      <c r="P355" s="57" t="n">
        <v>0.4868</v>
      </c>
      <c r="Q355" s="57" t="n">
        <v>0.5481</v>
      </c>
      <c r="R355" s="62">
        <f>IF(P355="","",P355-Q355)</f>
        <v/>
      </c>
      <c r="S355" s="57" t="n">
        <v>0.5282</v>
      </c>
      <c r="T355" s="22" t="n"/>
      <c r="U355" s="68" t="n">
        <v>0.0815</v>
      </c>
      <c r="V355" s="68" t="n">
        <v>0.7834</v>
      </c>
      <c r="W355" s="103" t="n">
        <v>76</v>
      </c>
      <c r="X355" s="103" t="n">
        <v>112</v>
      </c>
      <c r="Y355" s="22" t="n"/>
      <c r="Z355" s="104">
        <f>IF(U355="","",W355/U355-W355)</f>
        <v/>
      </c>
      <c r="AA355" s="104">
        <f>IF(U355="","",(W355/U355-W355)*Q355)</f>
        <v/>
      </c>
      <c r="AB355" s="104">
        <f>IF(W355="","",W355*P355)</f>
        <v/>
      </c>
      <c r="AC355" s="86" t="n"/>
      <c r="AD355" s="84" t="inlineStr">
        <is>
          <t>截止日期</t>
        </is>
      </c>
      <c r="AE355" s="85" t="n"/>
    </row>
    <row customHeight="1" hidden="1" ht="14.25" outlineLevel="1" r="356" s="18">
      <c r="A356" s="101" t="n">
        <v>20200424</v>
      </c>
      <c r="B356" s="32" t="n"/>
      <c r="C356" s="33" t="n">
        <v>7</v>
      </c>
      <c r="D356" s="22" t="n"/>
      <c r="E356" s="34" t="n">
        <v>0.1389</v>
      </c>
      <c r="F356" s="35" t="n">
        <v>0.3675</v>
      </c>
      <c r="G356" s="102">
        <f>IF(E356="","",E356*X356)</f>
        <v/>
      </c>
      <c r="H356" s="37" t="n">
        <v>0.1852</v>
      </c>
      <c r="I356" s="22" t="n"/>
      <c r="J356" s="53" t="n">
        <v>0.1471</v>
      </c>
      <c r="K356" s="53" t="n">
        <v>0.2501</v>
      </c>
      <c r="L356" s="53" t="n"/>
      <c r="M356" s="53" t="n"/>
      <c r="N356" s="22" t="n"/>
      <c r="O356" s="57" t="n">
        <v>0.75</v>
      </c>
      <c r="P356" s="57" t="n">
        <v>0.4096</v>
      </c>
      <c r="Q356" s="57" t="n">
        <v>0.526</v>
      </c>
      <c r="R356" s="62">
        <f>IF(P356="","",P356-Q356)</f>
        <v/>
      </c>
      <c r="S356" s="57" t="n">
        <v>0.5165</v>
      </c>
      <c r="T356" s="22" t="n"/>
      <c r="U356" s="68" t="n">
        <v>0.0805</v>
      </c>
      <c r="V356" s="68" t="n">
        <v>0.7948</v>
      </c>
      <c r="W356" s="103" t="n">
        <v>83</v>
      </c>
      <c r="X356" s="103" t="n">
        <v>108</v>
      </c>
      <c r="Y356" s="22" t="n"/>
      <c r="Z356" s="104">
        <f>IF(U356="","",W356/U356-W356)</f>
        <v/>
      </c>
      <c r="AA356" s="104">
        <f>IF(U356="","",(W356/U356-W356)*Q356)</f>
        <v/>
      </c>
      <c r="AB356" s="104">
        <f>IF(W356="","",W356*P356)</f>
        <v/>
      </c>
      <c r="AC356" s="86" t="n"/>
      <c r="AD356" s="84" t="inlineStr">
        <is>
          <t>截止日期</t>
        </is>
      </c>
      <c r="AE356" s="85" t="n"/>
    </row>
    <row customHeight="1" hidden="1" ht="14.25" outlineLevel="1" r="357" s="18">
      <c r="A357" s="101" t="n">
        <v>20200425</v>
      </c>
      <c r="B357" s="32" t="n"/>
      <c r="C357" s="33" t="n">
        <v>7</v>
      </c>
      <c r="D357" s="22" t="n"/>
      <c r="E357" s="34" t="n">
        <v>0.192</v>
      </c>
      <c r="F357" s="35" t="n">
        <v>0.3698</v>
      </c>
      <c r="G357" s="102">
        <f>IF(E357="","",E357*X357)</f>
        <v/>
      </c>
      <c r="H357" s="37" t="n">
        <v>0.3158</v>
      </c>
      <c r="I357" s="22" t="n"/>
      <c r="J357" s="53" t="n">
        <v>0.1855</v>
      </c>
      <c r="K357" s="53" t="n">
        <v>0.1881</v>
      </c>
      <c r="L357" s="53" t="n"/>
      <c r="M357" s="53" t="n"/>
      <c r="N357" s="22" t="n"/>
      <c r="O357" s="57" t="n">
        <v>0.75</v>
      </c>
      <c r="P357" s="57" t="n">
        <v>0.4831</v>
      </c>
      <c r="Q357" s="57" t="n">
        <v>0.5879</v>
      </c>
      <c r="R357" s="62">
        <f>IF(P357="","",P357-Q357)</f>
        <v/>
      </c>
      <c r="S357" s="57" t="n">
        <v>0.5196</v>
      </c>
      <c r="T357" s="22" t="n"/>
      <c r="U357" s="68" t="n">
        <v>0.0856</v>
      </c>
      <c r="V357" s="68" t="n">
        <v>0.849</v>
      </c>
      <c r="W357" s="103" t="n">
        <v>89</v>
      </c>
      <c r="X357" s="103" t="n">
        <v>125</v>
      </c>
      <c r="Y357" s="22" t="n"/>
      <c r="Z357" s="104">
        <f>IF(U357="","",W357/U357-W357)</f>
        <v/>
      </c>
      <c r="AA357" s="104">
        <f>IF(U357="","",(W357/U357-W357)*Q357)</f>
        <v/>
      </c>
      <c r="AB357" s="104">
        <f>IF(W357="","",W357*P357)</f>
        <v/>
      </c>
      <c r="AC357" s="86" t="n"/>
      <c r="AD357" s="84" t="inlineStr">
        <is>
          <t>截止日期</t>
        </is>
      </c>
      <c r="AE357" s="85" t="n"/>
    </row>
    <row customHeight="1" hidden="1" ht="14.25" outlineLevel="1" r="358" s="18">
      <c r="A358" s="101" t="n">
        <v>20200426</v>
      </c>
      <c r="B358" s="32" t="n"/>
      <c r="C358" s="33" t="n">
        <v>7</v>
      </c>
      <c r="D358" s="22" t="n"/>
      <c r="E358" s="34" t="n">
        <v>0.1385</v>
      </c>
      <c r="F358" s="35" t="n">
        <v>0.3525</v>
      </c>
      <c r="G358" s="102">
        <f>IF(E358="","",E358*X358)</f>
        <v/>
      </c>
      <c r="H358" s="37" t="n">
        <v>0.4</v>
      </c>
      <c r="I358" s="22" t="n"/>
      <c r="J358" s="53" t="n">
        <v>0.24</v>
      </c>
      <c r="K358" s="53" t="n">
        <v>0.2288</v>
      </c>
      <c r="L358" s="53" t="n"/>
      <c r="M358" s="53" t="n"/>
      <c r="N358" s="22" t="n"/>
      <c r="O358" s="57" t="n">
        <v>0.8409</v>
      </c>
      <c r="P358" s="57" t="n">
        <v>0.6129</v>
      </c>
      <c r="Q358" s="57" t="n">
        <v>0.5872000000000001</v>
      </c>
      <c r="R358" s="62">
        <f>IF(P358="","",P358-Q358)</f>
        <v/>
      </c>
      <c r="S358" s="57" t="n">
        <v>0.5046</v>
      </c>
      <c r="T358" s="22" t="n"/>
      <c r="U358" s="68" t="n">
        <v>0.079</v>
      </c>
      <c r="V358" s="68" t="n">
        <v>0.7737000000000001</v>
      </c>
      <c r="W358" s="103" t="n">
        <v>93</v>
      </c>
      <c r="X358" s="103" t="n">
        <v>130</v>
      </c>
      <c r="Y358" s="22" t="n"/>
      <c r="Z358" s="104">
        <f>IF(U358="","",W358/U358-W358)</f>
        <v/>
      </c>
      <c r="AA358" s="104">
        <f>IF(U358="","",(W358/U358-W358)*Q358)</f>
        <v/>
      </c>
      <c r="AB358" s="104">
        <f>IF(W358="","",W358*P358)</f>
        <v/>
      </c>
      <c r="AC358" s="86" t="n"/>
      <c r="AD358" s="84" t="inlineStr">
        <is>
          <t>截止日期</t>
        </is>
      </c>
      <c r="AE358" s="85" t="n"/>
    </row>
    <row customHeight="1" hidden="1" ht="14.25" outlineLevel="1" r="359" s="18">
      <c r="A359" s="101" t="n">
        <v>20200427</v>
      </c>
      <c r="B359" s="32" t="n"/>
      <c r="C359" s="33" t="n">
        <v>7</v>
      </c>
      <c r="D359" s="22" t="n"/>
      <c r="E359" s="34" t="n">
        <v>0.1095</v>
      </c>
      <c r="F359" s="35" t="n">
        <v>0.3297</v>
      </c>
      <c r="G359" s="102">
        <f>IF(E359="","",E359*X359)</f>
        <v/>
      </c>
      <c r="H359" s="37" t="n">
        <v>0.3409</v>
      </c>
      <c r="I359" s="22" t="n"/>
      <c r="J359" s="53" t="n">
        <v>0.1397</v>
      </c>
      <c r="K359" s="53" t="n">
        <v>0.2187</v>
      </c>
      <c r="L359" s="53" t="n"/>
      <c r="M359" s="53" t="n"/>
      <c r="N359" s="22" t="n"/>
      <c r="O359" s="57" t="n">
        <v>0.6977</v>
      </c>
      <c r="P359" s="57" t="n">
        <v>0.5175999999999999</v>
      </c>
      <c r="Q359" s="57" t="n">
        <v>0.5635</v>
      </c>
      <c r="R359" s="62">
        <f>IF(P359="","",P359-Q359)</f>
        <v/>
      </c>
      <c r="S359" s="57" t="n">
        <v>0.5547</v>
      </c>
      <c r="T359" s="22" t="n"/>
      <c r="U359" s="68" t="n">
        <v>0.0856</v>
      </c>
      <c r="V359" s="68" t="n">
        <v>0.7329</v>
      </c>
      <c r="W359" s="103" t="n">
        <v>85</v>
      </c>
      <c r="X359" s="103" t="n">
        <v>137</v>
      </c>
      <c r="Y359" s="22" t="n"/>
      <c r="Z359" s="104">
        <f>IF(U359="","",W359/U359-W359)</f>
        <v/>
      </c>
      <c r="AA359" s="104">
        <f>IF(U359="","",(W359/U359-W359)*Q359)</f>
        <v/>
      </c>
      <c r="AB359" s="104">
        <f>IF(W359="","",W359*P359)</f>
        <v/>
      </c>
      <c r="AC359" s="86" t="n"/>
      <c r="AD359" s="84" t="inlineStr">
        <is>
          <t>截止日期</t>
        </is>
      </c>
      <c r="AE359" s="85" t="n"/>
    </row>
    <row customHeight="1" hidden="1" ht="14.25" outlineLevel="1" r="360" s="18">
      <c r="A360" s="101" t="n">
        <v>20200428</v>
      </c>
      <c r="B360" s="32" t="n"/>
      <c r="C360" s="33" t="n">
        <v>7</v>
      </c>
      <c r="D360" s="22" t="n"/>
      <c r="E360" s="34" t="n">
        <v>0.1319</v>
      </c>
      <c r="F360" s="35" t="n">
        <v>0.3573</v>
      </c>
      <c r="G360" s="102">
        <f>IF(E360="","",E360*X360)</f>
        <v/>
      </c>
      <c r="H360" s="37" t="n">
        <v>0.2712</v>
      </c>
      <c r="I360" s="22" t="n"/>
      <c r="J360" s="53" t="n">
        <v>0.1618</v>
      </c>
      <c r="K360" s="53" t="n">
        <v>0.1954</v>
      </c>
      <c r="L360" s="53" t="n"/>
      <c r="M360" s="53" t="n"/>
      <c r="N360" s="22" t="n"/>
      <c r="O360" s="57" t="n">
        <v>0.8372000000000001</v>
      </c>
      <c r="P360" s="57" t="n">
        <v>0.52</v>
      </c>
      <c r="Q360" s="57" t="n">
        <v>0.5737</v>
      </c>
      <c r="R360" s="62">
        <f>IF(P360="","",P360-Q360)</f>
        <v/>
      </c>
      <c r="S360" s="57" t="n">
        <v>0.5465</v>
      </c>
      <c r="T360" s="22" t="n"/>
      <c r="U360" s="68" t="n">
        <v>0.0893</v>
      </c>
      <c r="V360" s="68" t="n">
        <v>0.8512</v>
      </c>
      <c r="W360" s="103" t="n">
        <v>100</v>
      </c>
      <c r="X360" s="103" t="n">
        <v>144</v>
      </c>
      <c r="Y360" s="22" t="n"/>
      <c r="Z360" s="104">
        <f>IF(U360="","",W360/U360-W360)</f>
        <v/>
      </c>
      <c r="AA360" s="104">
        <f>IF(U360="","",(W360/U360-W360)*Q360)</f>
        <v/>
      </c>
      <c r="AB360" s="104">
        <f>IF(W360="","",W360*P360)</f>
        <v/>
      </c>
      <c r="AC360" s="86" t="n"/>
      <c r="AD360" s="84" t="inlineStr">
        <is>
          <t>截止日期</t>
        </is>
      </c>
      <c r="AE360" s="85" t="n"/>
    </row>
    <row customHeight="1" hidden="1" ht="14.25" outlineLevel="1" r="361" s="18">
      <c r="A361" s="101" t="n">
        <v>20200429</v>
      </c>
      <c r="B361" s="32" t="n"/>
      <c r="C361" s="33" t="n">
        <v>8</v>
      </c>
      <c r="D361" s="22" t="n"/>
      <c r="E361" s="34" t="n">
        <v>0.146</v>
      </c>
      <c r="F361" s="35" t="n">
        <v>0.3486</v>
      </c>
      <c r="G361" s="102">
        <f>IF(E361="","",E361*X361)</f>
        <v/>
      </c>
      <c r="H361" s="37" t="n">
        <v>0.3559</v>
      </c>
      <c r="I361" s="22" t="n"/>
      <c r="J361" s="53" t="n">
        <v>0.1556</v>
      </c>
      <c r="K361" s="53" t="n">
        <v>0.1977</v>
      </c>
      <c r="L361" s="53" t="n"/>
      <c r="M361" s="53" t="n"/>
      <c r="N361" s="22" t="n"/>
      <c r="O361" s="57" t="n">
        <v>0.8276</v>
      </c>
      <c r="P361" s="57" t="n">
        <v>0.5059</v>
      </c>
      <c r="Q361" s="57" t="n">
        <v>0.5604</v>
      </c>
      <c r="R361" s="62">
        <f>IF(P361="","",P361-Q361)</f>
        <v/>
      </c>
      <c r="S361" s="57" t="n">
        <v>0.5566</v>
      </c>
      <c r="T361" s="22" t="n"/>
      <c r="U361" s="68" t="n">
        <v>0.08550000000000001</v>
      </c>
      <c r="V361" s="68" t="n">
        <v>0.8641</v>
      </c>
      <c r="W361" s="103" t="n">
        <v>85</v>
      </c>
      <c r="X361" s="103" t="n">
        <v>137</v>
      </c>
      <c r="Y361" s="22" t="n"/>
      <c r="Z361" s="104">
        <f>IF(U361="","",W361/U361-W361)</f>
        <v/>
      </c>
      <c r="AA361" s="104">
        <f>IF(U361="","",(W361/U361-W361)*Q361)</f>
        <v/>
      </c>
      <c r="AB361" s="104">
        <f>IF(W361="","",W361*P361)</f>
        <v/>
      </c>
      <c r="AC361" s="86" t="n"/>
      <c r="AD361" s="84" t="inlineStr">
        <is>
          <t>截止日期</t>
        </is>
      </c>
      <c r="AE361" s="85" t="n"/>
    </row>
    <row customHeight="1" hidden="1" ht="14.25" outlineLevel="1" r="362" s="18">
      <c r="A362" s="101" t="n">
        <v>20200430</v>
      </c>
      <c r="B362" s="32" t="n"/>
      <c r="C362" s="33" t="n">
        <v>8</v>
      </c>
      <c r="D362" s="22" t="n"/>
      <c r="E362" s="34" t="n">
        <v>0.1623</v>
      </c>
      <c r="F362" s="35" t="n">
        <v>0.3496</v>
      </c>
      <c r="G362" s="102">
        <f>IF(E362="","",E362*X362)</f>
        <v/>
      </c>
      <c r="H362" s="37" t="n">
        <v>0.2593</v>
      </c>
      <c r="I362" s="22" t="n"/>
      <c r="J362" s="53" t="n">
        <v>0.1837</v>
      </c>
      <c r="K362" s="53" t="n">
        <v>0.1941</v>
      </c>
      <c r="L362" s="53" t="n"/>
      <c r="M362" s="53" t="n"/>
      <c r="N362" s="22" t="n"/>
      <c r="O362" s="57" t="n">
        <v>0.8776</v>
      </c>
      <c r="P362" s="57" t="n">
        <v>0.5631</v>
      </c>
      <c r="Q362" s="57" t="n">
        <v>0.5787</v>
      </c>
      <c r="R362" s="62">
        <f>IF(P362="","",P362-Q362)</f>
        <v/>
      </c>
      <c r="S362" s="57" t="n">
        <v>0.5524</v>
      </c>
      <c r="T362" s="22" t="n"/>
      <c r="U362" s="68" t="n">
        <v>0.0973</v>
      </c>
      <c r="V362" s="68" t="n">
        <v>0.8257</v>
      </c>
      <c r="W362" s="103" t="n">
        <v>103</v>
      </c>
      <c r="X362" s="103" t="n">
        <v>154</v>
      </c>
      <c r="Y362" s="22" t="n"/>
      <c r="Z362" s="104">
        <f>IF(U362="","",W362/U362-W362)</f>
        <v/>
      </c>
      <c r="AA362" s="104">
        <f>IF(U362="","",(W362/U362-W362)*Q362)</f>
        <v/>
      </c>
      <c r="AB362" s="104">
        <f>IF(W362="","",W362*P362)</f>
        <v/>
      </c>
      <c r="AC362" s="86" t="n"/>
      <c r="AD362" s="84" t="inlineStr">
        <is>
          <t>截止日期</t>
        </is>
      </c>
      <c r="AE362" s="85" t="n"/>
    </row>
    <row customHeight="1" hidden="1" ht="14.25" outlineLevel="1" r="363" s="18">
      <c r="A363" s="110" t="n"/>
      <c r="B363" s="38" t="n"/>
      <c r="C363" s="39" t="n"/>
      <c r="D363" s="22" t="n"/>
      <c r="E363" s="94" t="n"/>
      <c r="F363" s="40" t="n"/>
      <c r="G363" s="102">
        <f>IF(E363="","",E363*X363)</f>
        <v/>
      </c>
      <c r="H363" s="41" t="n"/>
      <c r="I363" s="22" t="n"/>
      <c r="J363" s="58" t="n"/>
      <c r="K363" s="58" t="n"/>
      <c r="L363" s="58" t="n"/>
      <c r="M363" s="58" t="n"/>
      <c r="N363" s="22" t="n"/>
      <c r="O363" s="59" t="n"/>
      <c r="P363" s="59" t="n"/>
      <c r="Q363" s="59" t="n"/>
      <c r="R363" s="62">
        <f>IF(P363="","",P363-Q363)</f>
        <v/>
      </c>
      <c r="S363" s="59" t="n"/>
      <c r="T363" s="22" t="n"/>
      <c r="U363" s="70" t="n"/>
      <c r="V363" s="70" t="n"/>
      <c r="W363" s="105" t="n"/>
      <c r="X363" s="105" t="n"/>
      <c r="Y363" s="22" t="n"/>
      <c r="Z363" s="104">
        <f>IF(U363="","",W363/U363-W363)</f>
        <v/>
      </c>
      <c r="AA363" s="104">
        <f>IF(U363="","",(W363/U363-W363)*Q363)</f>
        <v/>
      </c>
      <c r="AB363" s="104">
        <f>IF(W363="","",W363*P363)</f>
        <v/>
      </c>
      <c r="AC363" s="87" t="n"/>
      <c r="AD363" s="88" t="inlineStr">
        <is>
          <t>截止日期</t>
        </is>
      </c>
      <c r="AE363" s="89" t="n"/>
    </row>
    <row collapsed="1" customHeight="1" ht="14.25" r="364" s="18">
      <c r="A364" s="106">
        <f>ROUNDDOWN(MOD(A333,10000)/100,0)&amp;"月均值"</f>
        <v/>
      </c>
      <c r="B364" s="43" t="n"/>
      <c r="C364" s="43" t="n"/>
      <c r="D364" s="44" t="n"/>
      <c r="E364" s="45">
        <f>AVERAGE(E333:E363)</f>
        <v/>
      </c>
      <c r="F364" s="45">
        <f>AVERAGE(F333:F363)</f>
        <v/>
      </c>
      <c r="G364" s="45">
        <f>SUM(G333:G363)/SUM(X333:X363)</f>
        <v/>
      </c>
      <c r="H364" s="45">
        <f>AVERAGE(H333:H363)</f>
        <v/>
      </c>
      <c r="I364" s="45" t="n"/>
      <c r="J364" s="45">
        <f>AVERAGE(J333:J363)</f>
        <v/>
      </c>
      <c r="K364" s="45">
        <f>AVERAGE(K333:K363)</f>
        <v/>
      </c>
      <c r="L364" s="45">
        <f>AVERAGE(L333:L363)</f>
        <v/>
      </c>
      <c r="M364" s="45">
        <f>AVERAGE(M333:M363)</f>
        <v/>
      </c>
      <c r="N364" s="45" t="n"/>
      <c r="O364" s="45">
        <f>AVERAGE(O333:O363)</f>
        <v/>
      </c>
      <c r="P364" s="45">
        <f>AVERAGE(P333:P363)</f>
        <v/>
      </c>
      <c r="Q364" s="45">
        <f>AVERAGE(Q333:Q363)</f>
        <v/>
      </c>
      <c r="R364" s="45">
        <f>AVERAGE(R333:R363)</f>
        <v/>
      </c>
      <c r="S364" s="45">
        <f>AVERAGE(S333:S363)</f>
        <v/>
      </c>
      <c r="T364" s="45" t="n"/>
      <c r="U364" s="45">
        <f>AVERAGE(U333:U363)</f>
        <v/>
      </c>
      <c r="V364" s="45">
        <f>AVERAGE(V333:V363)</f>
        <v/>
      </c>
      <c r="W364" s="107">
        <f>AVERAGE(W333:W363)</f>
        <v/>
      </c>
      <c r="X364" s="107">
        <f>AVERAGE(X333:X363)</f>
        <v/>
      </c>
      <c r="Y364" s="44" t="n"/>
      <c r="Z364" s="45" t="inlineStr">
        <is>
          <t>人工</t>
        </is>
      </c>
      <c r="AA364" s="45">
        <f>SUM(AA333:AA363)/SUM(Z333:Z363)</f>
        <v/>
      </c>
      <c r="AB364" s="90" t="inlineStr">
        <is>
          <t>店小蜜</t>
        </is>
      </c>
      <c r="AC364" s="91">
        <f>SUM(AB333:AB363)/SUM(W333:W363)</f>
        <v/>
      </c>
      <c r="AD364" s="92" t="inlineStr">
        <is>
          <t>差值</t>
        </is>
      </c>
      <c r="AE364" s="90" t="n"/>
    </row>
    <row customHeight="1" hidden="1" ht="14.25" r="365" s="18">
      <c r="A365" s="108" t="inlineStr">
        <is>
          <t>本月方差</t>
        </is>
      </c>
      <c r="B365" s="47" t="n"/>
      <c r="C365" s="48" t="n"/>
      <c r="D365" s="49" t="n"/>
      <c r="E365" s="49">
        <f>VARP(E333:E363)</f>
        <v/>
      </c>
      <c r="F365" s="49">
        <f>VARP(F333:F363)</f>
        <v/>
      </c>
      <c r="G365" s="49" t="n"/>
      <c r="H365" s="49" t="n"/>
      <c r="I365" s="49" t="n"/>
      <c r="J365" s="49">
        <f>VARP(J333:J363)</f>
        <v/>
      </c>
      <c r="K365" s="49">
        <f>VARP(K333:K363)</f>
        <v/>
      </c>
      <c r="L365" s="49">
        <f>VARP(L333:L363)</f>
        <v/>
      </c>
      <c r="M365" s="49">
        <f>VARP(M333:M363)</f>
        <v/>
      </c>
      <c r="N365" s="49" t="n"/>
      <c r="O365" s="49">
        <f>VARP(O333:O363)</f>
        <v/>
      </c>
      <c r="P365" s="49">
        <f>VARP(P333:P363)</f>
        <v/>
      </c>
      <c r="Q365" s="49">
        <f>VARP(Q333:Q363)</f>
        <v/>
      </c>
      <c r="R365" s="49">
        <f>VARP(R333:R363)</f>
        <v/>
      </c>
      <c r="S365" s="49">
        <f>VARP(S333:S363)</f>
        <v/>
      </c>
      <c r="T365" s="49" t="n"/>
      <c r="U365" s="49">
        <f>VARP(U333:U363)</f>
        <v/>
      </c>
      <c r="V365" s="49">
        <f>VARP(V333:V363)</f>
        <v/>
      </c>
      <c r="W365" s="109" t="n"/>
      <c r="X365" s="109" t="n"/>
      <c r="Y365" s="49" t="n"/>
      <c r="Z365" s="109" t="n"/>
      <c r="AA365" s="109" t="n"/>
      <c r="AB365" s="109" t="n"/>
      <c r="AC365" s="109" t="n"/>
      <c r="AD365" s="109" t="n"/>
      <c r="AE365" s="109" t="n"/>
    </row>
    <row customHeight="1" ht="14.25" outlineLevel="1" r="366" s="18">
      <c r="A366" s="101" t="n">
        <v>20200501</v>
      </c>
      <c r="B366" s="32" t="n"/>
      <c r="C366" s="33" t="n">
        <v>9</v>
      </c>
      <c r="D366" s="22" t="n"/>
      <c r="E366" s="34" t="n">
        <v>0.1772</v>
      </c>
      <c r="F366" s="35" t="n">
        <v>0.305</v>
      </c>
      <c r="G366" s="102">
        <f>IF(E366="","",E366*X366)</f>
        <v/>
      </c>
      <c r="H366" s="37" t="n">
        <v>0.2821</v>
      </c>
      <c r="I366" s="22" t="n"/>
      <c r="J366" s="53" t="n">
        <v>0.1656</v>
      </c>
      <c r="K366" s="53" t="n">
        <v>0.2288</v>
      </c>
      <c r="L366" s="53" t="n"/>
      <c r="M366" s="53" t="n"/>
      <c r="N366" s="22" t="n"/>
      <c r="O366" s="57" t="n">
        <v>0.7308</v>
      </c>
      <c r="P366" s="57" t="n">
        <v>0.375</v>
      </c>
      <c r="Q366" s="57" t="n">
        <v>0.4478</v>
      </c>
      <c r="R366" s="62">
        <f>IF(P366="","",P366-Q366)</f>
        <v/>
      </c>
      <c r="S366" s="57" t="n">
        <v>0.5401</v>
      </c>
      <c r="T366" s="22" t="n"/>
      <c r="U366" s="68" t="n">
        <v>0.1148</v>
      </c>
      <c r="V366" s="68" t="n">
        <v>0.7556</v>
      </c>
      <c r="W366" s="103" t="n">
        <v>104</v>
      </c>
      <c r="X366" s="103" t="n">
        <v>158</v>
      </c>
      <c r="Y366" s="22" t="n"/>
      <c r="Z366" s="104">
        <f>IF(U366="","",W366/U366-W366)</f>
        <v/>
      </c>
      <c r="AA366" s="104">
        <f>IF(U366="","",(W366/U366-W366)*Q366)</f>
        <v/>
      </c>
      <c r="AB366" s="104">
        <f>IF(W366="","",W366*P366)</f>
        <v/>
      </c>
      <c r="AC366" s="86" t="n"/>
      <c r="AD366" s="86" t="inlineStr">
        <is>
          <t>截止日期</t>
        </is>
      </c>
      <c r="AE366" s="85" t="n"/>
    </row>
    <row customHeight="1" ht="14.25" outlineLevel="1" r="367" s="18">
      <c r="A367" s="101" t="n">
        <v>20200502</v>
      </c>
      <c r="B367" s="32" t="n"/>
      <c r="C367" s="33" t="n">
        <v>9</v>
      </c>
      <c r="D367" s="22" t="n"/>
      <c r="E367" s="34" t="n">
        <v>0.16</v>
      </c>
      <c r="F367" s="35" t="n">
        <v>0.3361</v>
      </c>
      <c r="G367" s="102">
        <f>IF(E367="","",E367*X367)</f>
        <v/>
      </c>
      <c r="H367" s="37" t="n">
        <v>0.2794</v>
      </c>
      <c r="I367" s="22" t="n"/>
      <c r="J367" s="53" t="n">
        <v>0.1624</v>
      </c>
      <c r="K367" s="53" t="n">
        <v>0.2177</v>
      </c>
      <c r="L367" s="53" t="n"/>
      <c r="M367" s="53" t="n"/>
      <c r="N367" s="22" t="n"/>
      <c r="O367" s="57" t="n">
        <v>0.7667</v>
      </c>
      <c r="P367" s="57" t="n">
        <v>0.4149</v>
      </c>
      <c r="Q367" s="57" t="n">
        <v>0.4355</v>
      </c>
      <c r="R367" s="62">
        <f>IF(P367="","",P367-Q367)</f>
        <v/>
      </c>
      <c r="S367" s="57" t="n">
        <v>0.5256</v>
      </c>
      <c r="T367" s="22" t="n"/>
      <c r="U367" s="68" t="n">
        <v>0.098</v>
      </c>
      <c r="V367" s="68" t="n">
        <v>0.8173</v>
      </c>
      <c r="W367" s="103" t="n">
        <v>94</v>
      </c>
      <c r="X367" s="103" t="n">
        <v>125</v>
      </c>
      <c r="Y367" s="22" t="n"/>
      <c r="Z367" s="104">
        <f>IF(U367="","",W367/U367-W367)</f>
        <v/>
      </c>
      <c r="AA367" s="104">
        <f>IF(U367="","",(W367/U367-W367)*Q367)</f>
        <v/>
      </c>
      <c r="AB367" s="104">
        <f>IF(W367="","",W367*P367)</f>
        <v/>
      </c>
      <c r="AC367" s="86" t="n"/>
      <c r="AD367" s="84" t="inlineStr">
        <is>
          <t>截止日期</t>
        </is>
      </c>
      <c r="AE367" s="85" t="n"/>
    </row>
    <row customHeight="1" ht="14.25" outlineLevel="1" r="368" s="18">
      <c r="A368" s="101" t="n">
        <v>20200503</v>
      </c>
      <c r="B368" s="32" t="n"/>
      <c r="C368" s="33" t="n">
        <v>9</v>
      </c>
      <c r="D368" s="22" t="n"/>
      <c r="E368" s="34" t="n">
        <v>0.1553</v>
      </c>
      <c r="F368" s="35" t="n">
        <v>0.3352</v>
      </c>
      <c r="G368" s="102">
        <f>IF(E368="","",E368*X368)</f>
        <v/>
      </c>
      <c r="H368" s="37" t="n">
        <v>0.1071</v>
      </c>
      <c r="I368" s="22" t="n"/>
      <c r="J368" s="53" t="n">
        <v>0.172</v>
      </c>
      <c r="K368" s="53" t="n">
        <v>0.2106</v>
      </c>
      <c r="L368" s="53" t="n"/>
      <c r="M368" s="53" t="n"/>
      <c r="N368" s="22" t="n"/>
      <c r="O368" s="57" t="n">
        <v>0.6667</v>
      </c>
      <c r="P368" s="57" t="n">
        <v>0.2667</v>
      </c>
      <c r="Q368" s="57" t="n">
        <v>0.3567</v>
      </c>
      <c r="R368" s="62">
        <f>IF(P368="","",P368-Q368)</f>
        <v/>
      </c>
      <c r="S368" s="57" t="n">
        <v>0.5454</v>
      </c>
      <c r="T368" s="22" t="n"/>
      <c r="U368" s="68" t="n">
        <v>0.08260000000000001</v>
      </c>
      <c r="V368" s="68" t="n">
        <v>0.8897</v>
      </c>
      <c r="W368" s="103" t="n">
        <v>75</v>
      </c>
      <c r="X368" s="103" t="n">
        <v>103</v>
      </c>
      <c r="Y368" s="22" t="n"/>
      <c r="Z368" s="104">
        <f>IF(U368="","",W368/U368-W368)</f>
        <v/>
      </c>
      <c r="AA368" s="104">
        <f>IF(U368="","",(W368/U368-W368)*Q368)</f>
        <v/>
      </c>
      <c r="AB368" s="104">
        <f>IF(W368="","",W368*P368)</f>
        <v/>
      </c>
      <c r="AC368" s="86" t="n"/>
      <c r="AD368" s="84" t="inlineStr">
        <is>
          <t>截止日期</t>
        </is>
      </c>
      <c r="AE368" s="85" t="n"/>
    </row>
    <row customHeight="1" ht="14.25" outlineLevel="1" r="369" s="18">
      <c r="A369" s="101" t="n">
        <v>20200504</v>
      </c>
      <c r="B369" s="32" t="n"/>
      <c r="C369" s="33" t="n">
        <v>13</v>
      </c>
      <c r="D369" s="22" t="n"/>
      <c r="E369" s="34" t="n">
        <v>0.1727</v>
      </c>
      <c r="F369" s="35" t="n">
        <v>0.3711</v>
      </c>
      <c r="G369" s="102">
        <f>IF(E369="","",E369*X369)</f>
        <v/>
      </c>
      <c r="H369" s="37" t="n">
        <v>0.2097</v>
      </c>
      <c r="I369" s="22" t="n"/>
      <c r="J369" s="53" t="n">
        <v>0.2547</v>
      </c>
      <c r="K369" s="53" t="n">
        <v>0.2083</v>
      </c>
      <c r="L369" s="53" t="n"/>
      <c r="M369" s="53" t="n"/>
      <c r="N369" s="22" t="n"/>
      <c r="O369" s="57" t="n">
        <v>0.931</v>
      </c>
      <c r="P369" s="57" t="n">
        <v>0.4494</v>
      </c>
      <c r="Q369" s="57" t="n">
        <v>0.3075</v>
      </c>
      <c r="R369" s="62">
        <f>IF(P369="","",P369-Q369)</f>
        <v/>
      </c>
      <c r="S369" s="57" t="n">
        <v>0.5162</v>
      </c>
      <c r="T369" s="22" t="n"/>
      <c r="U369" s="68" t="n">
        <v>0.0738</v>
      </c>
      <c r="V369" s="68" t="n">
        <v>0.9002</v>
      </c>
      <c r="W369" s="103" t="n">
        <v>89</v>
      </c>
      <c r="X369" s="103" t="n">
        <v>110</v>
      </c>
      <c r="Y369" s="22" t="n"/>
      <c r="Z369" s="104">
        <f>IF(U369="","",W369/U369-W369)</f>
        <v/>
      </c>
      <c r="AA369" s="104">
        <f>IF(U369="","",(W369/U369-W369)*Q369)</f>
        <v/>
      </c>
      <c r="AB369" s="104">
        <f>IF(W369="","",W369*P369)</f>
        <v/>
      </c>
      <c r="AC369" s="86" t="n"/>
      <c r="AD369" s="84" t="inlineStr">
        <is>
          <t>截止日期</t>
        </is>
      </c>
      <c r="AE369" s="85" t="n"/>
    </row>
    <row customHeight="1" ht="14.25" outlineLevel="1" r="370" s="18">
      <c r="A370" s="101" t="n">
        <v>20200505</v>
      </c>
      <c r="B370" s="32" t="n"/>
      <c r="C370" s="33" t="n">
        <v>9</v>
      </c>
      <c r="D370" s="22" t="n"/>
      <c r="E370" s="34" t="n">
        <v>0.1945</v>
      </c>
      <c r="F370" s="35" t="n">
        <v>0.3454</v>
      </c>
      <c r="G370" s="102">
        <f>IF(E370="","",E370*X370)</f>
        <v/>
      </c>
      <c r="H370" s="37" t="n">
        <v>0.4862</v>
      </c>
      <c r="I370" s="22" t="n"/>
      <c r="J370" s="53" t="n">
        <v>0.1757</v>
      </c>
      <c r="K370" s="53" t="n">
        <v>0.2166</v>
      </c>
      <c r="L370" s="53" t="n"/>
      <c r="M370" s="53" t="n"/>
      <c r="N370" s="22" t="n"/>
      <c r="O370" s="57" t="n">
        <v>0.8617</v>
      </c>
      <c r="P370" s="57" t="n">
        <v>0.6599</v>
      </c>
      <c r="Q370" s="57" t="n">
        <v>0.6447000000000001</v>
      </c>
      <c r="R370" s="62">
        <f>IF(P370="","",P370-Q370)</f>
        <v/>
      </c>
      <c r="S370" s="57" t="n">
        <v>0.5583</v>
      </c>
      <c r="T370" s="22" t="n"/>
      <c r="U370" s="68" t="n">
        <v>0.1209</v>
      </c>
      <c r="V370" s="68" t="n">
        <v>0.8535</v>
      </c>
      <c r="W370" s="103" t="n">
        <v>197</v>
      </c>
      <c r="X370" s="103" t="n">
        <v>329</v>
      </c>
      <c r="Y370" s="22" t="n"/>
      <c r="Z370" s="104">
        <f>IF(U370="","",W370/U370-W370)</f>
        <v/>
      </c>
      <c r="AA370" s="104">
        <f>IF(U370="","",(W370/U370-W370)*Q370)</f>
        <v/>
      </c>
      <c r="AB370" s="104">
        <f>IF(W370="","",W370*P370)</f>
        <v/>
      </c>
      <c r="AC370" s="86" t="n"/>
      <c r="AD370" s="84" t="inlineStr">
        <is>
          <t>截止日期</t>
        </is>
      </c>
      <c r="AE370" s="85" t="n"/>
    </row>
    <row customHeight="1" ht="14.25" outlineLevel="1" r="371" s="18">
      <c r="A371" s="101" t="n">
        <v>20200506</v>
      </c>
      <c r="B371" s="32" t="n"/>
      <c r="C371" s="33" t="n">
        <v>10</v>
      </c>
      <c r="D371" s="22" t="n"/>
      <c r="E371" s="34" t="n">
        <v>0.2031</v>
      </c>
      <c r="F371" s="35" t="n">
        <v>0.3475</v>
      </c>
      <c r="G371" s="102">
        <f>IF(E371="","",E371*X371)</f>
        <v/>
      </c>
      <c r="H371" s="37" t="n">
        <v>0.4079</v>
      </c>
      <c r="I371" s="22" t="n"/>
      <c r="J371" s="53" t="n">
        <v>0.1381</v>
      </c>
      <c r="K371" s="53" t="n">
        <v>0.1997</v>
      </c>
      <c r="L371" s="53" t="n"/>
      <c r="M371" s="53" t="n"/>
      <c r="N371" s="22" t="n"/>
      <c r="O371" s="57" t="n">
        <v>0.7447</v>
      </c>
      <c r="P371" s="57" t="n">
        <v>0.5372</v>
      </c>
      <c r="Q371" s="57" t="n">
        <v>0.5824</v>
      </c>
      <c r="R371" s="62">
        <f>IF(P371="","",P371-Q371)</f>
        <v/>
      </c>
      <c r="S371" s="57" t="n">
        <v>0.5585</v>
      </c>
      <c r="T371" s="22" t="n"/>
      <c r="U371" s="68" t="n">
        <v>0.1021</v>
      </c>
      <c r="V371" s="68" t="n">
        <v>0.8847</v>
      </c>
      <c r="W371" s="103" t="n">
        <v>121</v>
      </c>
      <c r="X371" s="103" t="n">
        <v>192</v>
      </c>
      <c r="Y371" s="22" t="n"/>
      <c r="Z371" s="104">
        <f>IF(U371="","",W371/U371-W371)</f>
        <v/>
      </c>
      <c r="AA371" s="104">
        <f>IF(U371="","",(W371/U371-W371)*Q371)</f>
        <v/>
      </c>
      <c r="AB371" s="104">
        <f>IF(W371="","",W371*P371)</f>
        <v/>
      </c>
      <c r="AC371" s="86" t="n"/>
      <c r="AD371" s="84" t="inlineStr">
        <is>
          <t>截止日期</t>
        </is>
      </c>
      <c r="AE371" s="85" t="n"/>
    </row>
    <row customHeight="1" ht="14.25" outlineLevel="1" r="372" s="18">
      <c r="A372" s="101" t="n">
        <v>20200507</v>
      </c>
      <c r="B372" s="32" t="n"/>
      <c r="C372" s="33" t="n">
        <v>9</v>
      </c>
      <c r="D372" s="22" t="n"/>
      <c r="E372" s="34" t="n">
        <v>0.1588</v>
      </c>
      <c r="F372" s="35" t="n">
        <v>0.3546</v>
      </c>
      <c r="G372" s="102">
        <f>IF(E372="","",E372*X372)</f>
        <v/>
      </c>
      <c r="H372" s="37" t="n">
        <v>0.4306</v>
      </c>
      <c r="I372" s="22" t="n"/>
      <c r="J372" s="53" t="n">
        <v>0.1519</v>
      </c>
      <c r="K372" s="53" t="n">
        <v>0.2201</v>
      </c>
      <c r="L372" s="53" t="n"/>
      <c r="M372" s="53" t="n"/>
      <c r="N372" s="22" t="n"/>
      <c r="O372" s="57" t="n">
        <v>0.7959000000000001</v>
      </c>
      <c r="P372" s="57" t="n">
        <v>0.5881999999999999</v>
      </c>
      <c r="Q372" s="57" t="n">
        <v>0.5831</v>
      </c>
      <c r="R372" s="62">
        <f>IF(P372="","",P372-Q372)</f>
        <v/>
      </c>
      <c r="S372" s="57" t="n">
        <v>0.5646</v>
      </c>
      <c r="T372" s="22" t="n"/>
      <c r="U372" s="68" t="n">
        <v>0.0915</v>
      </c>
      <c r="V372" s="68" t="n">
        <v>0.8374</v>
      </c>
      <c r="W372" s="103" t="n">
        <v>119</v>
      </c>
      <c r="X372" s="103" t="n">
        <v>170</v>
      </c>
      <c r="Y372" s="22" t="n"/>
      <c r="Z372" s="104">
        <f>IF(U372="","",W372/U372-W372)</f>
        <v/>
      </c>
      <c r="AA372" s="104">
        <f>IF(U372="","",(W372/U372-W372)*Q372)</f>
        <v/>
      </c>
      <c r="AB372" s="104">
        <f>IF(W372="","",W372*P372)</f>
        <v/>
      </c>
      <c r="AC372" s="86" t="n"/>
      <c r="AD372" s="84" t="inlineStr">
        <is>
          <t>截止日期</t>
        </is>
      </c>
      <c r="AE372" s="85" t="n"/>
    </row>
    <row customHeight="1" ht="14.25" outlineLevel="1" r="373" s="18">
      <c r="A373" s="101" t="n">
        <v>20200508</v>
      </c>
      <c r="B373" s="32" t="n"/>
      <c r="C373" s="33" t="n">
        <v>10</v>
      </c>
      <c r="D373" s="22" t="n"/>
      <c r="E373" s="34" t="n">
        <v>0.1944</v>
      </c>
      <c r="F373" s="35" t="n">
        <v>0.3805</v>
      </c>
      <c r="G373" s="102">
        <f>IF(E373="","",E373*X373)</f>
        <v/>
      </c>
      <c r="H373" s="37" t="n">
        <v>0.3226</v>
      </c>
      <c r="I373" s="22" t="n"/>
      <c r="J373" s="53" t="n">
        <v>0.1471</v>
      </c>
      <c r="K373" s="53" t="n">
        <v>0.2068</v>
      </c>
      <c r="L373" s="53" t="n"/>
      <c r="M373" s="53" t="n"/>
      <c r="N373" s="22" t="n"/>
      <c r="O373" s="57" t="n">
        <v>0.8636</v>
      </c>
      <c r="P373" s="57" t="n">
        <v>0.4634</v>
      </c>
      <c r="Q373" s="57" t="n">
        <v>0.4961</v>
      </c>
      <c r="R373" s="62">
        <f>IF(P373="","",P373-Q373)</f>
        <v/>
      </c>
      <c r="S373" s="57" t="n">
        <v>0.5225</v>
      </c>
      <c r="T373" s="22" t="n"/>
      <c r="U373" s="68" t="n">
        <v>0.09710000000000001</v>
      </c>
      <c r="V373" s="68" t="n">
        <v>0.869</v>
      </c>
      <c r="W373" s="103" t="n">
        <v>82</v>
      </c>
      <c r="X373" s="103" t="n">
        <v>144</v>
      </c>
      <c r="Y373" s="22" t="n"/>
      <c r="Z373" s="104">
        <f>IF(U373="","",W373/U373-W373)</f>
        <v/>
      </c>
      <c r="AA373" s="104">
        <f>IF(U373="","",(W373/U373-W373)*Q373)</f>
        <v/>
      </c>
      <c r="AB373" s="104">
        <f>IF(W373="","",W373*P373)</f>
        <v/>
      </c>
      <c r="AC373" s="86" t="n"/>
      <c r="AD373" s="84" t="inlineStr">
        <is>
          <t>截止日期</t>
        </is>
      </c>
      <c r="AE373" s="85" t="n"/>
    </row>
    <row customHeight="1" ht="14.25" outlineLevel="1" r="374" s="18">
      <c r="A374" s="101" t="n">
        <v>20200509</v>
      </c>
      <c r="B374" s="32" t="n"/>
      <c r="C374" s="33" t="n">
        <v>9</v>
      </c>
      <c r="D374" s="22" t="n"/>
      <c r="E374" s="34" t="n">
        <v>0.1905</v>
      </c>
      <c r="F374" s="35" t="n">
        <v>0.3612</v>
      </c>
      <c r="G374" s="102">
        <f>IF(E374="","",E374*X374)</f>
        <v/>
      </c>
      <c r="H374" s="37" t="n">
        <v>0.2653</v>
      </c>
      <c r="I374" s="22" t="n"/>
      <c r="J374" s="53" t="n">
        <v>0.1456</v>
      </c>
      <c r="K374" s="53" t="n">
        <v>0.2073</v>
      </c>
      <c r="L374" s="53" t="n"/>
      <c r="M374" s="53" t="n"/>
      <c r="N374" s="22" t="n"/>
      <c r="O374" s="57" t="n">
        <v>1</v>
      </c>
      <c r="P374" s="57" t="n">
        <v>0.4462</v>
      </c>
      <c r="Q374" s="57" t="n">
        <v>0.4422</v>
      </c>
      <c r="R374" s="62">
        <f>IF(P374="","",P374-Q374)</f>
        <v/>
      </c>
      <c r="S374" s="57" t="n">
        <v>0.4991</v>
      </c>
      <c r="T374" s="22" t="n"/>
      <c r="U374" s="68" t="n">
        <v>0.0785</v>
      </c>
      <c r="V374" s="68" t="n">
        <v>0.7983</v>
      </c>
      <c r="W374" s="103" t="n">
        <v>65</v>
      </c>
      <c r="X374" s="103" t="n">
        <v>105</v>
      </c>
      <c r="Y374" s="22" t="n"/>
      <c r="Z374" s="104">
        <f>IF(U374="","",W374/U374-W374)</f>
        <v/>
      </c>
      <c r="AA374" s="104">
        <f>IF(U374="","",(W374/U374-W374)*Q374)</f>
        <v/>
      </c>
      <c r="AB374" s="104">
        <f>IF(W374="","",W374*P374)</f>
        <v/>
      </c>
      <c r="AC374" s="86" t="n"/>
      <c r="AD374" s="84" t="inlineStr">
        <is>
          <t>截止日期</t>
        </is>
      </c>
      <c r="AE374" s="85" t="n"/>
    </row>
    <row customHeight="1" ht="14.25" outlineLevel="1" r="375" s="18">
      <c r="A375" s="101" t="n">
        <v>20200510</v>
      </c>
      <c r="B375" s="32" t="n"/>
      <c r="C375" s="33" t="n">
        <v>9</v>
      </c>
      <c r="D375" s="22" t="n"/>
      <c r="E375" s="34" t="n">
        <v>0.1688</v>
      </c>
      <c r="F375" s="35" t="n">
        <v>0.3827</v>
      </c>
      <c r="G375" s="102">
        <f>IF(E375="","",E375*X375)</f>
        <v/>
      </c>
      <c r="H375" s="37" t="n">
        <v>0.2424</v>
      </c>
      <c r="I375" s="22" t="n"/>
      <c r="J375" s="53" t="n">
        <v>0.1486</v>
      </c>
      <c r="K375" s="53" t="n">
        <v>0.2082</v>
      </c>
      <c r="L375" s="53" t="n"/>
      <c r="M375" s="53" t="n"/>
      <c r="N375" s="22" t="n"/>
      <c r="O375" s="57" t="n">
        <v>0.8205</v>
      </c>
      <c r="P375" s="57" t="n">
        <v>0.4615</v>
      </c>
      <c r="Q375" s="57" t="n">
        <v>0.5351</v>
      </c>
      <c r="R375" s="62">
        <f>IF(P375="","",P375-Q375)</f>
        <v/>
      </c>
      <c r="S375" s="57" t="n">
        <v>0.5395</v>
      </c>
      <c r="T375" s="22" t="n"/>
      <c r="U375" s="68" t="n">
        <v>0.0944</v>
      </c>
      <c r="V375" s="68" t="n">
        <v>0.825</v>
      </c>
      <c r="W375" s="103" t="n">
        <v>104</v>
      </c>
      <c r="X375" s="103" t="n">
        <v>154</v>
      </c>
      <c r="Y375" s="22" t="n"/>
      <c r="Z375" s="104">
        <f>IF(U375="","",W375/U375-W375)</f>
        <v/>
      </c>
      <c r="AA375" s="104">
        <f>IF(U375="","",(W375/U375-W375)*Q375)</f>
        <v/>
      </c>
      <c r="AB375" s="104">
        <f>IF(W375="","",W375*P375)</f>
        <v/>
      </c>
      <c r="AC375" s="86" t="n"/>
      <c r="AD375" s="84" t="inlineStr">
        <is>
          <t>截止日期</t>
        </is>
      </c>
      <c r="AE375" s="85" t="n"/>
    </row>
    <row customHeight="1" ht="14.25" outlineLevel="1" r="376" s="18">
      <c r="A376" s="101" t="n">
        <v>20200511</v>
      </c>
      <c r="B376" s="32" t="n"/>
      <c r="C376" s="33" t="n">
        <v>10</v>
      </c>
      <c r="D376" s="22" t="n"/>
      <c r="E376" s="34" t="n">
        <v>0.145</v>
      </c>
      <c r="F376" s="35" t="n">
        <v>0.3945</v>
      </c>
      <c r="G376" s="102">
        <f>IF(E376="","",E376*X376)</f>
        <v/>
      </c>
      <c r="H376" s="37" t="n">
        <v>0.1961</v>
      </c>
      <c r="I376" s="22" t="n"/>
      <c r="J376" s="53" t="n">
        <v>0.126</v>
      </c>
      <c r="K376" s="53" t="n">
        <v>0.22</v>
      </c>
      <c r="L376" s="53" t="n"/>
      <c r="M376" s="53" t="n"/>
      <c r="N376" s="22" t="n"/>
      <c r="O376" s="57" t="n">
        <v>0.8929</v>
      </c>
      <c r="P376" s="57" t="n">
        <v>0.443</v>
      </c>
      <c r="Q376" s="57" t="n">
        <v>0.4937</v>
      </c>
      <c r="R376" s="62">
        <f>IF(P376="","",P376-Q376)</f>
        <v/>
      </c>
      <c r="S376" s="57" t="n">
        <v>0.4985</v>
      </c>
      <c r="T376" s="22" t="n"/>
      <c r="U376" s="68" t="n">
        <v>0.0808</v>
      </c>
      <c r="V376" s="68" t="n">
        <v>0.7096</v>
      </c>
      <c r="W376" s="103" t="n">
        <v>79</v>
      </c>
      <c r="X376" s="103" t="n">
        <v>131</v>
      </c>
      <c r="Y376" s="22" t="n"/>
      <c r="Z376" s="104">
        <f>IF(U376="","",W376/U376-W376)</f>
        <v/>
      </c>
      <c r="AA376" s="104">
        <f>IF(U376="","",(W376/U376-W376)*Q376)</f>
        <v/>
      </c>
      <c r="AB376" s="104">
        <f>IF(W376="","",W376*P376)</f>
        <v/>
      </c>
      <c r="AC376" s="86" t="n"/>
      <c r="AD376" s="84" t="inlineStr">
        <is>
          <t>截止日期</t>
        </is>
      </c>
      <c r="AE376" s="85" t="n"/>
    </row>
    <row customHeight="1" ht="14.25" outlineLevel="1" r="377" s="18">
      <c r="A377" s="101" t="n">
        <v>20200512</v>
      </c>
      <c r="B377" s="32" t="n"/>
      <c r="C377" s="33" t="n">
        <v>9</v>
      </c>
      <c r="D377" s="22" t="n"/>
      <c r="E377" s="34" t="n">
        <v>0.1959</v>
      </c>
      <c r="F377" s="35" t="n">
        <v>0.4275</v>
      </c>
      <c r="G377" s="102">
        <f>IF(E377="","",E377*X377)</f>
        <v/>
      </c>
      <c r="H377" s="37" t="n">
        <v>0.2899</v>
      </c>
      <c r="I377" s="22" t="n"/>
      <c r="J377" s="53" t="n">
        <v>0.1972</v>
      </c>
      <c r="K377" s="53" t="n">
        <v>0.2015</v>
      </c>
      <c r="L377" s="53" t="n"/>
      <c r="M377" s="53" t="n"/>
      <c r="N377" s="22" t="n"/>
      <c r="O377" s="57" t="n">
        <v>0.9091</v>
      </c>
      <c r="P377" s="57" t="n">
        <v>0.495</v>
      </c>
      <c r="Q377" s="57" t="n">
        <v>0.5495</v>
      </c>
      <c r="R377" s="62">
        <f>IF(P377="","",P377-Q377)</f>
        <v/>
      </c>
      <c r="S377" s="57" t="n">
        <v>0.5276</v>
      </c>
      <c r="T377" s="22" t="n"/>
      <c r="U377" s="68" t="n">
        <v>0.0931</v>
      </c>
      <c r="V377" s="68" t="n">
        <v>0.6147</v>
      </c>
      <c r="W377" s="103" t="n">
        <v>101</v>
      </c>
      <c r="X377" s="103" t="n">
        <v>148</v>
      </c>
      <c r="Y377" s="22" t="n"/>
      <c r="Z377" s="104">
        <f>IF(U377="","",W377/U377-W377)</f>
        <v/>
      </c>
      <c r="AA377" s="104">
        <f>IF(U377="","",(W377/U377-W377)*Q377)</f>
        <v/>
      </c>
      <c r="AB377" s="104">
        <f>IF(W377="","",W377*P377)</f>
        <v/>
      </c>
      <c r="AC377" s="86" t="n"/>
      <c r="AD377" s="84" t="inlineStr">
        <is>
          <t>截止日期</t>
        </is>
      </c>
      <c r="AE377" s="85" t="n"/>
    </row>
    <row customHeight="1" ht="14.25" outlineLevel="1" r="378" s="18">
      <c r="A378" s="101" t="n">
        <v>20200513</v>
      </c>
      <c r="B378" s="32" t="n"/>
      <c r="C378" s="33" t="n">
        <v>9</v>
      </c>
      <c r="D378" s="22" t="n"/>
      <c r="E378" s="34" t="n">
        <v>0.1511</v>
      </c>
      <c r="F378" s="35" t="n">
        <v>0.4147</v>
      </c>
      <c r="G378" s="102">
        <f>IF(E378="","",E378*X378)</f>
        <v/>
      </c>
      <c r="H378" s="37" t="n">
        <v>0.4394</v>
      </c>
      <c r="I378" s="22" t="n"/>
      <c r="J378" s="53" t="n">
        <v>0.1692</v>
      </c>
      <c r="K378" s="53" t="n">
        <v>0.1777</v>
      </c>
      <c r="L378" s="53" t="n"/>
      <c r="M378" s="53" t="n"/>
      <c r="N378" s="22" t="n"/>
      <c r="O378" s="57" t="n">
        <v>0.7778</v>
      </c>
      <c r="P378" s="57" t="n">
        <v>0.5843</v>
      </c>
      <c r="Q378" s="57" t="n">
        <v>0.5068</v>
      </c>
      <c r="R378" s="62">
        <f>IF(P378="","",P378-Q378)</f>
        <v/>
      </c>
      <c r="S378" s="57" t="n">
        <v>0.5189</v>
      </c>
      <c r="T378" s="22" t="n"/>
      <c r="U378" s="68" t="n">
        <v>0.0977</v>
      </c>
      <c r="V378" s="68" t="n">
        <v>0.8</v>
      </c>
      <c r="W378" s="103" t="n">
        <v>89</v>
      </c>
      <c r="X378" s="103" t="n">
        <v>139</v>
      </c>
      <c r="Y378" s="22" t="n"/>
      <c r="Z378" s="104">
        <f>IF(U378="","",W378/U378-W378)</f>
        <v/>
      </c>
      <c r="AA378" s="104">
        <f>IF(U378="","",(W378/U378-W378)*Q378)</f>
        <v/>
      </c>
      <c r="AB378" s="104">
        <f>IF(W378="","",W378*P378)</f>
        <v/>
      </c>
      <c r="AC378" s="86" t="n"/>
      <c r="AD378" s="84" t="inlineStr">
        <is>
          <t>截止日期</t>
        </is>
      </c>
      <c r="AE378" s="85" t="n"/>
    </row>
    <row customHeight="1" ht="14.25" outlineLevel="1" r="379" s="18">
      <c r="A379" s="101" t="n">
        <v>20200514</v>
      </c>
      <c r="B379" s="32" t="n"/>
      <c r="C379" s="33" t="n">
        <v>11</v>
      </c>
      <c r="D379" s="22" t="n"/>
      <c r="E379" s="34" t="n">
        <v>0.1953</v>
      </c>
      <c r="F379" s="35" t="n">
        <v>0.3867</v>
      </c>
      <c r="G379" s="102">
        <f>IF(E379="","",E379*X379)</f>
        <v/>
      </c>
      <c r="H379" s="37" t="n">
        <v>0.3559</v>
      </c>
      <c r="I379" s="22" t="n"/>
      <c r="J379" s="53" t="n">
        <v>0.1811</v>
      </c>
      <c r="K379" s="53" t="n">
        <v>0.1797</v>
      </c>
      <c r="L379" s="53" t="n"/>
      <c r="M379" s="53" t="n"/>
      <c r="N379" s="22" t="n"/>
      <c r="O379" s="57" t="n">
        <v>0.7429</v>
      </c>
      <c r="P379" s="57" t="n">
        <v>0.5165</v>
      </c>
      <c r="Q379" s="57" t="n">
        <v>0.3987</v>
      </c>
      <c r="R379" s="62">
        <f>IF(P379="","",P379-Q379)</f>
        <v/>
      </c>
      <c r="S379" s="57" t="n">
        <v>0.4947</v>
      </c>
      <c r="T379" s="22" t="n"/>
      <c r="U379" s="68" t="n">
        <v>0.075</v>
      </c>
      <c r="V379" s="68" t="n">
        <v>0.6689000000000001</v>
      </c>
      <c r="W379" s="103" t="n">
        <v>91</v>
      </c>
      <c r="X379" s="103" t="n">
        <v>128</v>
      </c>
      <c r="Y379" s="22" t="n"/>
      <c r="Z379" s="104">
        <f>IF(U379="","",W379/U379-W379)</f>
        <v/>
      </c>
      <c r="AA379" s="104">
        <f>IF(U379="","",(W379/U379-W379)*Q379)</f>
        <v/>
      </c>
      <c r="AB379" s="104">
        <f>IF(W379="","",W379*P379)</f>
        <v/>
      </c>
      <c r="AC379" s="86" t="n"/>
      <c r="AD379" s="84" t="inlineStr">
        <is>
          <t>截止日期</t>
        </is>
      </c>
      <c r="AE379" s="85" t="n"/>
    </row>
    <row customHeight="1" ht="14.25" outlineLevel="1" r="380" s="18">
      <c r="A380" s="101" t="n">
        <v>20200515</v>
      </c>
      <c r="B380" s="32" t="n"/>
      <c r="C380" s="33" t="n">
        <v>9</v>
      </c>
      <c r="D380" s="22" t="n"/>
      <c r="E380" s="34" t="n">
        <v>0.1503</v>
      </c>
      <c r="F380" s="35" t="n">
        <v>0.4152</v>
      </c>
      <c r="G380" s="102">
        <f>IF(E380="","",E380*X380)</f>
        <v/>
      </c>
      <c r="H380" s="37" t="n">
        <v>0.2927</v>
      </c>
      <c r="I380" s="22" t="n"/>
      <c r="J380" s="53" t="n">
        <v>0.1916</v>
      </c>
      <c r="K380" s="53" t="n">
        <v>0.1892</v>
      </c>
      <c r="L380" s="53" t="n"/>
      <c r="M380" s="53" t="n"/>
      <c r="N380" s="22" t="n"/>
      <c r="O380" s="57" t="n">
        <v>0.5455</v>
      </c>
      <c r="P380" s="57" t="n">
        <v>0.3952</v>
      </c>
      <c r="Q380" s="57" t="n">
        <v>0.3617</v>
      </c>
      <c r="R380" s="62">
        <f>IF(P380="","",P380-Q380)</f>
        <v/>
      </c>
      <c r="S380" s="57" t="n">
        <v>0.5226</v>
      </c>
      <c r="T380" s="22" t="n"/>
      <c r="U380" s="68" t="n">
        <v>0.08210000000000001</v>
      </c>
      <c r="V380" s="68" t="n">
        <v>0.7745</v>
      </c>
      <c r="W380" s="103" t="n">
        <v>124</v>
      </c>
      <c r="X380" s="103" t="n">
        <v>173</v>
      </c>
      <c r="Y380" s="22" t="n"/>
      <c r="Z380" s="104">
        <f>IF(U380="","",W380/U380-W380)</f>
        <v/>
      </c>
      <c r="AA380" s="104">
        <f>IF(U380="","",(W380/U380-W380)*Q380)</f>
        <v/>
      </c>
      <c r="AB380" s="104">
        <f>IF(W380="","",W380*P380)</f>
        <v/>
      </c>
      <c r="AC380" s="86" t="n"/>
      <c r="AD380" s="84" t="inlineStr">
        <is>
          <t>截止日期</t>
        </is>
      </c>
      <c r="AE380" s="85" t="n"/>
    </row>
    <row customHeight="1" ht="14.25" outlineLevel="1" r="381" s="18">
      <c r="A381" s="101" t="n">
        <v>20200516</v>
      </c>
      <c r="B381" s="32" t="n"/>
      <c r="C381" s="33" t="n">
        <v>10</v>
      </c>
      <c r="D381" s="22" t="n"/>
      <c r="E381" s="34" t="n">
        <v>0.1698</v>
      </c>
      <c r="F381" s="35" t="n">
        <v>0.3885</v>
      </c>
      <c r="G381" s="102">
        <f>IF(E381="","",E381*X381)</f>
        <v/>
      </c>
      <c r="H381" s="37" t="n">
        <v>0.3068</v>
      </c>
      <c r="I381" s="22" t="n"/>
      <c r="J381" s="53" t="n">
        <v>0.1589</v>
      </c>
      <c r="K381" s="53" t="n">
        <v>0.2267</v>
      </c>
      <c r="L381" s="53" t="n"/>
      <c r="M381" s="53" t="n"/>
      <c r="N381" s="22" t="n"/>
      <c r="O381" s="57" t="n">
        <v>0.6383</v>
      </c>
      <c r="P381" s="57" t="n">
        <v>0.4488</v>
      </c>
      <c r="Q381" s="57" t="n">
        <v>0.4284</v>
      </c>
      <c r="R381" s="62">
        <f>IF(P381="","",P381-Q381)</f>
        <v/>
      </c>
      <c r="S381" s="57" t="n">
        <v>0.4777</v>
      </c>
      <c r="T381" s="22" t="n"/>
      <c r="U381" s="68" t="n">
        <v>0.08459999999999999</v>
      </c>
      <c r="V381" s="68" t="n">
        <v>0.8659</v>
      </c>
      <c r="W381" s="103" t="n">
        <v>127</v>
      </c>
      <c r="X381" s="103" t="n">
        <v>159</v>
      </c>
      <c r="Y381" s="22" t="n"/>
      <c r="Z381" s="104">
        <f>IF(U381="","",W381/U381-W381)</f>
        <v/>
      </c>
      <c r="AA381" s="104">
        <f>IF(U381="","",(W381/U381-W381)*Q381)</f>
        <v/>
      </c>
      <c r="AB381" s="104">
        <f>IF(W381="","",W381*P381)</f>
        <v/>
      </c>
      <c r="AC381" s="86" t="n"/>
      <c r="AD381" s="84" t="inlineStr">
        <is>
          <t>截止日期</t>
        </is>
      </c>
      <c r="AE381" s="85" t="n"/>
    </row>
    <row customHeight="1" ht="14.25" outlineLevel="1" r="382" s="18">
      <c r="A382" s="101" t="n"/>
      <c r="B382" s="32" t="n"/>
      <c r="C382" s="33" t="n"/>
      <c r="D382" s="22" t="n"/>
      <c r="E382" s="34" t="n"/>
      <c r="F382" s="35" t="n"/>
      <c r="G382" s="102">
        <f>IF(E382="","",E382*X382)</f>
        <v/>
      </c>
      <c r="H382" s="37" t="n"/>
      <c r="I382" s="22" t="n"/>
      <c r="J382" s="53" t="n"/>
      <c r="K382" s="53" t="n"/>
      <c r="L382" s="53" t="n"/>
      <c r="M382" s="53" t="n"/>
      <c r="N382" s="22" t="n"/>
      <c r="O382" s="57" t="n"/>
      <c r="P382" s="57" t="n"/>
      <c r="Q382" s="57" t="n"/>
      <c r="R382" s="62">
        <f>IF(P382="","",P382-Q382)</f>
        <v/>
      </c>
      <c r="S382" s="57" t="n"/>
      <c r="T382" s="22" t="n"/>
      <c r="U382" s="68" t="n"/>
      <c r="V382" s="68" t="n"/>
      <c r="W382" s="103" t="n"/>
      <c r="X382" s="103" t="n"/>
      <c r="Y382" s="22" t="n"/>
      <c r="Z382" s="104">
        <f>IF(U382="","",W382/U382-W382)</f>
        <v/>
      </c>
      <c r="AA382" s="104">
        <f>IF(U382="","",(W382/U382-W382)*Q382)</f>
        <v/>
      </c>
      <c r="AB382" s="104">
        <f>IF(W382="","",W382*P382)</f>
        <v/>
      </c>
      <c r="AC382" s="86" t="n"/>
      <c r="AD382" s="84" t="inlineStr">
        <is>
          <t>截止日期</t>
        </is>
      </c>
      <c r="AE382" s="85" t="n"/>
    </row>
    <row customHeight="1" ht="14.25" outlineLevel="1" r="383" s="18">
      <c r="A383" s="101" t="n"/>
      <c r="B383" s="32" t="n"/>
      <c r="C383" s="33" t="n"/>
      <c r="D383" s="22" t="n"/>
      <c r="E383" s="34" t="n"/>
      <c r="F383" s="35" t="n"/>
      <c r="G383" s="102">
        <f>IF(E383="","",E383*X383)</f>
        <v/>
      </c>
      <c r="H383" s="37" t="n"/>
      <c r="I383" s="22" t="n"/>
      <c r="J383" s="53" t="n"/>
      <c r="K383" s="53" t="n"/>
      <c r="L383" s="53" t="n"/>
      <c r="M383" s="53" t="n"/>
      <c r="N383" s="22" t="n"/>
      <c r="O383" s="57" t="n"/>
      <c r="P383" s="57" t="n"/>
      <c r="Q383" s="57" t="n"/>
      <c r="R383" s="62">
        <f>IF(P383="","",P383-Q383)</f>
        <v/>
      </c>
      <c r="S383" s="57" t="n"/>
      <c r="T383" s="22" t="n"/>
      <c r="U383" s="68" t="n"/>
      <c r="V383" s="68" t="n"/>
      <c r="W383" s="103" t="n"/>
      <c r="X383" s="103" t="n"/>
      <c r="Y383" s="22" t="n"/>
      <c r="Z383" s="104">
        <f>IF(U383="","",W383/U383-W383)</f>
        <v/>
      </c>
      <c r="AA383" s="104">
        <f>IF(U383="","",(W383/U383-W383)*Q383)</f>
        <v/>
      </c>
      <c r="AB383" s="104">
        <f>IF(W383="","",W383*P383)</f>
        <v/>
      </c>
      <c r="AC383" s="86" t="n"/>
      <c r="AD383" s="84" t="inlineStr">
        <is>
          <t>截止日期</t>
        </is>
      </c>
      <c r="AE383" s="85" t="n"/>
    </row>
    <row customHeight="1" ht="14.25" outlineLevel="1" r="384" s="18">
      <c r="A384" s="101" t="n"/>
      <c r="B384" s="32" t="n"/>
      <c r="C384" s="33" t="n"/>
      <c r="D384" s="22" t="n"/>
      <c r="E384" s="34" t="n"/>
      <c r="F384" s="35" t="n"/>
      <c r="G384" s="102">
        <f>IF(E384="","",E384*X384)</f>
        <v/>
      </c>
      <c r="H384" s="37" t="n"/>
      <c r="I384" s="22" t="n"/>
      <c r="J384" s="53" t="n"/>
      <c r="K384" s="53" t="n"/>
      <c r="L384" s="53" t="n"/>
      <c r="M384" s="53" t="n"/>
      <c r="N384" s="22" t="n"/>
      <c r="O384" s="57" t="n"/>
      <c r="P384" s="57" t="n"/>
      <c r="Q384" s="57" t="n"/>
      <c r="R384" s="62">
        <f>IF(P384="","",P384-Q384)</f>
        <v/>
      </c>
      <c r="S384" s="57" t="n"/>
      <c r="T384" s="22" t="n"/>
      <c r="U384" s="68" t="n"/>
      <c r="V384" s="68" t="n"/>
      <c r="W384" s="103" t="n"/>
      <c r="X384" s="103" t="n"/>
      <c r="Y384" s="22" t="n"/>
      <c r="Z384" s="104">
        <f>IF(U384="","",W384/U384-W384)</f>
        <v/>
      </c>
      <c r="AA384" s="104">
        <f>IF(U384="","",(W384/U384-W384)*Q384)</f>
        <v/>
      </c>
      <c r="AB384" s="104">
        <f>IF(W384="","",W384*P384)</f>
        <v/>
      </c>
      <c r="AC384" s="86" t="n"/>
      <c r="AD384" s="84" t="inlineStr">
        <is>
          <t>截止日期</t>
        </is>
      </c>
      <c r="AE384" s="85" t="n"/>
    </row>
    <row customHeight="1" ht="14.25" outlineLevel="1" r="385" s="18">
      <c r="A385" s="101" t="n"/>
      <c r="B385" s="32" t="n"/>
      <c r="C385" s="33" t="n"/>
      <c r="D385" s="22" t="n"/>
      <c r="E385" s="34" t="n"/>
      <c r="F385" s="35" t="n"/>
      <c r="G385" s="102">
        <f>IF(E385="","",E385*X385)</f>
        <v/>
      </c>
      <c r="H385" s="37" t="n"/>
      <c r="I385" s="22" t="n"/>
      <c r="J385" s="53" t="n"/>
      <c r="K385" s="53" t="n"/>
      <c r="L385" s="53" t="n"/>
      <c r="M385" s="53" t="n"/>
      <c r="N385" s="22" t="n"/>
      <c r="O385" s="57" t="n"/>
      <c r="P385" s="57" t="n"/>
      <c r="Q385" s="57" t="n"/>
      <c r="R385" s="62">
        <f>IF(P385="","",P385-Q385)</f>
        <v/>
      </c>
      <c r="S385" s="57" t="n"/>
      <c r="T385" s="22" t="n"/>
      <c r="U385" s="68" t="n"/>
      <c r="V385" s="68" t="n"/>
      <c r="W385" s="103" t="n"/>
      <c r="X385" s="103" t="n"/>
      <c r="Y385" s="22" t="n"/>
      <c r="Z385" s="104">
        <f>IF(U385="","",W385/U385-W385)</f>
        <v/>
      </c>
      <c r="AA385" s="104">
        <f>IF(U385="","",(W385/U385-W385)*Q385)</f>
        <v/>
      </c>
      <c r="AB385" s="104">
        <f>IF(W385="","",W385*P385)</f>
        <v/>
      </c>
      <c r="AC385" s="86" t="n"/>
      <c r="AD385" s="84" t="inlineStr">
        <is>
          <t>截止日期</t>
        </is>
      </c>
      <c r="AE385" s="85" t="n"/>
    </row>
    <row customHeight="1" ht="14.25" outlineLevel="1" r="386" s="18">
      <c r="A386" s="101" t="n"/>
      <c r="B386" s="32" t="n"/>
      <c r="C386" s="33" t="n"/>
      <c r="D386" s="22" t="n"/>
      <c r="E386" s="34" t="n"/>
      <c r="F386" s="35" t="n"/>
      <c r="G386" s="102">
        <f>IF(E386="","",E386*X386)</f>
        <v/>
      </c>
      <c r="H386" s="37" t="n"/>
      <c r="I386" s="22" t="n"/>
      <c r="J386" s="53" t="n"/>
      <c r="K386" s="53" t="n"/>
      <c r="L386" s="53" t="n"/>
      <c r="M386" s="53" t="n"/>
      <c r="N386" s="22" t="n"/>
      <c r="O386" s="57" t="n"/>
      <c r="P386" s="57" t="n"/>
      <c r="Q386" s="57" t="n"/>
      <c r="R386" s="62">
        <f>IF(P386="","",P386-Q386)</f>
        <v/>
      </c>
      <c r="S386" s="57" t="n"/>
      <c r="T386" s="22" t="n"/>
      <c r="U386" s="68" t="n"/>
      <c r="V386" s="68" t="n"/>
      <c r="W386" s="103" t="n"/>
      <c r="X386" s="103" t="n"/>
      <c r="Y386" s="22" t="n"/>
      <c r="Z386" s="104">
        <f>IF(U386="","",W386/U386-W386)</f>
        <v/>
      </c>
      <c r="AA386" s="104">
        <f>IF(U386="","",(W386/U386-W386)*Q386)</f>
        <v/>
      </c>
      <c r="AB386" s="104">
        <f>IF(W386="","",W386*P386)</f>
        <v/>
      </c>
      <c r="AC386" s="86" t="n"/>
      <c r="AD386" s="84" t="inlineStr">
        <is>
          <t>截止日期</t>
        </is>
      </c>
      <c r="AE386" s="85" t="n"/>
    </row>
    <row customHeight="1" ht="14.25" outlineLevel="1" r="387" s="18">
      <c r="A387" s="101" t="n"/>
      <c r="B387" s="32" t="n"/>
      <c r="C387" s="33" t="n"/>
      <c r="D387" s="22" t="n"/>
      <c r="E387" s="34" t="n"/>
      <c r="F387" s="35" t="n"/>
      <c r="G387" s="102">
        <f>IF(E387="","",E387*X387)</f>
        <v/>
      </c>
      <c r="H387" s="37" t="n"/>
      <c r="I387" s="22" t="n"/>
      <c r="J387" s="53" t="n"/>
      <c r="K387" s="53" t="n"/>
      <c r="L387" s="53" t="n"/>
      <c r="M387" s="53" t="n"/>
      <c r="N387" s="22" t="n"/>
      <c r="O387" s="57" t="n"/>
      <c r="P387" s="57" t="n"/>
      <c r="Q387" s="57" t="n"/>
      <c r="R387" s="62">
        <f>IF(P387="","",P387-Q387)</f>
        <v/>
      </c>
      <c r="S387" s="57" t="n"/>
      <c r="T387" s="22" t="n"/>
      <c r="U387" s="68" t="n"/>
      <c r="V387" s="68" t="n"/>
      <c r="W387" s="103" t="n"/>
      <c r="X387" s="103" t="n"/>
      <c r="Y387" s="22" t="n"/>
      <c r="Z387" s="104">
        <f>IF(U387="","",W387/U387-W387)</f>
        <v/>
      </c>
      <c r="AA387" s="104">
        <f>IF(U387="","",(W387/U387-W387)*Q387)</f>
        <v/>
      </c>
      <c r="AB387" s="104">
        <f>IF(W387="","",W387*P387)</f>
        <v/>
      </c>
      <c r="AC387" s="86" t="n"/>
      <c r="AD387" s="84" t="inlineStr">
        <is>
          <t>截止日期</t>
        </is>
      </c>
      <c r="AE387" s="85" t="n"/>
    </row>
    <row customHeight="1" ht="14.25" outlineLevel="1" r="388" s="18">
      <c r="A388" s="101" t="n"/>
      <c r="B388" s="32" t="n"/>
      <c r="C388" s="33" t="n"/>
      <c r="D388" s="22" t="n"/>
      <c r="E388" s="34" t="n"/>
      <c r="F388" s="35" t="n"/>
      <c r="G388" s="102">
        <f>IF(E388="","",E388*X388)</f>
        <v/>
      </c>
      <c r="H388" s="37" t="n"/>
      <c r="I388" s="22" t="n"/>
      <c r="J388" s="53" t="n"/>
      <c r="K388" s="53" t="n"/>
      <c r="L388" s="53" t="n"/>
      <c r="M388" s="53" t="n"/>
      <c r="N388" s="22" t="n"/>
      <c r="O388" s="57" t="n"/>
      <c r="P388" s="57" t="n"/>
      <c r="Q388" s="57" t="n"/>
      <c r="R388" s="62">
        <f>IF(P388="","",P388-Q388)</f>
        <v/>
      </c>
      <c r="S388" s="57" t="n"/>
      <c r="T388" s="22" t="n"/>
      <c r="U388" s="68" t="n"/>
      <c r="V388" s="68" t="n"/>
      <c r="W388" s="103" t="n"/>
      <c r="X388" s="103" t="n"/>
      <c r="Y388" s="22" t="n"/>
      <c r="Z388" s="104">
        <f>IF(U388="","",W388/U388-W388)</f>
        <v/>
      </c>
      <c r="AA388" s="104">
        <f>IF(U388="","",(W388/U388-W388)*Q388)</f>
        <v/>
      </c>
      <c r="AB388" s="104">
        <f>IF(W388="","",W388*P388)</f>
        <v/>
      </c>
      <c r="AC388" s="86" t="n"/>
      <c r="AD388" s="84" t="inlineStr">
        <is>
          <t>截止日期</t>
        </is>
      </c>
      <c r="AE388" s="85" t="n"/>
    </row>
    <row customHeight="1" ht="14.25" outlineLevel="1" r="389" s="18">
      <c r="A389" s="101" t="n"/>
      <c r="B389" s="32" t="n"/>
      <c r="C389" s="33" t="n"/>
      <c r="D389" s="22" t="n"/>
      <c r="E389" s="34" t="n"/>
      <c r="F389" s="35" t="n"/>
      <c r="G389" s="102">
        <f>IF(E389="","",E389*X389)</f>
        <v/>
      </c>
      <c r="H389" s="37" t="n"/>
      <c r="I389" s="22" t="n"/>
      <c r="J389" s="53" t="n"/>
      <c r="K389" s="53" t="n"/>
      <c r="L389" s="53" t="n"/>
      <c r="M389" s="53" t="n"/>
      <c r="N389" s="22" t="n"/>
      <c r="O389" s="57" t="n"/>
      <c r="P389" s="57" t="n"/>
      <c r="Q389" s="57" t="n"/>
      <c r="R389" s="62">
        <f>IF(P389="","",P389-Q389)</f>
        <v/>
      </c>
      <c r="S389" s="57" t="n"/>
      <c r="T389" s="22" t="n"/>
      <c r="U389" s="68" t="n"/>
      <c r="V389" s="68" t="n"/>
      <c r="W389" s="103" t="n"/>
      <c r="X389" s="103" t="n"/>
      <c r="Y389" s="22" t="n"/>
      <c r="Z389" s="104">
        <f>IF(U389="","",W389/U389-W389)</f>
        <v/>
      </c>
      <c r="AA389" s="104">
        <f>IF(U389="","",(W389/U389-W389)*Q389)</f>
        <v/>
      </c>
      <c r="AB389" s="104">
        <f>IF(W389="","",W389*P389)</f>
        <v/>
      </c>
      <c r="AC389" s="86" t="n"/>
      <c r="AD389" s="84" t="inlineStr">
        <is>
          <t>截止日期</t>
        </is>
      </c>
      <c r="AE389" s="85" t="n"/>
    </row>
    <row customHeight="1" ht="14.25" outlineLevel="1" r="390" s="18">
      <c r="A390" s="101" t="n"/>
      <c r="B390" s="32" t="n"/>
      <c r="C390" s="33" t="n"/>
      <c r="D390" s="22" t="n"/>
      <c r="E390" s="34" t="n"/>
      <c r="F390" s="35" t="n"/>
      <c r="G390" s="102">
        <f>IF(E390="","",E390*X390)</f>
        <v/>
      </c>
      <c r="H390" s="37" t="n"/>
      <c r="I390" s="22" t="n"/>
      <c r="J390" s="53" t="n"/>
      <c r="K390" s="53" t="n"/>
      <c r="L390" s="53" t="n"/>
      <c r="M390" s="53" t="n"/>
      <c r="N390" s="22" t="n"/>
      <c r="O390" s="57" t="n"/>
      <c r="P390" s="57" t="n"/>
      <c r="Q390" s="57" t="n"/>
      <c r="R390" s="62">
        <f>IF(P390="","",P390-Q390)</f>
        <v/>
      </c>
      <c r="S390" s="57" t="n"/>
      <c r="T390" s="22" t="n"/>
      <c r="U390" s="68" t="n"/>
      <c r="V390" s="68" t="n"/>
      <c r="W390" s="103" t="n"/>
      <c r="X390" s="103" t="n"/>
      <c r="Y390" s="22" t="n"/>
      <c r="Z390" s="104">
        <f>IF(U390="","",W390/U390-W390)</f>
        <v/>
      </c>
      <c r="AA390" s="104">
        <f>IF(U390="","",(W390/U390-W390)*Q390)</f>
        <v/>
      </c>
      <c r="AB390" s="104">
        <f>IF(W390="","",W390*P390)</f>
        <v/>
      </c>
      <c r="AC390" s="86" t="n"/>
      <c r="AD390" s="84" t="inlineStr">
        <is>
          <t>截止日期</t>
        </is>
      </c>
      <c r="AE390" s="85" t="n"/>
    </row>
    <row customHeight="1" ht="14.25" outlineLevel="1" r="391" s="18">
      <c r="A391" s="101" t="n"/>
      <c r="B391" s="32" t="n"/>
      <c r="C391" s="33" t="n"/>
      <c r="D391" s="22" t="n"/>
      <c r="E391" s="34" t="n"/>
      <c r="F391" s="35" t="n"/>
      <c r="G391" s="102">
        <f>IF(E391="","",E391*X391)</f>
        <v/>
      </c>
      <c r="H391" s="37" t="n"/>
      <c r="I391" s="22" t="n"/>
      <c r="J391" s="53" t="n"/>
      <c r="K391" s="53" t="n"/>
      <c r="L391" s="53" t="n"/>
      <c r="M391" s="53" t="n"/>
      <c r="N391" s="22" t="n"/>
      <c r="O391" s="57" t="n"/>
      <c r="P391" s="57" t="n"/>
      <c r="Q391" s="57" t="n"/>
      <c r="R391" s="62">
        <f>IF(P391="","",P391-Q391)</f>
        <v/>
      </c>
      <c r="S391" s="57" t="n"/>
      <c r="T391" s="22" t="n"/>
      <c r="U391" s="68" t="n"/>
      <c r="V391" s="68" t="n"/>
      <c r="W391" s="103" t="n"/>
      <c r="X391" s="103" t="n"/>
      <c r="Y391" s="22" t="n"/>
      <c r="Z391" s="104">
        <f>IF(U391="","",W391/U391-W391)</f>
        <v/>
      </c>
      <c r="AA391" s="104">
        <f>IF(U391="","",(W391/U391-W391)*Q391)</f>
        <v/>
      </c>
      <c r="AB391" s="104">
        <f>IF(W391="","",W391*P391)</f>
        <v/>
      </c>
      <c r="AC391" s="86" t="n"/>
      <c r="AD391" s="84" t="inlineStr">
        <is>
          <t>截止日期</t>
        </is>
      </c>
      <c r="AE391" s="85" t="n"/>
    </row>
    <row customHeight="1" ht="14.25" outlineLevel="1" r="392" s="18">
      <c r="A392" s="101" t="n"/>
      <c r="B392" s="32" t="n"/>
      <c r="C392" s="33" t="n"/>
      <c r="D392" s="22" t="n"/>
      <c r="E392" s="34" t="n"/>
      <c r="F392" s="35" t="n"/>
      <c r="G392" s="102">
        <f>IF(E392="","",E392*X392)</f>
        <v/>
      </c>
      <c r="H392" s="37" t="n"/>
      <c r="I392" s="22" t="n"/>
      <c r="J392" s="53" t="n"/>
      <c r="K392" s="53" t="n"/>
      <c r="L392" s="53" t="n"/>
      <c r="M392" s="53" t="n"/>
      <c r="N392" s="22" t="n"/>
      <c r="O392" s="57" t="n"/>
      <c r="P392" s="57" t="n"/>
      <c r="Q392" s="57" t="n"/>
      <c r="R392" s="62">
        <f>IF(P392="","",P392-Q392)</f>
        <v/>
      </c>
      <c r="S392" s="57" t="n"/>
      <c r="T392" s="22" t="n"/>
      <c r="U392" s="68" t="n"/>
      <c r="V392" s="68" t="n"/>
      <c r="W392" s="103" t="n"/>
      <c r="X392" s="103" t="n"/>
      <c r="Y392" s="22" t="n"/>
      <c r="Z392" s="104">
        <f>IF(U392="","",W392/U392-W392)</f>
        <v/>
      </c>
      <c r="AA392" s="104">
        <f>IF(U392="","",(W392/U392-W392)*Q392)</f>
        <v/>
      </c>
      <c r="AB392" s="104">
        <f>IF(W392="","",W392*P392)</f>
        <v/>
      </c>
      <c r="AC392" s="86" t="n"/>
      <c r="AD392" s="84" t="inlineStr">
        <is>
          <t>截止日期</t>
        </is>
      </c>
      <c r="AE392" s="85" t="n"/>
    </row>
    <row customHeight="1" ht="14.25" outlineLevel="1" r="393" s="18">
      <c r="A393" s="101" t="n"/>
      <c r="B393" s="32" t="n"/>
      <c r="C393" s="33" t="n"/>
      <c r="D393" s="22" t="n"/>
      <c r="E393" s="34" t="n"/>
      <c r="F393" s="35" t="n"/>
      <c r="G393" s="102">
        <f>IF(E393="","",E393*X393)</f>
        <v/>
      </c>
      <c r="H393" s="37" t="n"/>
      <c r="I393" s="22" t="n"/>
      <c r="J393" s="53" t="n"/>
      <c r="K393" s="53" t="n"/>
      <c r="L393" s="53" t="n"/>
      <c r="M393" s="53" t="n"/>
      <c r="N393" s="22" t="n"/>
      <c r="O393" s="57" t="n"/>
      <c r="P393" s="57" t="n"/>
      <c r="Q393" s="57" t="n"/>
      <c r="R393" s="62">
        <f>IF(P393="","",P393-Q393)</f>
        <v/>
      </c>
      <c r="S393" s="57" t="n"/>
      <c r="T393" s="22" t="n"/>
      <c r="U393" s="68" t="n"/>
      <c r="V393" s="68" t="n"/>
      <c r="W393" s="103" t="n"/>
      <c r="X393" s="103" t="n"/>
      <c r="Y393" s="22" t="n"/>
      <c r="Z393" s="104">
        <f>IF(U393="","",W393/U393-W393)</f>
        <v/>
      </c>
      <c r="AA393" s="104">
        <f>IF(U393="","",(W393/U393-W393)*Q393)</f>
        <v/>
      </c>
      <c r="AB393" s="104">
        <f>IF(W393="","",W393*P393)</f>
        <v/>
      </c>
      <c r="AC393" s="86" t="n"/>
      <c r="AD393" s="84" t="inlineStr">
        <is>
          <t>截止日期</t>
        </is>
      </c>
      <c r="AE393" s="85" t="n"/>
    </row>
    <row customHeight="1" ht="14.25" outlineLevel="1" r="394" s="18">
      <c r="A394" s="101" t="n"/>
      <c r="B394" s="32" t="n"/>
      <c r="C394" s="33" t="n"/>
      <c r="D394" s="22" t="n"/>
      <c r="E394" s="34" t="n"/>
      <c r="F394" s="35" t="n"/>
      <c r="G394" s="102">
        <f>IF(E394="","",E394*X394)</f>
        <v/>
      </c>
      <c r="H394" s="37" t="n"/>
      <c r="I394" s="22" t="n"/>
      <c r="J394" s="53" t="n"/>
      <c r="K394" s="53" t="n"/>
      <c r="L394" s="53" t="n"/>
      <c r="M394" s="53" t="n"/>
      <c r="N394" s="22" t="n"/>
      <c r="O394" s="57" t="n"/>
      <c r="P394" s="57" t="n"/>
      <c r="Q394" s="57" t="n"/>
      <c r="R394" s="62">
        <f>IF(P394="","",P394-Q394)</f>
        <v/>
      </c>
      <c r="S394" s="57" t="n"/>
      <c r="T394" s="22" t="n"/>
      <c r="U394" s="68" t="n"/>
      <c r="V394" s="68" t="n"/>
      <c r="W394" s="103" t="n"/>
      <c r="X394" s="103" t="n"/>
      <c r="Y394" s="22" t="n"/>
      <c r="Z394" s="104">
        <f>IF(U394="","",W394/U394-W394)</f>
        <v/>
      </c>
      <c r="AA394" s="104">
        <f>IF(U394="","",(W394/U394-W394)*Q394)</f>
        <v/>
      </c>
      <c r="AB394" s="104">
        <f>IF(W394="","",W394*P394)</f>
        <v/>
      </c>
      <c r="AC394" s="86" t="n"/>
      <c r="AD394" s="84" t="inlineStr">
        <is>
          <t>截止日期</t>
        </is>
      </c>
      <c r="AE394" s="85" t="n"/>
    </row>
    <row customHeight="1" ht="14.25" outlineLevel="1" r="395" s="18">
      <c r="A395" s="101" t="n"/>
      <c r="B395" s="32" t="n"/>
      <c r="C395" s="33" t="n"/>
      <c r="D395" s="22" t="n"/>
      <c r="E395" s="34" t="n"/>
      <c r="F395" s="35" t="n"/>
      <c r="G395" s="102">
        <f>IF(E395="","",E395*X395)</f>
        <v/>
      </c>
      <c r="H395" s="37" t="n"/>
      <c r="I395" s="22" t="n"/>
      <c r="J395" s="53" t="n"/>
      <c r="K395" s="53" t="n"/>
      <c r="L395" s="53" t="n"/>
      <c r="M395" s="53" t="n"/>
      <c r="N395" s="22" t="n"/>
      <c r="O395" s="57" t="n"/>
      <c r="P395" s="57" t="n"/>
      <c r="Q395" s="57" t="n"/>
      <c r="R395" s="62">
        <f>IF(P395="","",P395-Q395)</f>
        <v/>
      </c>
      <c r="S395" s="57" t="n"/>
      <c r="T395" s="22" t="n"/>
      <c r="U395" s="68" t="n"/>
      <c r="V395" s="68" t="n"/>
      <c r="W395" s="103" t="n"/>
      <c r="X395" s="103" t="n"/>
      <c r="Y395" s="22" t="n"/>
      <c r="Z395" s="104">
        <f>IF(U395="","",W395/U395-W395)</f>
        <v/>
      </c>
      <c r="AA395" s="104">
        <f>IF(U395="","",(W395/U395-W395)*Q395)</f>
        <v/>
      </c>
      <c r="AB395" s="104">
        <f>IF(W395="","",W395*P395)</f>
        <v/>
      </c>
      <c r="AC395" s="86" t="n"/>
      <c r="AD395" s="84" t="inlineStr">
        <is>
          <t>截止日期</t>
        </is>
      </c>
      <c r="AE395" s="85" t="n"/>
    </row>
    <row customHeight="1" ht="14.25" outlineLevel="1" r="396" s="18">
      <c r="A396" s="110" t="n"/>
      <c r="B396" s="38" t="n"/>
      <c r="C396" s="39" t="n"/>
      <c r="D396" s="22" t="n"/>
      <c r="E396" s="94" t="n"/>
      <c r="F396" s="40" t="n"/>
      <c r="G396" s="102">
        <f>IF(E396="","",E396*X396)</f>
        <v/>
      </c>
      <c r="H396" s="41" t="n"/>
      <c r="I396" s="22" t="n"/>
      <c r="J396" s="58" t="n"/>
      <c r="K396" s="58" t="n"/>
      <c r="L396" s="58" t="n"/>
      <c r="M396" s="58" t="n"/>
      <c r="N396" s="22" t="n"/>
      <c r="O396" s="59" t="n"/>
      <c r="P396" s="59" t="n"/>
      <c r="Q396" s="59" t="n"/>
      <c r="R396" s="62">
        <f>IF(P396="","",P396-Q396)</f>
        <v/>
      </c>
      <c r="S396" s="59" t="n"/>
      <c r="T396" s="22" t="n"/>
      <c r="U396" s="70" t="n"/>
      <c r="V396" s="70" t="n"/>
      <c r="W396" s="105" t="n"/>
      <c r="X396" s="105" t="n"/>
      <c r="Y396" s="22" t="n"/>
      <c r="Z396" s="104">
        <f>IF(U396="","",W396/U396-W396)</f>
        <v/>
      </c>
      <c r="AA396" s="104">
        <f>IF(U396="","",(W396/U396-W396)*Q396)</f>
        <v/>
      </c>
      <c r="AB396" s="104">
        <f>IF(W396="","",W396*P396)</f>
        <v/>
      </c>
      <c r="AC396" s="87" t="n"/>
      <c r="AD396" s="88" t="inlineStr">
        <is>
          <t>截止日期</t>
        </is>
      </c>
      <c r="AE396" s="89" t="n"/>
    </row>
    <row customHeight="1" ht="14.25" r="397" s="18">
      <c r="A397" s="106">
        <f>ROUNDDOWN(MOD(A366,10000)/100,0)&amp;"月均值"</f>
        <v/>
      </c>
      <c r="B397" s="43" t="n"/>
      <c r="C397" s="43" t="n"/>
      <c r="D397" s="44" t="n"/>
      <c r="E397" s="45">
        <f>AVERAGE(E366:E396)</f>
        <v/>
      </c>
      <c r="F397" s="45">
        <f>AVERAGE(F366:F396)</f>
        <v/>
      </c>
      <c r="G397" s="45">
        <f>SUM(G366:G396)/SUM(X366:X396)</f>
        <v/>
      </c>
      <c r="H397" s="45">
        <f>AVERAGE(H366:H396)</f>
        <v/>
      </c>
      <c r="I397" s="45" t="n"/>
      <c r="J397" s="45">
        <f>AVERAGE(J366:J396)</f>
        <v/>
      </c>
      <c r="K397" s="45">
        <f>AVERAGE(K366:K396)</f>
        <v/>
      </c>
      <c r="L397" s="45">
        <f>AVERAGE(L366:L396)</f>
        <v/>
      </c>
      <c r="M397" s="45">
        <f>AVERAGE(M366:M396)</f>
        <v/>
      </c>
      <c r="N397" s="45" t="n"/>
      <c r="O397" s="45">
        <f>AVERAGE(O366:O396)</f>
        <v/>
      </c>
      <c r="P397" s="45">
        <f>AVERAGE(P366:P396)</f>
        <v/>
      </c>
      <c r="Q397" s="45">
        <f>AVERAGE(Q366:Q396)</f>
        <v/>
      </c>
      <c r="R397" s="45">
        <f>AVERAGE(R366:R396)</f>
        <v/>
      </c>
      <c r="S397" s="45">
        <f>AVERAGE(S366:S396)</f>
        <v/>
      </c>
      <c r="T397" s="45" t="n"/>
      <c r="U397" s="45">
        <f>AVERAGE(U366:U396)</f>
        <v/>
      </c>
      <c r="V397" s="45">
        <f>AVERAGE(V366:V396)</f>
        <v/>
      </c>
      <c r="W397" s="107">
        <f>AVERAGE(W366:W396)</f>
        <v/>
      </c>
      <c r="X397" s="107">
        <f>AVERAGE(X366:X396)</f>
        <v/>
      </c>
      <c r="Y397" s="44" t="n"/>
      <c r="Z397" s="45" t="inlineStr">
        <is>
          <t>人工</t>
        </is>
      </c>
      <c r="AA397" s="45">
        <f>SUM(AA366:AA396)/SUM(Z366:Z396)</f>
        <v/>
      </c>
      <c r="AB397" s="90" t="inlineStr">
        <is>
          <t>店小蜜</t>
        </is>
      </c>
      <c r="AC397" s="91">
        <f>SUM(AB366:AB396)/SUM(W366:W396)</f>
        <v/>
      </c>
      <c r="AD397" s="92" t="inlineStr">
        <is>
          <t>差值</t>
        </is>
      </c>
      <c r="AE397" s="90" t="n"/>
    </row>
    <row customHeight="1" hidden="1" ht="14.25" r="398" s="18">
      <c r="A398" s="108" t="inlineStr">
        <is>
          <t>本月方差</t>
        </is>
      </c>
      <c r="B398" s="47" t="n"/>
      <c r="C398" s="48" t="n"/>
      <c r="D398" s="49" t="n"/>
      <c r="E398" s="49">
        <f>VARP(E366:E396)</f>
        <v/>
      </c>
      <c r="F398" s="49">
        <f>VARP(F366:F396)</f>
        <v/>
      </c>
      <c r="G398" s="49" t="n"/>
      <c r="H398" s="49" t="n"/>
      <c r="I398" s="49" t="n"/>
      <c r="J398" s="49">
        <f>VARP(J366:J396)</f>
        <v/>
      </c>
      <c r="K398" s="49">
        <f>VARP(K366:K396)</f>
        <v/>
      </c>
      <c r="L398" s="49">
        <f>VARP(L366:L396)</f>
        <v/>
      </c>
      <c r="M398" s="49">
        <f>VARP(M366:M396)</f>
        <v/>
      </c>
      <c r="N398" s="49" t="n"/>
      <c r="O398" s="49">
        <f>VARP(O366:O396)</f>
        <v/>
      </c>
      <c r="P398" s="49">
        <f>VARP(P366:P396)</f>
        <v/>
      </c>
      <c r="Q398" s="49">
        <f>VARP(Q366:Q396)</f>
        <v/>
      </c>
      <c r="R398" s="49">
        <f>VARP(R366:R396)</f>
        <v/>
      </c>
      <c r="S398" s="49">
        <f>VARP(S366:S396)</f>
        <v/>
      </c>
      <c r="T398" s="49" t="n"/>
      <c r="U398" s="49">
        <f>VARP(U366:U396)</f>
        <v/>
      </c>
      <c r="V398" s="49">
        <f>VARP(V366:V396)</f>
        <v/>
      </c>
      <c r="W398" s="109" t="n"/>
      <c r="X398" s="109" t="n"/>
      <c r="Y398" s="49" t="n"/>
      <c r="Z398" s="109" t="n"/>
      <c r="AA398" s="109" t="n"/>
      <c r="AB398" s="109" t="n"/>
      <c r="AC398" s="109" t="n"/>
      <c r="AD398" s="109" t="n"/>
      <c r="AE398" s="109" t="n"/>
    </row>
  </sheetData>
  <mergeCells count="10">
    <mergeCell ref="E1:G1"/>
    <mergeCell ref="J1:M1"/>
    <mergeCell ref="O1:S1"/>
    <mergeCell ref="U1:X1"/>
    <mergeCell ref="Z1:AC1"/>
    <mergeCell ref="A1:A2"/>
    <mergeCell ref="B1:B2"/>
    <mergeCell ref="C1:C2"/>
    <mergeCell ref="H1:H2"/>
    <mergeCell ref="AD1:AE2"/>
  </mergeCells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2019-06-05T05:37:00Z</dcterms:created>
  <dcterms:modified xsi:type="dcterms:W3CDTF">2020-05-17T09:21:38Z</dcterms:modified>
  <cp:lastModifiedBy>Administrator</cp:lastModifiedBy>
</cp:coreProperties>
</file>