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0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peterzhang/Desktop/Stanford/Spring 2020/CS230/Final Project/extract_recipe_ingredients/experiments/20200530_0746_df1046b/"/>
    </mc:Choice>
  </mc:AlternateContent>
  <xr:revisionPtr revIDLastSave="0" documentId="8_{DF61A540-8949-A445-A6B6-A534B09D0CFA}" xr6:coauthVersionLast="45" xr6:coauthVersionMax="45" xr10:uidLastSave="{00000000-0000-0000-0000-000000000000}"/>
  <bookViews>
    <workbookView xWindow="380" yWindow="460" windowWidth="28040" windowHeight="17040"/>
  </bookViews>
  <sheets>
    <sheet name="confusion_matrix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D13" i="1" l="1"/>
  <c r="O11" i="1"/>
  <c r="I15" i="1"/>
  <c r="J15" i="1"/>
  <c r="N4" i="1"/>
  <c r="N5" i="1"/>
  <c r="N6" i="1"/>
  <c r="N7" i="1"/>
  <c r="N8" i="1"/>
  <c r="N9" i="1"/>
  <c r="N10" i="1"/>
  <c r="N11" i="1"/>
  <c r="N3" i="1"/>
  <c r="M4" i="1"/>
  <c r="O4" i="1" s="1"/>
  <c r="M5" i="1"/>
  <c r="O5" i="1" s="1"/>
  <c r="M6" i="1"/>
  <c r="O6" i="1" s="1"/>
  <c r="M7" i="1"/>
  <c r="O7" i="1" s="1"/>
  <c r="M8" i="1"/>
  <c r="O8" i="1" s="1"/>
  <c r="M9" i="1"/>
  <c r="O9" i="1" s="1"/>
  <c r="M10" i="1"/>
  <c r="O10" i="1" s="1"/>
  <c r="M11" i="1"/>
  <c r="M3" i="1"/>
  <c r="O3" i="1" s="1"/>
  <c r="D14" i="1"/>
  <c r="E14" i="1"/>
  <c r="F14" i="1"/>
  <c r="G14" i="1"/>
  <c r="H14" i="1"/>
  <c r="I14" i="1"/>
  <c r="J14" i="1"/>
  <c r="K14" i="1"/>
  <c r="C14" i="1"/>
  <c r="E13" i="1"/>
  <c r="E15" i="1" s="1"/>
  <c r="F13" i="1"/>
  <c r="F15" i="1" s="1"/>
  <c r="G13" i="1"/>
  <c r="G15" i="1" s="1"/>
  <c r="H13" i="1"/>
  <c r="H15" i="1" s="1"/>
  <c r="I13" i="1"/>
  <c r="J13" i="1"/>
  <c r="K13" i="1"/>
  <c r="K15" i="1" s="1"/>
  <c r="C13" i="1"/>
  <c r="C15" i="1" s="1"/>
  <c r="D15" i="1" l="1"/>
</calcChain>
</file>

<file path=xl/sharedStrings.xml><?xml version="1.0" encoding="utf-8"?>
<sst xmlns="http://purl.oclc.org/ooxml/spreadsheetml/main" count="20" uniqueCount="10">
  <si>
    <t>PAD</t>
  </si>
  <si>
    <t>B-COMMENT</t>
  </si>
  <si>
    <t>B-NAME</t>
  </si>
  <si>
    <t>B-QTY</t>
  </si>
  <si>
    <t>B-RANGE_END</t>
  </si>
  <si>
    <t>B-UNIT</t>
  </si>
  <si>
    <t>I-COMMENT</t>
  </si>
  <si>
    <t>I-NAME</t>
  </si>
  <si>
    <t>I-UNIT</t>
  </si>
  <si>
    <t>OTHER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</si>
</sst>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O15"/>
  <sheetViews>
    <sheetView tabSelected="1" workbookViewId="0">
      <selection activeCell="H19" sqref="H19"/>
    </sheetView>
  </sheetViews>
  <sheetFormatPr baseColWidth="10" defaultRowHeight="16" x14ac:dyDescent="0.2"/>
  <sheetData>
    <row r="1" spans="1:15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5" x14ac:dyDescent="0.2">
      <c r="A2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5" x14ac:dyDescent="0.2">
      <c r="A3" t="s">
        <v>1</v>
      </c>
      <c r="B3">
        <v>0</v>
      </c>
      <c r="C3">
        <v>2732</v>
      </c>
      <c r="D3">
        <v>129</v>
      </c>
      <c r="E3">
        <v>8</v>
      </c>
      <c r="F3">
        <v>0</v>
      </c>
      <c r="G3">
        <v>7</v>
      </c>
      <c r="H3">
        <v>174</v>
      </c>
      <c r="I3">
        <v>62</v>
      </c>
      <c r="J3">
        <v>0</v>
      </c>
      <c r="K3">
        <v>188</v>
      </c>
      <c r="M3">
        <f>SUMIFS(C3:K3,$C$1:$K$1,A3)</f>
        <v>2732</v>
      </c>
      <c r="N3">
        <f>SUM(C3:K3)</f>
        <v>3300</v>
      </c>
      <c r="O3" s="1">
        <f>M3/N3</f>
        <v>0.82787878787878788</v>
      </c>
    </row>
    <row r="4" spans="1:15" x14ac:dyDescent="0.2">
      <c r="A4" t="s">
        <v>2</v>
      </c>
      <c r="B4">
        <v>0</v>
      </c>
      <c r="C4">
        <v>302</v>
      </c>
      <c r="D4">
        <v>4488</v>
      </c>
      <c r="E4">
        <v>7</v>
      </c>
      <c r="F4">
        <v>0</v>
      </c>
      <c r="G4">
        <v>8</v>
      </c>
      <c r="H4">
        <v>111</v>
      </c>
      <c r="I4">
        <v>217</v>
      </c>
      <c r="J4">
        <v>0</v>
      </c>
      <c r="K4">
        <v>42</v>
      </c>
      <c r="M4">
        <f>SUMIFS(C4:K4,$C$1:$K$1,A4)</f>
        <v>4488</v>
      </c>
      <c r="N4">
        <f t="shared" ref="N4:N11" si="0">SUM(C4:K4)</f>
        <v>5175</v>
      </c>
      <c r="O4" s="1">
        <f t="shared" ref="O4:O11" si="1">M4/N4</f>
        <v>0.86724637681159422</v>
      </c>
    </row>
    <row r="5" spans="1:15" x14ac:dyDescent="0.2">
      <c r="A5" t="s">
        <v>3</v>
      </c>
      <c r="B5">
        <v>0</v>
      </c>
      <c r="C5">
        <v>14</v>
      </c>
      <c r="D5">
        <v>0</v>
      </c>
      <c r="E5">
        <v>4146</v>
      </c>
      <c r="F5">
        <v>2</v>
      </c>
      <c r="G5">
        <v>0</v>
      </c>
      <c r="H5">
        <v>23</v>
      </c>
      <c r="I5">
        <v>0</v>
      </c>
      <c r="J5">
        <v>0</v>
      </c>
      <c r="K5">
        <v>28</v>
      </c>
      <c r="M5">
        <f>SUMIFS(C5:K5,$C$1:$K$1,A5)</f>
        <v>4146</v>
      </c>
      <c r="N5">
        <f t="shared" si="0"/>
        <v>4213</v>
      </c>
      <c r="O5" s="1">
        <f t="shared" si="1"/>
        <v>0.98409684310467604</v>
      </c>
    </row>
    <row r="6" spans="1:15" x14ac:dyDescent="0.2">
      <c r="A6" t="s">
        <v>4</v>
      </c>
      <c r="B6">
        <v>0</v>
      </c>
      <c r="C6">
        <v>0</v>
      </c>
      <c r="D6">
        <v>0</v>
      </c>
      <c r="E6">
        <v>0</v>
      </c>
      <c r="F6">
        <v>38</v>
      </c>
      <c r="G6">
        <v>0</v>
      </c>
      <c r="H6">
        <v>2</v>
      </c>
      <c r="I6">
        <v>0</v>
      </c>
      <c r="J6">
        <v>0</v>
      </c>
      <c r="K6">
        <v>6</v>
      </c>
      <c r="M6">
        <f>SUMIFS(C6:K6,$C$1:$K$1,A6)</f>
        <v>38</v>
      </c>
      <c r="N6">
        <f t="shared" si="0"/>
        <v>46</v>
      </c>
      <c r="O6" s="1">
        <f t="shared" si="1"/>
        <v>0.82608695652173914</v>
      </c>
    </row>
    <row r="7" spans="1:15" x14ac:dyDescent="0.2">
      <c r="A7" t="s">
        <v>5</v>
      </c>
      <c r="B7">
        <v>0</v>
      </c>
      <c r="C7">
        <v>5</v>
      </c>
      <c r="D7">
        <v>1</v>
      </c>
      <c r="E7">
        <v>0</v>
      </c>
      <c r="F7">
        <v>0</v>
      </c>
      <c r="G7">
        <v>3290</v>
      </c>
      <c r="H7">
        <v>32</v>
      </c>
      <c r="I7">
        <v>15</v>
      </c>
      <c r="J7">
        <v>1</v>
      </c>
      <c r="K7">
        <v>32</v>
      </c>
      <c r="M7">
        <f>SUMIFS(C7:K7,$C$1:$K$1,A7)</f>
        <v>3290</v>
      </c>
      <c r="N7">
        <f t="shared" si="0"/>
        <v>3376</v>
      </c>
      <c r="O7" s="1">
        <f t="shared" si="1"/>
        <v>0.97452606635071093</v>
      </c>
    </row>
    <row r="8" spans="1:15" x14ac:dyDescent="0.2">
      <c r="A8" t="s">
        <v>6</v>
      </c>
      <c r="B8">
        <v>0</v>
      </c>
      <c r="C8">
        <v>101</v>
      </c>
      <c r="D8">
        <v>88</v>
      </c>
      <c r="E8">
        <v>3</v>
      </c>
      <c r="F8">
        <v>3</v>
      </c>
      <c r="G8">
        <v>6</v>
      </c>
      <c r="H8">
        <v>5730</v>
      </c>
      <c r="I8">
        <v>164</v>
      </c>
      <c r="J8">
        <v>0</v>
      </c>
      <c r="K8">
        <v>369</v>
      </c>
      <c r="M8">
        <f>SUMIFS(C8:K8,$C$1:$K$1,A8)</f>
        <v>5730</v>
      </c>
      <c r="N8">
        <f t="shared" si="0"/>
        <v>6464</v>
      </c>
      <c r="O8" s="1">
        <f t="shared" si="1"/>
        <v>0.88644801980198018</v>
      </c>
    </row>
    <row r="9" spans="1:15" x14ac:dyDescent="0.2">
      <c r="A9" t="s">
        <v>7</v>
      </c>
      <c r="B9">
        <v>0</v>
      </c>
      <c r="C9">
        <v>148</v>
      </c>
      <c r="D9">
        <v>449</v>
      </c>
      <c r="E9">
        <v>5</v>
      </c>
      <c r="F9">
        <v>0</v>
      </c>
      <c r="G9">
        <v>30</v>
      </c>
      <c r="H9">
        <v>503</v>
      </c>
      <c r="I9">
        <v>2637</v>
      </c>
      <c r="J9">
        <v>0</v>
      </c>
      <c r="K9">
        <v>228</v>
      </c>
      <c r="M9">
        <f>SUMIFS(C9:K9,$C$1:$K$1,A9)</f>
        <v>2637</v>
      </c>
      <c r="N9">
        <f t="shared" si="0"/>
        <v>4000</v>
      </c>
      <c r="O9" s="1">
        <f t="shared" si="1"/>
        <v>0.65925</v>
      </c>
    </row>
    <row r="10" spans="1:15" x14ac:dyDescent="0.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M10">
        <f>SUMIFS(C10:K10,$C$1:$K$1,A10)</f>
        <v>0</v>
      </c>
      <c r="N10">
        <f t="shared" si="0"/>
        <v>2</v>
      </c>
      <c r="O10" s="1">
        <f t="shared" si="1"/>
        <v>0</v>
      </c>
    </row>
    <row r="11" spans="1:15" x14ac:dyDescent="0.2">
      <c r="A11" t="s">
        <v>9</v>
      </c>
      <c r="B11">
        <v>0</v>
      </c>
      <c r="C11">
        <v>386</v>
      </c>
      <c r="D11">
        <v>155</v>
      </c>
      <c r="E11">
        <v>43</v>
      </c>
      <c r="F11">
        <v>9</v>
      </c>
      <c r="G11">
        <v>193</v>
      </c>
      <c r="H11">
        <v>880</v>
      </c>
      <c r="I11">
        <v>145</v>
      </c>
      <c r="J11">
        <v>0</v>
      </c>
      <c r="K11">
        <v>2840</v>
      </c>
      <c r="M11">
        <f>SUMIFS(C11:K11,$C$1:$K$1,A11)</f>
        <v>2840</v>
      </c>
      <c r="N11">
        <f t="shared" si="0"/>
        <v>4651</v>
      </c>
      <c r="O11" s="1">
        <f t="shared" si="1"/>
        <v>0.61062137174801123</v>
      </c>
    </row>
    <row r="13" spans="1:15" x14ac:dyDescent="0.2">
      <c r="C13">
        <f>SUMIFS(C3:C11,$A$3:$A$11,C1)</f>
        <v>2732</v>
      </c>
      <c r="D13">
        <f>SUMIFS(D3:D11,$A$3:$A$11,D1)</f>
        <v>4488</v>
      </c>
      <c r="E13">
        <f t="shared" ref="D13:K13" si="2">SUMIFS(E3:E11,$A$3:$A$11,E1)</f>
        <v>4146</v>
      </c>
      <c r="F13">
        <f t="shared" si="2"/>
        <v>38</v>
      </c>
      <c r="G13">
        <f t="shared" si="2"/>
        <v>3290</v>
      </c>
      <c r="H13">
        <f t="shared" si="2"/>
        <v>5730</v>
      </c>
      <c r="I13">
        <f t="shared" si="2"/>
        <v>2637</v>
      </c>
      <c r="J13">
        <f t="shared" si="2"/>
        <v>0</v>
      </c>
      <c r="K13">
        <f t="shared" si="2"/>
        <v>2840</v>
      </c>
    </row>
    <row r="14" spans="1:15" x14ac:dyDescent="0.2">
      <c r="C14">
        <f>SUM(C3:C11)</f>
        <v>3688</v>
      </c>
      <c r="D14">
        <f t="shared" ref="D14:K14" si="3">SUM(D3:D11)</f>
        <v>5310</v>
      </c>
      <c r="E14">
        <f t="shared" si="3"/>
        <v>4212</v>
      </c>
      <c r="F14">
        <f t="shared" si="3"/>
        <v>52</v>
      </c>
      <c r="G14">
        <f t="shared" si="3"/>
        <v>3535</v>
      </c>
      <c r="H14">
        <f t="shared" si="3"/>
        <v>7456</v>
      </c>
      <c r="I14">
        <f t="shared" si="3"/>
        <v>3240</v>
      </c>
      <c r="J14">
        <f t="shared" si="3"/>
        <v>1</v>
      </c>
      <c r="K14">
        <f t="shared" si="3"/>
        <v>3733</v>
      </c>
    </row>
    <row r="15" spans="1:15" x14ac:dyDescent="0.2">
      <c r="C15" s="1">
        <f>C13/C14</f>
        <v>0.74078091106290678</v>
      </c>
      <c r="D15" s="1">
        <f t="shared" ref="D15:K15" si="4">D13/D14</f>
        <v>0.84519774011299431</v>
      </c>
      <c r="E15" s="1">
        <f t="shared" si="4"/>
        <v>0.98433048433048431</v>
      </c>
      <c r="F15" s="1">
        <f t="shared" si="4"/>
        <v>0.73076923076923073</v>
      </c>
      <c r="G15" s="1">
        <f t="shared" si="4"/>
        <v>0.93069306930693074</v>
      </c>
      <c r="H15" s="1">
        <f t="shared" si="4"/>
        <v>0.76850858369098718</v>
      </c>
      <c r="I15" s="1">
        <f t="shared" si="4"/>
        <v>0.81388888888888888</v>
      </c>
      <c r="J15" s="1">
        <f t="shared" si="4"/>
        <v>0</v>
      </c>
      <c r="K15" s="1">
        <f t="shared" si="4"/>
        <v>0.7607822126975623</v>
      </c>
    </row>
  </sheetData>
  <pageMargins left="0.75" right="0.75" top="1" bottom="1" header="0.5" footer="0.5"/>
</worksheet>
</file>